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E9D0D976-7168-47AB-A492-E45FD6F62AC6}" xr6:coauthVersionLast="47" xr6:coauthVersionMax="47" xr10:uidLastSave="{00000000-0000-0000-0000-000000000000}"/>
  <bookViews>
    <workbookView xWindow="-28920" yWindow="-4815" windowWidth="29040" windowHeight="15720" tabRatio="990" activeTab="5" xr2:uid="{00000000-000D-0000-FFFF-FFFF00000000}"/>
  </bookViews>
  <sheets>
    <sheet name="【必読】（はじめにお読みください）本申請書の使い方" sheetId="25" r:id="rId1"/>
    <sheet name="個票分類表" sheetId="32" r:id="rId2"/>
    <sheet name="様式第１号　総括表" sheetId="20" r:id="rId3"/>
    <sheet name="個票A●" sheetId="19" r:id="rId4"/>
    <sheet name="申請額一覧A" sheetId="24" r:id="rId5"/>
    <sheet name="個票Ｃ●" sheetId="30" r:id="rId6"/>
    <sheet name="個票Ｄ●" sheetId="31" r:id="rId7"/>
    <sheet name="別紙４口座振込依頼書" sheetId="26" r:id="rId8"/>
  </sheets>
  <definedNames>
    <definedName name="_xlnm.Print_Area" localSheetId="0">'【必読】（はじめにお読みください）本申請書の使い方'!$A$1:$D$15</definedName>
    <definedName name="_xlnm.Print_Area" localSheetId="3">個票A●!$A$1:$AP$59</definedName>
    <definedName name="_xlnm.Print_Area" localSheetId="5">個票Ｃ●!$A$1:$Q$95</definedName>
    <definedName name="_xlnm.Print_Area" localSheetId="6">個票Ｄ●!$A$1:$N$50</definedName>
    <definedName name="_xlnm.Print_Area" localSheetId="4">申請額一覧A!$A$1:$P$35</definedName>
    <definedName name="_xlnm.Print_Area" localSheetId="7">別紙４口座振込依頼書!$A$1:$X$42</definedName>
    <definedName name="_xlnm.Print_Area" localSheetId="2">'様式第１号　総括表'!$A$1:$AB$82</definedName>
    <definedName name="_xlnm.Print_Titles" localSheetId="4">申請額一覧A!$3:$3</definedName>
    <definedName name="_xlnm.Print_Titles" localSheetId="2">'様式第１号　総括表'!$31:$31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31" l="1"/>
  <c r="L33" i="31"/>
  <c r="K33" i="31"/>
  <c r="J33" i="31"/>
  <c r="I33" i="31"/>
  <c r="H33" i="31"/>
  <c r="G33" i="31"/>
  <c r="F33" i="31"/>
  <c r="E33" i="31"/>
  <c r="D33" i="31"/>
  <c r="C33" i="31"/>
  <c r="B33" i="31"/>
  <c r="B67" i="30"/>
  <c r="B23" i="31" l="1"/>
  <c r="C26" i="30"/>
  <c r="AR4" i="19"/>
  <c r="K23" i="19" s="1"/>
  <c r="AV20" i="19"/>
  <c r="AV19" i="19"/>
  <c r="AV18" i="19"/>
  <c r="AV17" i="19"/>
  <c r="AV16" i="19"/>
  <c r="AV13" i="19"/>
  <c r="AV12" i="19"/>
  <c r="AV11" i="19"/>
  <c r="AV10" i="19"/>
  <c r="A10" i="19" l="1"/>
  <c r="O10" i="19"/>
  <c r="H58" i="19"/>
  <c r="H10" i="19" s="1"/>
  <c r="K35" i="31" l="1"/>
  <c r="AR23" i="19" l="1"/>
  <c r="K24" i="19"/>
  <c r="K25" i="19" s="1"/>
  <c r="K26" i="19" s="1"/>
  <c r="K27" i="19" s="1"/>
  <c r="K28" i="19" s="1"/>
  <c r="K29" i="19" s="1"/>
  <c r="K30" i="19" s="1"/>
  <c r="K31" i="19" s="1"/>
  <c r="K32" i="19" s="1"/>
  <c r="K33" i="19" s="1"/>
  <c r="K34" i="19" s="1"/>
  <c r="K35" i="19" s="1"/>
  <c r="K36" i="19" s="1"/>
  <c r="K37" i="19" s="1"/>
  <c r="K38" i="19" s="1"/>
  <c r="K39" i="19" s="1"/>
  <c r="K40" i="19" s="1"/>
  <c r="K41" i="19" s="1"/>
  <c r="K42" i="19" s="1"/>
  <c r="K43" i="19" s="1"/>
  <c r="K44" i="19" s="1"/>
  <c r="K45" i="19" s="1"/>
  <c r="K46" i="19" s="1"/>
  <c r="K47" i="19" s="1"/>
  <c r="K48" i="19" s="1"/>
  <c r="K49" i="19" s="1"/>
  <c r="K50" i="19" s="1"/>
  <c r="K51" i="19" s="1"/>
  <c r="G75" i="30"/>
  <c r="G77" i="30" l="1"/>
  <c r="G78" i="30" s="1"/>
  <c r="P15" i="26"/>
  <c r="P14" i="26"/>
  <c r="K13" i="26"/>
  <c r="N12" i="26"/>
  <c r="L12" i="26"/>
  <c r="W6" i="26"/>
  <c r="U6" i="26"/>
  <c r="S6" i="26"/>
  <c r="C27" i="30"/>
  <c r="C28" i="30" s="1"/>
  <c r="C29" i="30" s="1"/>
  <c r="C30" i="30" s="1"/>
  <c r="C31" i="30" s="1"/>
  <c r="C32" i="30" s="1"/>
  <c r="C33" i="30" s="1"/>
  <c r="C34" i="30" s="1"/>
  <c r="C35" i="30" s="1"/>
  <c r="C36" i="30" s="1"/>
  <c r="C37" i="30" s="1"/>
  <c r="C38" i="30" s="1"/>
  <c r="C39" i="30" s="1"/>
  <c r="C40" i="30" s="1"/>
  <c r="C41" i="30" s="1"/>
  <c r="C42" i="30" s="1"/>
  <c r="C43" i="30" s="1"/>
  <c r="C44" i="30" s="1"/>
  <c r="C45" i="30" s="1"/>
  <c r="C46" i="30" s="1"/>
  <c r="C47" i="30" s="1"/>
  <c r="C48" i="30" s="1"/>
  <c r="C49" i="30" s="1"/>
  <c r="C50" i="30" s="1"/>
  <c r="C51" i="30" s="1"/>
  <c r="C52" i="30" s="1"/>
  <c r="C53" i="30" s="1"/>
  <c r="C54" i="30" s="1"/>
  <c r="C55" i="30" s="1"/>
  <c r="C56" i="30" s="1"/>
  <c r="B153" i="24"/>
  <c r="B152" i="24"/>
  <c r="B151" i="24"/>
  <c r="B150" i="24"/>
  <c r="B149" i="24"/>
  <c r="B148" i="24"/>
  <c r="B147" i="24"/>
  <c r="B146" i="24"/>
  <c r="B145" i="24"/>
  <c r="B144" i="24"/>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B120" i="24"/>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B94" i="24"/>
  <c r="B93" i="24"/>
  <c r="B92" i="24"/>
  <c r="B91" i="24"/>
  <c r="B90" i="24"/>
  <c r="B89" i="24"/>
  <c r="B88" i="24"/>
  <c r="B87" i="24"/>
  <c r="B86" i="24"/>
  <c r="B85" i="24"/>
  <c r="B84" i="24"/>
  <c r="B83" i="24"/>
  <c r="B82" i="24"/>
  <c r="B81" i="24"/>
  <c r="B80" i="24"/>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H59" i="19"/>
  <c r="K36" i="31" l="1"/>
  <c r="A58" i="19"/>
  <c r="F57" i="30"/>
  <c r="H59" i="30" s="1"/>
  <c r="N4" i="24"/>
  <c r="E4" i="24"/>
  <c r="L4" i="24"/>
  <c r="F75" i="30" l="1"/>
  <c r="D75" i="30"/>
  <c r="D77" i="30" s="1"/>
  <c r="D78" i="30" s="1"/>
  <c r="E75" i="30"/>
  <c r="E77" i="30" s="1"/>
  <c r="E78" i="30" s="1"/>
  <c r="C75" i="30"/>
  <c r="B75" i="30"/>
  <c r="H75" i="30"/>
  <c r="L75" i="30"/>
  <c r="K75" i="30"/>
  <c r="K77" i="30" s="1"/>
  <c r="K78" i="30" s="1"/>
  <c r="J75" i="30"/>
  <c r="I75" i="30"/>
  <c r="M75" i="30"/>
  <c r="M77" i="30" s="1"/>
  <c r="M78" i="30" s="1"/>
  <c r="AR24" i="19"/>
  <c r="J77" i="30" l="1"/>
  <c r="J78" i="30"/>
  <c r="F77" i="30"/>
  <c r="F78" i="30" s="1"/>
  <c r="I77" i="30"/>
  <c r="I78" i="30"/>
  <c r="L77" i="30"/>
  <c r="L78" i="30" s="1"/>
  <c r="H77" i="30"/>
  <c r="H78" i="30" s="1"/>
  <c r="B77" i="30"/>
  <c r="B78" i="30" s="1"/>
  <c r="C77" i="30"/>
  <c r="C78" i="30" s="1"/>
  <c r="AR25" i="19"/>
  <c r="K80" i="30" l="1"/>
  <c r="K81" i="30" s="1"/>
  <c r="AR26" i="19"/>
  <c r="AR27" i="19" l="1"/>
  <c r="AR28" i="19" l="1"/>
  <c r="AR29" i="19" l="1"/>
  <c r="AR30" i="19" l="1"/>
  <c r="AR31" i="19" l="1"/>
  <c r="AR32" i="19" l="1"/>
  <c r="AR33" i="19" l="1"/>
  <c r="AR34" i="19" l="1"/>
  <c r="AR35" i="19" l="1"/>
  <c r="AR36" i="19" l="1"/>
  <c r="AR37" i="19" l="1"/>
  <c r="AR38" i="19" l="1"/>
  <c r="AR39" i="19" l="1"/>
  <c r="AR40" i="19" l="1"/>
  <c r="AR41" i="19" l="1"/>
  <c r="AR42" i="19" l="1"/>
  <c r="AR43" i="19" l="1"/>
  <c r="AR44" i="19" l="1"/>
  <c r="AR45" i="19" l="1"/>
  <c r="AR46" i="19" l="1"/>
  <c r="AR47" i="19" l="1"/>
  <c r="AR48" i="19" l="1"/>
  <c r="AR49" i="19" l="1"/>
  <c r="AR50" i="19" l="1"/>
  <c r="AR51" i="19"/>
  <c r="K52" i="19" l="1"/>
  <c r="AR52" i="19" s="1"/>
  <c r="K53" i="19" l="1"/>
  <c r="AR53" i="19" s="1"/>
  <c r="V54" i="19" l="1"/>
  <c r="V58" i="19" s="1"/>
  <c r="AC58" i="19" s="1"/>
  <c r="V59" i="19" l="1"/>
  <c r="AC59" i="19" s="1"/>
  <c r="AJ58" i="19" s="1"/>
  <c r="V10" i="19" s="1"/>
  <c r="AJ10" i="19" l="1"/>
  <c r="G4" i="24"/>
  <c r="D58" i="24" l="1"/>
  <c r="F8" i="24"/>
  <c r="N149" i="24"/>
  <c r="I71" i="24"/>
  <c r="I95" i="24"/>
  <c r="D29" i="24"/>
  <c r="M27" i="24"/>
  <c r="J61" i="24"/>
  <c r="D28" i="24"/>
  <c r="N85" i="24"/>
  <c r="O93" i="24"/>
  <c r="K23" i="24"/>
  <c r="F14" i="24"/>
  <c r="M24" i="24"/>
  <c r="J47" i="24"/>
  <c r="N93" i="24"/>
  <c r="L115" i="24"/>
  <c r="E133" i="24"/>
  <c r="D139" i="24"/>
  <c r="N146" i="24"/>
  <c r="H57" i="24"/>
  <c r="E106" i="24"/>
  <c r="H109" i="24"/>
  <c r="E42" i="24"/>
  <c r="L35" i="24"/>
  <c r="L147" i="24"/>
  <c r="E48" i="24"/>
  <c r="H149" i="24"/>
  <c r="E54" i="24"/>
  <c r="M21" i="24"/>
  <c r="O98" i="24"/>
  <c r="O108" i="24"/>
  <c r="N50" i="24"/>
  <c r="K51" i="24"/>
  <c r="L141" i="24"/>
  <c r="N116" i="24"/>
  <c r="O53" i="24"/>
  <c r="M14" i="24"/>
  <c r="J38" i="24"/>
  <c r="N134" i="24"/>
  <c r="K123" i="24"/>
  <c r="O129" i="24"/>
  <c r="K101" i="24"/>
  <c r="D52" i="24"/>
  <c r="J100" i="24"/>
  <c r="H98" i="24"/>
  <c r="D89" i="24"/>
  <c r="H72" i="24"/>
  <c r="L23" i="24"/>
  <c r="L112" i="24"/>
  <c r="K83" i="24"/>
  <c r="L18" i="24"/>
  <c r="M138" i="24"/>
  <c r="J4" i="24"/>
  <c r="H35" i="24"/>
  <c r="I134" i="24"/>
  <c r="N71" i="24"/>
  <c r="F50" i="24"/>
  <c r="J16" i="24"/>
  <c r="F91" i="24"/>
  <c r="N95" i="24"/>
  <c r="H147" i="24"/>
  <c r="E120" i="24"/>
  <c r="J145" i="24"/>
  <c r="E113" i="24"/>
  <c r="L98" i="24"/>
  <c r="M110" i="24"/>
  <c r="H95" i="24"/>
  <c r="F78" i="24"/>
  <c r="N144" i="24"/>
  <c r="O35" i="24"/>
  <c r="H73" i="24"/>
  <c r="O114" i="24"/>
  <c r="O91" i="24"/>
  <c r="H85" i="24"/>
  <c r="N22" i="24"/>
  <c r="H108" i="24"/>
  <c r="J27" i="24"/>
  <c r="I61" i="24"/>
  <c r="J30" i="24"/>
  <c r="L110" i="24"/>
  <c r="K140" i="24"/>
  <c r="K55" i="24"/>
  <c r="F129" i="24"/>
  <c r="J32" i="24"/>
  <c r="K119" i="24"/>
  <c r="O137" i="24"/>
  <c r="J5" i="24"/>
  <c r="M129" i="24"/>
  <c r="I20" i="24"/>
  <c r="I13" i="24"/>
  <c r="J123" i="24"/>
  <c r="K19" i="24"/>
  <c r="M118" i="24"/>
  <c r="D43" i="24"/>
  <c r="H23" i="24"/>
  <c r="E88" i="24"/>
  <c r="M68" i="24"/>
  <c r="L133" i="24"/>
  <c r="F89" i="24"/>
  <c r="M114" i="24"/>
  <c r="H48" i="24"/>
  <c r="N40" i="24"/>
  <c r="M52" i="24"/>
  <c r="D97" i="24"/>
  <c r="N43" i="24"/>
  <c r="H64" i="24"/>
  <c r="F142" i="24"/>
  <c r="L118" i="24"/>
  <c r="M136" i="24"/>
  <c r="K66" i="24"/>
  <c r="F106" i="24"/>
  <c r="L53" i="24"/>
  <c r="J104" i="24"/>
  <c r="F65" i="24"/>
  <c r="K111" i="24"/>
  <c r="H118" i="24"/>
  <c r="K87" i="24"/>
  <c r="E94" i="24"/>
  <c r="J46" i="24"/>
  <c r="E23" i="24"/>
  <c r="D82" i="24"/>
  <c r="L20" i="24"/>
  <c r="K146" i="24"/>
  <c r="K90" i="24"/>
  <c r="O86" i="24"/>
  <c r="D131" i="24"/>
  <c r="N137" i="24"/>
  <c r="L42" i="24"/>
  <c r="I129" i="24"/>
  <c r="E142" i="24"/>
  <c r="E102" i="24"/>
  <c r="D99" i="24"/>
  <c r="N120" i="24"/>
  <c r="N147" i="24"/>
  <c r="J64" i="24"/>
  <c r="O138" i="24"/>
  <c r="J96" i="24"/>
  <c r="O88" i="24"/>
  <c r="I33" i="24"/>
  <c r="H84" i="24"/>
  <c r="L15" i="24"/>
  <c r="F80" i="24"/>
  <c r="I86" i="24"/>
  <c r="H136" i="24"/>
  <c r="J108" i="24"/>
  <c r="O41" i="24"/>
  <c r="M18" i="24"/>
  <c r="I39" i="24"/>
  <c r="N64" i="24"/>
  <c r="L9" i="24"/>
  <c r="O12" i="24"/>
  <c r="E105" i="24"/>
  <c r="H99" i="24"/>
  <c r="E147" i="24"/>
  <c r="O9" i="24"/>
  <c r="N121" i="24"/>
  <c r="M144" i="24"/>
  <c r="F147" i="24"/>
  <c r="K102" i="24"/>
  <c r="H63" i="24"/>
  <c r="F20" i="24"/>
  <c r="M107" i="24"/>
  <c r="M46" i="24"/>
  <c r="O37" i="24"/>
  <c r="M104" i="24"/>
  <c r="F107" i="24"/>
  <c r="O69" i="24"/>
  <c r="E109" i="24"/>
  <c r="L148" i="24"/>
  <c r="I109" i="24"/>
  <c r="J109" i="24"/>
  <c r="N78" i="24"/>
  <c r="K150" i="24"/>
  <c r="O152" i="24"/>
  <c r="L153" i="24"/>
  <c r="J105" i="24"/>
  <c r="M60" i="24"/>
  <c r="E35" i="24"/>
  <c r="K132" i="24"/>
  <c r="H26" i="24"/>
  <c r="I46" i="24"/>
  <c r="I128" i="24"/>
  <c r="K53" i="24"/>
  <c r="I118" i="24"/>
  <c r="M152" i="24"/>
  <c r="K70" i="24"/>
  <c r="O133" i="24"/>
  <c r="N76" i="24"/>
  <c r="I49" i="24"/>
  <c r="O146" i="24"/>
  <c r="E108" i="24"/>
  <c r="M25" i="24"/>
  <c r="K89" i="24"/>
  <c r="J19" i="24"/>
  <c r="O101" i="24"/>
  <c r="J63" i="24"/>
  <c r="D25" i="24"/>
  <c r="E81" i="24"/>
  <c r="I37" i="24"/>
  <c r="O19" i="24"/>
  <c r="D100" i="24"/>
  <c r="N32" i="24"/>
  <c r="N117" i="24"/>
  <c r="D135" i="24"/>
  <c r="E150" i="24"/>
  <c r="H143" i="24"/>
  <c r="I106" i="24"/>
  <c r="O74" i="24"/>
  <c r="N38" i="24"/>
  <c r="I9" i="24"/>
  <c r="H146" i="24"/>
  <c r="H69" i="24"/>
  <c r="K30" i="24"/>
  <c r="M139" i="24"/>
  <c r="N123" i="24"/>
  <c r="K137" i="24"/>
  <c r="L13" i="24"/>
  <c r="F137" i="24"/>
  <c r="M88" i="24"/>
  <c r="M45" i="24"/>
  <c r="J73" i="24"/>
  <c r="J95" i="24"/>
  <c r="I150" i="24"/>
  <c r="D12" i="24"/>
  <c r="L105" i="24"/>
  <c r="I108" i="24"/>
  <c r="L12" i="24"/>
  <c r="K81" i="24"/>
  <c r="O85" i="24"/>
  <c r="N128" i="24"/>
  <c r="F131" i="24"/>
  <c r="H58" i="24"/>
  <c r="L29" i="24"/>
  <c r="E61" i="24"/>
  <c r="F54" i="24"/>
  <c r="K47" i="24"/>
  <c r="E34" i="24"/>
  <c r="H111" i="24"/>
  <c r="J52" i="24"/>
  <c r="I42" i="24"/>
  <c r="I98" i="24"/>
  <c r="N48" i="24"/>
  <c r="F112" i="24"/>
  <c r="I101" i="24"/>
  <c r="K94" i="24"/>
  <c r="N27" i="24"/>
  <c r="K85" i="24"/>
  <c r="J53" i="24"/>
  <c r="F121" i="24"/>
  <c r="E65" i="24"/>
  <c r="D98" i="24"/>
  <c r="F21" i="24"/>
  <c r="K116" i="24"/>
  <c r="D61" i="24"/>
  <c r="J10" i="24"/>
  <c r="M58" i="24"/>
  <c r="O116" i="24"/>
  <c r="I14" i="24"/>
  <c r="L135" i="24"/>
  <c r="J125" i="24"/>
  <c r="L68" i="24"/>
  <c r="D46" i="24"/>
  <c r="K8" i="24"/>
  <c r="N55" i="24"/>
  <c r="L124" i="24"/>
  <c r="O45" i="24"/>
  <c r="N127" i="24"/>
  <c r="L69" i="24"/>
  <c r="N84" i="24"/>
  <c r="M84" i="24"/>
  <c r="O72" i="24"/>
  <c r="H62" i="24"/>
  <c r="N86" i="24"/>
  <c r="F69" i="24"/>
  <c r="D153" i="24"/>
  <c r="E149" i="24"/>
  <c r="N30" i="24"/>
  <c r="O32" i="24"/>
  <c r="L80" i="24"/>
  <c r="L128" i="24"/>
  <c r="J152" i="24"/>
  <c r="I38" i="24"/>
  <c r="H117" i="24"/>
  <c r="E122" i="24"/>
  <c r="E18" i="24"/>
  <c r="E145" i="24"/>
  <c r="D79" i="24"/>
  <c r="F61" i="24"/>
  <c r="O122" i="24"/>
  <c r="D91" i="24"/>
  <c r="N63" i="24"/>
  <c r="I147" i="24"/>
  <c r="H68" i="24"/>
  <c r="K37" i="24"/>
  <c r="I40" i="24"/>
  <c r="I87" i="24"/>
  <c r="D127" i="24"/>
  <c r="F22" i="24"/>
  <c r="M9" i="24"/>
  <c r="M120" i="24"/>
  <c r="L64" i="24"/>
  <c r="E28" i="24"/>
  <c r="D63" i="24"/>
  <c r="F26" i="24"/>
  <c r="L31" i="24"/>
  <c r="H123" i="24"/>
  <c r="D92" i="24"/>
  <c r="K41" i="24"/>
  <c r="J136" i="24"/>
  <c r="F111" i="24"/>
  <c r="M112" i="24"/>
  <c r="I32" i="24"/>
  <c r="N33" i="24"/>
  <c r="M49" i="24"/>
  <c r="J97" i="24"/>
  <c r="O115" i="24"/>
  <c r="E76" i="24"/>
  <c r="I76" i="24"/>
  <c r="H113" i="24"/>
  <c r="I41" i="24"/>
  <c r="M57" i="24"/>
  <c r="I77" i="24"/>
  <c r="O107" i="24"/>
  <c r="J98" i="24"/>
  <c r="F145" i="24"/>
  <c r="O26" i="24"/>
  <c r="O77" i="24"/>
  <c r="O56" i="24"/>
  <c r="M98" i="24"/>
  <c r="O22" i="24"/>
  <c r="O128" i="24"/>
  <c r="N52" i="24"/>
  <c r="E22" i="24"/>
  <c r="O111" i="24"/>
  <c r="J141" i="24"/>
  <c r="F87" i="24"/>
  <c r="J132" i="24"/>
  <c r="I10" i="24"/>
  <c r="J13" i="24"/>
  <c r="F35" i="24"/>
  <c r="N41" i="24"/>
  <c r="J26" i="24"/>
  <c r="K57" i="24"/>
  <c r="O27" i="24"/>
  <c r="L122" i="24"/>
  <c r="M115" i="24"/>
  <c r="N94" i="24"/>
  <c r="D53" i="24"/>
  <c r="L125" i="24"/>
  <c r="M91" i="24"/>
  <c r="O126" i="24"/>
  <c r="O82" i="24"/>
  <c r="J126" i="24"/>
  <c r="L92" i="24"/>
  <c r="M16" i="24"/>
  <c r="E75" i="24"/>
  <c r="J90" i="24"/>
  <c r="N34" i="24"/>
  <c r="H137" i="24"/>
  <c r="E152" i="24"/>
  <c r="I36" i="24"/>
  <c r="K16" i="24"/>
  <c r="L91" i="24"/>
  <c r="D136" i="24"/>
  <c r="F92" i="24"/>
  <c r="F82" i="24"/>
  <c r="F113" i="24"/>
  <c r="H96" i="24"/>
  <c r="L28" i="24"/>
  <c r="I73" i="24"/>
  <c r="F152" i="24"/>
  <c r="M143" i="24"/>
  <c r="O102" i="24"/>
  <c r="I120" i="24"/>
  <c r="N39" i="24"/>
  <c r="I30" i="24"/>
  <c r="E78" i="24"/>
  <c r="M62" i="24"/>
  <c r="H135" i="24"/>
  <c r="I72" i="24"/>
  <c r="E15" i="24"/>
  <c r="N153" i="24"/>
  <c r="F43" i="24"/>
  <c r="K10" i="24"/>
  <c r="O136" i="24"/>
  <c r="D140" i="24"/>
  <c r="L150" i="24"/>
  <c r="D93" i="24"/>
  <c r="M85" i="24"/>
  <c r="D108" i="24"/>
  <c r="E96" i="24"/>
  <c r="K42" i="24"/>
  <c r="H93" i="24"/>
  <c r="I112" i="24"/>
  <c r="F9" i="24"/>
  <c r="D148" i="24"/>
  <c r="O57" i="24"/>
  <c r="H25" i="24"/>
  <c r="E14" i="24"/>
  <c r="L137" i="24"/>
  <c r="K93" i="24"/>
  <c r="D141" i="24"/>
  <c r="J116" i="24"/>
  <c r="N113" i="24"/>
  <c r="O51" i="24"/>
  <c r="K78" i="24"/>
  <c r="D111" i="24"/>
  <c r="K32" i="24"/>
  <c r="O25" i="24"/>
  <c r="L59" i="24"/>
  <c r="M15" i="24"/>
  <c r="E93" i="24"/>
  <c r="N129" i="24"/>
  <c r="E85" i="24"/>
  <c r="I115" i="24"/>
  <c r="K103" i="24"/>
  <c r="K54" i="24"/>
  <c r="D59" i="24"/>
  <c r="O70" i="24"/>
  <c r="E98" i="24"/>
  <c r="L99" i="24"/>
  <c r="J24" i="24"/>
  <c r="N135" i="24"/>
  <c r="I11" i="24"/>
  <c r="H141" i="24"/>
  <c r="O67" i="24"/>
  <c r="I114" i="24"/>
  <c r="N152" i="24"/>
  <c r="F72" i="24"/>
  <c r="J119" i="24"/>
  <c r="D51" i="24"/>
  <c r="J92" i="24"/>
  <c r="M137" i="24"/>
  <c r="N150" i="24"/>
  <c r="N83" i="24"/>
  <c r="K126" i="24"/>
  <c r="M51" i="24"/>
  <c r="E100" i="24"/>
  <c r="M102" i="24"/>
  <c r="D19" i="24"/>
  <c r="I80" i="24"/>
  <c r="L50" i="24"/>
  <c r="M5" i="24"/>
  <c r="O140" i="24"/>
  <c r="L33" i="24"/>
  <c r="D65" i="24"/>
  <c r="H59" i="24"/>
  <c r="F81" i="24"/>
  <c r="N122" i="24"/>
  <c r="F36" i="24"/>
  <c r="E16" i="24"/>
  <c r="H11" i="24"/>
  <c r="J45" i="24"/>
  <c r="D40" i="24"/>
  <c r="N91" i="24"/>
  <c r="H18" i="24"/>
  <c r="M127" i="24"/>
  <c r="L117" i="24"/>
  <c r="N106" i="24"/>
  <c r="K14" i="24"/>
  <c r="O147" i="24"/>
  <c r="H134" i="24"/>
  <c r="J88" i="24"/>
  <c r="M116" i="24"/>
  <c r="I119" i="24"/>
  <c r="J89" i="24"/>
  <c r="L131" i="24"/>
  <c r="D132" i="24"/>
  <c r="F38" i="24"/>
  <c r="D8" i="24"/>
  <c r="N102" i="24"/>
  <c r="H10" i="24"/>
  <c r="H83" i="24"/>
  <c r="J18" i="24"/>
  <c r="I27" i="24"/>
  <c r="H116" i="24"/>
  <c r="M99" i="24"/>
  <c r="J124" i="24"/>
  <c r="N89" i="24"/>
  <c r="O58" i="24"/>
  <c r="I17" i="24"/>
  <c r="J148" i="24"/>
  <c r="O29" i="24"/>
  <c r="E153" i="24"/>
  <c r="E144" i="24"/>
  <c r="F93" i="24"/>
  <c r="E8" i="24"/>
  <c r="N145" i="24"/>
  <c r="K100" i="24"/>
  <c r="H86" i="24"/>
  <c r="E70" i="24"/>
  <c r="M70" i="24"/>
  <c r="E95" i="24"/>
  <c r="F151" i="24"/>
  <c r="M124" i="24"/>
  <c r="L62" i="24"/>
  <c r="K149" i="24"/>
  <c r="D13" i="24"/>
  <c r="M34" i="24"/>
  <c r="N20" i="24"/>
  <c r="N79" i="24"/>
  <c r="M36" i="24"/>
  <c r="E112" i="24"/>
  <c r="K25" i="24"/>
  <c r="H89" i="24"/>
  <c r="L6" i="24"/>
  <c r="K79" i="24"/>
  <c r="O63" i="24"/>
  <c r="E74" i="24"/>
  <c r="O44" i="24"/>
  <c r="J57" i="24"/>
  <c r="O119" i="24"/>
  <c r="F41" i="24"/>
  <c r="K141" i="24"/>
  <c r="I127" i="24"/>
  <c r="K18" i="24"/>
  <c r="H14" i="24"/>
  <c r="F52" i="24"/>
  <c r="N151" i="24"/>
  <c r="D87" i="24"/>
  <c r="E130" i="24"/>
  <c r="H45" i="24"/>
  <c r="E97" i="24"/>
  <c r="J17" i="24"/>
  <c r="N57" i="24"/>
  <c r="L138" i="24"/>
  <c r="O8" i="24"/>
  <c r="N56" i="24"/>
  <c r="O49" i="24"/>
  <c r="O43" i="24"/>
  <c r="J85" i="24"/>
  <c r="N60" i="24"/>
  <c r="D64" i="24"/>
  <c r="O151" i="24"/>
  <c r="N35" i="24"/>
  <c r="I58" i="24"/>
  <c r="N10" i="24"/>
  <c r="M29" i="24"/>
  <c r="M123" i="24"/>
  <c r="L139" i="24"/>
  <c r="H44" i="24"/>
  <c r="N45" i="24"/>
  <c r="O55" i="24"/>
  <c r="N100" i="24"/>
  <c r="O14" i="24"/>
  <c r="L57" i="24"/>
  <c r="L146" i="24"/>
  <c r="D15" i="24"/>
  <c r="D122" i="24"/>
  <c r="D118" i="24"/>
  <c r="J114" i="24"/>
  <c r="O13" i="24"/>
  <c r="I4" i="24"/>
  <c r="E12" i="24"/>
  <c r="K73" i="24"/>
  <c r="K68" i="24"/>
  <c r="F45" i="24"/>
  <c r="M19" i="24"/>
  <c r="D21" i="24"/>
  <c r="H126" i="24"/>
  <c r="I31" i="24"/>
  <c r="I12" i="24"/>
  <c r="H54" i="24"/>
  <c r="M94" i="24"/>
  <c r="I75" i="24"/>
  <c r="N97" i="24"/>
  <c r="F67" i="24"/>
  <c r="F127" i="24"/>
  <c r="D107" i="24"/>
  <c r="I144" i="24"/>
  <c r="K117" i="24"/>
  <c r="F124" i="24"/>
  <c r="M101" i="24"/>
  <c r="D47" i="24"/>
  <c r="E9" i="24"/>
  <c r="O97" i="24"/>
  <c r="E137" i="24"/>
  <c r="O62" i="24"/>
  <c r="D138" i="24"/>
  <c r="N138" i="24"/>
  <c r="L46" i="24"/>
  <c r="E128" i="24"/>
  <c r="K64" i="24"/>
  <c r="H39" i="24"/>
  <c r="H34" i="24"/>
  <c r="J20" i="24"/>
  <c r="F119" i="24"/>
  <c r="O135" i="24"/>
  <c r="K36" i="24"/>
  <c r="J94" i="24"/>
  <c r="F99" i="24"/>
  <c r="D104" i="24"/>
  <c r="N11" i="24"/>
  <c r="N13" i="24"/>
  <c r="I153" i="24"/>
  <c r="K26" i="24"/>
  <c r="O150" i="24"/>
  <c r="I53" i="24"/>
  <c r="J58" i="24"/>
  <c r="O23" i="24"/>
  <c r="H47" i="24"/>
  <c r="K43" i="24"/>
  <c r="H38" i="24"/>
  <c r="K88" i="24"/>
  <c r="H104" i="24"/>
  <c r="N25" i="24"/>
  <c r="E91" i="24"/>
  <c r="J86" i="24"/>
  <c r="N12" i="24"/>
  <c r="N148" i="24"/>
  <c r="O16" i="24"/>
  <c r="L73" i="24"/>
  <c r="H76" i="24"/>
  <c r="J140" i="24"/>
  <c r="D14" i="24"/>
  <c r="I94" i="24"/>
  <c r="H49" i="24"/>
  <c r="K139" i="24"/>
  <c r="F115" i="24"/>
  <c r="E103" i="24"/>
  <c r="F39" i="24"/>
  <c r="K65" i="24"/>
  <c r="I121" i="24"/>
  <c r="M126" i="24"/>
  <c r="M92" i="24"/>
  <c r="N90" i="24"/>
  <c r="D143" i="24"/>
  <c r="I93" i="24"/>
  <c r="N68" i="24"/>
  <c r="H27" i="24"/>
  <c r="K9" i="24"/>
  <c r="K121" i="24"/>
  <c r="E33" i="24"/>
  <c r="L52" i="24"/>
  <c r="D144" i="24"/>
  <c r="J14" i="24"/>
  <c r="E131" i="24"/>
  <c r="H12" i="24"/>
  <c r="O48" i="24"/>
  <c r="J133" i="24"/>
  <c r="H15" i="24"/>
  <c r="O83" i="24"/>
  <c r="F11" i="24"/>
  <c r="N114" i="24"/>
  <c r="N118" i="24"/>
  <c r="D129" i="24"/>
  <c r="M125" i="24"/>
  <c r="O148" i="24"/>
  <c r="N136" i="24"/>
  <c r="H102" i="24"/>
  <c r="E51" i="24"/>
  <c r="H56" i="24"/>
  <c r="F83" i="24"/>
  <c r="O66" i="24"/>
  <c r="N107" i="24"/>
  <c r="E7" i="24"/>
  <c r="L140" i="24"/>
  <c r="F118" i="24"/>
  <c r="E118" i="24"/>
  <c r="K152" i="24"/>
  <c r="I5" i="24"/>
  <c r="F12" i="24"/>
  <c r="O90" i="24"/>
  <c r="K71" i="24"/>
  <c r="M80" i="24"/>
  <c r="E92" i="24"/>
  <c r="E55" i="24"/>
  <c r="N53" i="24"/>
  <c r="L21" i="24"/>
  <c r="J66" i="24"/>
  <c r="D48" i="24"/>
  <c r="M12" i="24"/>
  <c r="E31" i="24"/>
  <c r="I84" i="24"/>
  <c r="M66" i="24"/>
  <c r="O38" i="24"/>
  <c r="E10" i="24"/>
  <c r="E111" i="24"/>
  <c r="N130" i="24"/>
  <c r="F34" i="24"/>
  <c r="H132" i="24"/>
  <c r="J22" i="24"/>
  <c r="K113" i="24"/>
  <c r="J142" i="24"/>
  <c r="L24" i="24"/>
  <c r="E57" i="24"/>
  <c r="M148" i="24"/>
  <c r="I130" i="24"/>
  <c r="D117" i="24"/>
  <c r="J43" i="24"/>
  <c r="N133" i="24"/>
  <c r="E52" i="24"/>
  <c r="O149" i="24"/>
  <c r="F102" i="24"/>
  <c r="H150" i="24"/>
  <c r="I47" i="24"/>
  <c r="J84" i="24"/>
  <c r="E67" i="24"/>
  <c r="E21" i="24"/>
  <c r="J65" i="24"/>
  <c r="O132" i="24"/>
  <c r="D62" i="24"/>
  <c r="F28" i="24"/>
  <c r="L101" i="24"/>
  <c r="E32" i="24"/>
  <c r="H121" i="24"/>
  <c r="O60" i="24"/>
  <c r="M75" i="24"/>
  <c r="L96" i="24"/>
  <c r="J135" i="24"/>
  <c r="F44" i="24"/>
  <c r="D57" i="24"/>
  <c r="J54" i="24"/>
  <c r="E56" i="24"/>
  <c r="F143" i="24"/>
  <c r="M108" i="24"/>
  <c r="D42" i="24"/>
  <c r="K46" i="24"/>
  <c r="N14" i="24"/>
  <c r="L152" i="24"/>
  <c r="N115" i="24"/>
  <c r="M103" i="24"/>
  <c r="F23" i="24"/>
  <c r="F141" i="24"/>
  <c r="N26" i="24"/>
  <c r="D96" i="24"/>
  <c r="E126" i="24"/>
  <c r="D109" i="24"/>
  <c r="D151" i="24"/>
  <c r="F97" i="24"/>
  <c r="E59" i="24"/>
  <c r="F123" i="24"/>
  <c r="L129" i="24"/>
  <c r="I88" i="24"/>
  <c r="H43" i="24"/>
  <c r="O59" i="24"/>
  <c r="E82" i="24"/>
  <c r="I78" i="24"/>
  <c r="O118" i="24"/>
  <c r="E90" i="24"/>
  <c r="M76" i="24"/>
  <c r="F10" i="24"/>
  <c r="I146" i="24"/>
  <c r="E115" i="24"/>
  <c r="I99" i="24"/>
  <c r="O131" i="24"/>
  <c r="D147" i="24"/>
  <c r="M141" i="24"/>
  <c r="I51" i="24"/>
  <c r="F110" i="24"/>
  <c r="O36" i="24"/>
  <c r="M77" i="24"/>
  <c r="L32" i="24"/>
  <c r="L60" i="24"/>
  <c r="H67" i="24"/>
  <c r="N23" i="24"/>
  <c r="L55" i="24"/>
  <c r="J56" i="24"/>
  <c r="F133" i="24"/>
  <c r="K108" i="24"/>
  <c r="H42" i="24"/>
  <c r="H36" i="24"/>
  <c r="M69" i="24"/>
  <c r="M90" i="24"/>
  <c r="N72" i="24"/>
  <c r="M10" i="24"/>
  <c r="K20" i="24"/>
  <c r="D77" i="24"/>
  <c r="J111" i="24"/>
  <c r="K56" i="24"/>
  <c r="K131" i="24"/>
  <c r="N29" i="24"/>
  <c r="F47" i="24"/>
  <c r="E62" i="24"/>
  <c r="L108" i="24"/>
  <c r="D113" i="24"/>
  <c r="L76" i="24"/>
  <c r="I65" i="24"/>
  <c r="K127" i="24"/>
  <c r="D74" i="24"/>
  <c r="I110" i="24"/>
  <c r="O52" i="24"/>
  <c r="K96" i="24"/>
  <c r="H66" i="24"/>
  <c r="H144" i="24"/>
  <c r="H106" i="24"/>
  <c r="O153" i="24"/>
  <c r="M140" i="24"/>
  <c r="K109" i="24"/>
  <c r="K86" i="24"/>
  <c r="D145" i="24"/>
  <c r="L86" i="24"/>
  <c r="H128" i="24"/>
  <c r="K17" i="24"/>
  <c r="K74" i="24"/>
  <c r="N9" i="24"/>
  <c r="M153" i="24"/>
  <c r="E148" i="24"/>
  <c r="I103" i="24"/>
  <c r="D112" i="24"/>
  <c r="H19" i="24"/>
  <c r="I64" i="24"/>
  <c r="O79" i="24"/>
  <c r="I97" i="24"/>
  <c r="N108" i="24"/>
  <c r="M145" i="24"/>
  <c r="F140" i="24"/>
  <c r="J144" i="24"/>
  <c r="H7" i="24"/>
  <c r="N24" i="24"/>
  <c r="N87" i="24"/>
  <c r="D16" i="24"/>
  <c r="J150" i="24"/>
  <c r="O134" i="24"/>
  <c r="N18" i="24"/>
  <c r="F31" i="24"/>
  <c r="H145" i="24"/>
  <c r="F68" i="24"/>
  <c r="J153" i="24"/>
  <c r="F76" i="24"/>
  <c r="H60" i="24"/>
  <c r="D10" i="24"/>
  <c r="J48" i="24"/>
  <c r="J35" i="24"/>
  <c r="O109" i="24"/>
  <c r="E86" i="24"/>
  <c r="O99" i="24"/>
  <c r="M93" i="24"/>
  <c r="J117" i="24"/>
  <c r="I8" i="24"/>
  <c r="E72" i="24"/>
  <c r="O89" i="24"/>
  <c r="I19" i="24"/>
  <c r="I29" i="24"/>
  <c r="E64" i="24"/>
  <c r="M130" i="24"/>
  <c r="E119" i="24"/>
  <c r="N49" i="24"/>
  <c r="L30" i="24"/>
  <c r="D27" i="24"/>
  <c r="O112" i="24"/>
  <c r="O127" i="24"/>
  <c r="I45" i="24"/>
  <c r="L5" i="24"/>
  <c r="O113" i="24"/>
  <c r="J21" i="24"/>
  <c r="I21" i="24"/>
  <c r="J62" i="24"/>
  <c r="I83" i="24"/>
  <c r="K104" i="24"/>
  <c r="F32" i="24"/>
  <c r="L45" i="24"/>
  <c r="F6" i="24"/>
  <c r="I105" i="24"/>
  <c r="M23" i="24"/>
  <c r="O75" i="24"/>
  <c r="D17" i="24"/>
  <c r="E69" i="24"/>
  <c r="K92" i="24"/>
  <c r="M96" i="24"/>
  <c r="K91" i="24"/>
  <c r="D4" i="24"/>
  <c r="D124" i="24"/>
  <c r="K72" i="24"/>
  <c r="H110" i="24"/>
  <c r="I25" i="24"/>
  <c r="M82" i="24"/>
  <c r="N61" i="24"/>
  <c r="O39" i="24"/>
  <c r="N143" i="24"/>
  <c r="K145" i="24"/>
  <c r="J7" i="24"/>
  <c r="J115" i="24"/>
  <c r="M50" i="24"/>
  <c r="K63" i="24"/>
  <c r="D110" i="24"/>
  <c r="I151" i="24"/>
  <c r="I26" i="24"/>
  <c r="E49" i="24"/>
  <c r="M64" i="24"/>
  <c r="N44" i="24"/>
  <c r="H74" i="24"/>
  <c r="H78" i="24"/>
  <c r="J103" i="24"/>
  <c r="J120" i="24"/>
  <c r="I15" i="24"/>
  <c r="M89" i="24"/>
  <c r="L71" i="24"/>
  <c r="N70" i="24"/>
  <c r="K27" i="24"/>
  <c r="I131" i="24"/>
  <c r="I143" i="24"/>
  <c r="L142" i="24"/>
  <c r="F85" i="24"/>
  <c r="O11" i="24"/>
  <c r="J130" i="24"/>
  <c r="L119" i="24"/>
  <c r="F25" i="24"/>
  <c r="J31" i="24"/>
  <c r="J42" i="24"/>
  <c r="D9" i="24"/>
  <c r="N92" i="24"/>
  <c r="I59" i="24"/>
  <c r="I7" i="24"/>
  <c r="N132" i="24"/>
  <c r="K98" i="24"/>
  <c r="I66" i="24"/>
  <c r="N47" i="24"/>
  <c r="D106" i="24"/>
  <c r="I139" i="24"/>
  <c r="N37" i="24"/>
  <c r="E44" i="24"/>
  <c r="K118" i="24"/>
  <c r="F33" i="24"/>
  <c r="D120" i="24"/>
  <c r="O96" i="24"/>
  <c r="D56" i="24"/>
  <c r="F57" i="24"/>
  <c r="D38" i="24"/>
  <c r="D68" i="24"/>
  <c r="J131" i="24"/>
  <c r="I132" i="24"/>
  <c r="F132" i="24"/>
  <c r="J23" i="24"/>
  <c r="E123" i="24"/>
  <c r="M61" i="24"/>
  <c r="L127" i="24"/>
  <c r="M38" i="24"/>
  <c r="O17" i="24"/>
  <c r="O54" i="24"/>
  <c r="H20" i="24"/>
  <c r="O110" i="24"/>
  <c r="D76" i="24"/>
  <c r="M131" i="24"/>
  <c r="N46" i="24"/>
  <c r="D5" i="24"/>
  <c r="M20" i="24"/>
  <c r="H16" i="24"/>
  <c r="O50" i="24"/>
  <c r="E68" i="24"/>
  <c r="N77" i="24"/>
  <c r="J87" i="24"/>
  <c r="E53" i="24"/>
  <c r="I141" i="24"/>
  <c r="D102" i="24"/>
  <c r="M151" i="24"/>
  <c r="O84" i="24"/>
  <c r="K5" i="24"/>
  <c r="L63" i="24"/>
  <c r="N31" i="24"/>
  <c r="F101" i="24"/>
  <c r="O40" i="24"/>
  <c r="L90" i="24"/>
  <c r="J12" i="24"/>
  <c r="E104" i="24"/>
  <c r="O80" i="24"/>
  <c r="M65" i="24"/>
  <c r="D81" i="24"/>
  <c r="L149" i="24"/>
  <c r="F100" i="24"/>
  <c r="J146" i="24"/>
  <c r="F77" i="24"/>
  <c r="H90" i="24"/>
  <c r="I145" i="24"/>
  <c r="I55" i="24"/>
  <c r="J76" i="24"/>
  <c r="E13" i="24"/>
  <c r="I22" i="24"/>
  <c r="F96" i="24"/>
  <c r="N69" i="24"/>
  <c r="E87" i="24"/>
  <c r="J71" i="24"/>
  <c r="H138" i="24"/>
  <c r="I90" i="24"/>
  <c r="L65" i="24"/>
  <c r="I18" i="24"/>
  <c r="M59" i="24"/>
  <c r="D94" i="24"/>
  <c r="F70" i="24"/>
  <c r="L54" i="24"/>
  <c r="L120" i="24"/>
  <c r="N88" i="24"/>
  <c r="O142" i="24"/>
  <c r="M13" i="24"/>
  <c r="M47" i="24"/>
  <c r="F114" i="24"/>
  <c r="I138" i="24"/>
  <c r="H30" i="24"/>
  <c r="K134" i="24"/>
  <c r="M54" i="24"/>
  <c r="D90" i="24"/>
  <c r="H5" i="24"/>
  <c r="I82" i="24"/>
  <c r="H140" i="24"/>
  <c r="F18" i="24"/>
  <c r="I135" i="24"/>
  <c r="H71" i="24"/>
  <c r="N19" i="24"/>
  <c r="M74" i="24"/>
  <c r="H9" i="24"/>
  <c r="N67" i="24"/>
  <c r="D50" i="24"/>
  <c r="F139" i="24"/>
  <c r="K67" i="24"/>
  <c r="L49" i="24"/>
  <c r="F90" i="24"/>
  <c r="K77" i="24"/>
  <c r="I23" i="24"/>
  <c r="E30" i="24"/>
  <c r="E66" i="24"/>
  <c r="L88" i="24"/>
  <c r="L144" i="24"/>
  <c r="D7" i="24"/>
  <c r="M135" i="24"/>
  <c r="F116" i="24"/>
  <c r="H80" i="24"/>
  <c r="O124" i="24"/>
  <c r="O100" i="24"/>
  <c r="O21" i="24"/>
  <c r="D121" i="24"/>
  <c r="K153" i="24"/>
  <c r="F15" i="24"/>
  <c r="E136" i="24"/>
  <c r="F138" i="24"/>
  <c r="M31" i="24"/>
  <c r="L94" i="24"/>
  <c r="F51" i="24"/>
  <c r="F95" i="24"/>
  <c r="D126" i="24"/>
  <c r="I89" i="24"/>
  <c r="D66" i="24"/>
  <c r="J75" i="24"/>
  <c r="E116" i="24"/>
  <c r="M142" i="24"/>
  <c r="H31" i="24"/>
  <c r="E29" i="24"/>
  <c r="M28" i="24"/>
  <c r="I122" i="24"/>
  <c r="F109" i="24"/>
  <c r="I126" i="24"/>
  <c r="I148" i="24"/>
  <c r="F40" i="24"/>
  <c r="J15" i="24"/>
  <c r="H33" i="24"/>
  <c r="E151" i="24"/>
  <c r="H75" i="24"/>
  <c r="D32" i="24"/>
  <c r="J80" i="24"/>
  <c r="N8" i="24"/>
  <c r="E19" i="24"/>
  <c r="F37" i="24"/>
  <c r="D30" i="24"/>
  <c r="M106" i="24"/>
  <c r="H139" i="24"/>
  <c r="N82" i="24"/>
  <c r="K61" i="24"/>
  <c r="I137" i="24"/>
  <c r="F16" i="24"/>
  <c r="K28" i="24"/>
  <c r="D37" i="24"/>
  <c r="M111" i="24"/>
  <c r="L83" i="24"/>
  <c r="M122" i="24"/>
  <c r="O104" i="24"/>
  <c r="O95" i="24"/>
  <c r="I96" i="24"/>
  <c r="F30" i="24"/>
  <c r="E71" i="24"/>
  <c r="O33" i="24"/>
  <c r="F134" i="24"/>
  <c r="E6" i="24"/>
  <c r="O81" i="24"/>
  <c r="I81" i="24"/>
  <c r="D152" i="24"/>
  <c r="K4" i="24"/>
  <c r="F58" i="24"/>
  <c r="L27" i="24"/>
  <c r="M109" i="24"/>
  <c r="L19" i="24"/>
  <c r="O10" i="24"/>
  <c r="K135" i="24"/>
  <c r="L82" i="24"/>
  <c r="F122" i="24"/>
  <c r="H50" i="24"/>
  <c r="L151" i="24"/>
  <c r="M149" i="24"/>
  <c r="J149" i="24"/>
  <c r="H131" i="24"/>
  <c r="I69" i="24"/>
  <c r="M67" i="24"/>
  <c r="K138" i="24"/>
  <c r="K38" i="24"/>
  <c r="H46" i="24"/>
  <c r="E58" i="24"/>
  <c r="F117" i="24"/>
  <c r="I62" i="24"/>
  <c r="J127" i="24"/>
  <c r="K75" i="24"/>
  <c r="J69" i="24"/>
  <c r="E146" i="24"/>
  <c r="M95" i="24"/>
  <c r="H112" i="24"/>
  <c r="M17" i="24"/>
  <c r="H88" i="24"/>
  <c r="D36" i="24"/>
  <c r="J101" i="24"/>
  <c r="F24" i="24"/>
  <c r="D11" i="24"/>
  <c r="D86" i="24"/>
  <c r="L145" i="24"/>
  <c r="D146" i="24"/>
  <c r="K60" i="24"/>
  <c r="J128" i="24"/>
  <c r="J33" i="24"/>
  <c r="N140" i="24"/>
  <c r="N101" i="24"/>
  <c r="M44" i="24"/>
  <c r="L89" i="24"/>
  <c r="N105" i="24"/>
  <c r="E79" i="24"/>
  <c r="O125" i="24"/>
  <c r="L25" i="24"/>
  <c r="F148" i="24"/>
  <c r="M30" i="24"/>
  <c r="D116" i="24"/>
  <c r="K106" i="24"/>
  <c r="F73" i="24"/>
  <c r="D55" i="24"/>
  <c r="O106" i="24"/>
  <c r="I116" i="24"/>
  <c r="N51" i="24"/>
  <c r="H130" i="24"/>
  <c r="I6" i="24"/>
  <c r="L51" i="24"/>
  <c r="K39" i="24"/>
  <c r="M8" i="24"/>
  <c r="L103" i="24"/>
  <c r="F66" i="24"/>
  <c r="E139" i="24"/>
  <c r="H13" i="24"/>
  <c r="H103" i="24"/>
  <c r="K7" i="24"/>
  <c r="K95" i="24"/>
  <c r="F13" i="24"/>
  <c r="J129" i="24"/>
  <c r="O6" i="24"/>
  <c r="I24" i="24"/>
  <c r="K62" i="24"/>
  <c r="O34" i="24"/>
  <c r="O103" i="24"/>
  <c r="K82" i="24"/>
  <c r="O94" i="24"/>
  <c r="O139" i="24"/>
  <c r="M72" i="24"/>
  <c r="F46" i="24"/>
  <c r="L17" i="24"/>
  <c r="H129" i="24"/>
  <c r="F146" i="24"/>
  <c r="H41" i="24"/>
  <c r="J110" i="24"/>
  <c r="M97" i="24"/>
  <c r="I85" i="24"/>
  <c r="N73" i="24"/>
  <c r="F63" i="24"/>
  <c r="N126" i="24"/>
  <c r="E37" i="24"/>
  <c r="K13" i="24"/>
  <c r="L37" i="24"/>
  <c r="M53" i="24"/>
  <c r="M86" i="24"/>
  <c r="K34" i="24"/>
  <c r="D18" i="24"/>
  <c r="J40" i="24"/>
  <c r="F56" i="24"/>
  <c r="M22" i="24"/>
  <c r="K105" i="24"/>
  <c r="E110" i="24"/>
  <c r="N80" i="24"/>
  <c r="D130" i="24"/>
  <c r="L102" i="24"/>
  <c r="J8" i="24"/>
  <c r="H87" i="24"/>
  <c r="F59" i="24"/>
  <c r="H151" i="24"/>
  <c r="F84" i="24"/>
  <c r="K22" i="24"/>
  <c r="H22" i="24"/>
  <c r="I16" i="24"/>
  <c r="N58" i="24"/>
  <c r="I133" i="24"/>
  <c r="M7" i="24"/>
  <c r="L43" i="24"/>
  <c r="F7" i="24"/>
  <c r="N110" i="24"/>
  <c r="D60" i="24"/>
  <c r="D49" i="24"/>
  <c r="I63" i="24"/>
  <c r="E124" i="24"/>
  <c r="D73" i="24"/>
  <c r="L58" i="24"/>
  <c r="D67" i="24"/>
  <c r="J112" i="24"/>
  <c r="D39" i="24"/>
  <c r="M11" i="24"/>
  <c r="O42" i="24"/>
  <c r="J118" i="24"/>
  <c r="H120" i="24"/>
  <c r="E47" i="24"/>
  <c r="N125" i="24"/>
  <c r="K44" i="24"/>
  <c r="H4" i="24"/>
  <c r="O7" i="24"/>
  <c r="L39" i="24"/>
  <c r="N103" i="24"/>
  <c r="I79" i="24"/>
  <c r="E121" i="24"/>
  <c r="I70" i="24"/>
  <c r="I92" i="24"/>
  <c r="I34" i="24"/>
  <c r="H127" i="24"/>
  <c r="J37" i="24"/>
  <c r="K136" i="24"/>
  <c r="F29" i="24"/>
  <c r="H79" i="24"/>
  <c r="I50" i="24"/>
  <c r="L72" i="24"/>
  <c r="I142" i="24"/>
  <c r="M48" i="24"/>
  <c r="M87" i="24"/>
  <c r="L111" i="24"/>
  <c r="E99" i="24"/>
  <c r="I102" i="24"/>
  <c r="F149" i="24"/>
  <c r="J41" i="24"/>
  <c r="D54" i="24"/>
  <c r="L7" i="24"/>
  <c r="E40" i="24"/>
  <c r="K33" i="24"/>
  <c r="H61" i="24"/>
  <c r="E101" i="24"/>
  <c r="E132" i="24"/>
  <c r="J147" i="24"/>
  <c r="L56" i="24"/>
  <c r="E141" i="24"/>
  <c r="I140" i="24"/>
  <c r="E17" i="24"/>
  <c r="L66" i="24"/>
  <c r="O61" i="24"/>
  <c r="J81" i="24"/>
  <c r="L36" i="24"/>
  <c r="K45" i="24"/>
  <c r="F27" i="24"/>
  <c r="D133" i="24"/>
  <c r="K40" i="24"/>
  <c r="M6" i="24"/>
  <c r="L61" i="24"/>
  <c r="K120" i="24"/>
  <c r="O144" i="24"/>
  <c r="O141" i="24"/>
  <c r="D103" i="24"/>
  <c r="N81" i="24"/>
  <c r="H6" i="24"/>
  <c r="M81" i="24"/>
  <c r="J134" i="24"/>
  <c r="H97" i="24"/>
  <c r="M113" i="24"/>
  <c r="H107" i="24"/>
  <c r="L11" i="24"/>
  <c r="O120" i="24"/>
  <c r="H100" i="24"/>
  <c r="F49" i="24"/>
  <c r="K58" i="24"/>
  <c r="O130" i="24"/>
  <c r="K11" i="24"/>
  <c r="D115" i="24"/>
  <c r="D6" i="24"/>
  <c r="L41" i="24"/>
  <c r="L84" i="24"/>
  <c r="K59" i="24"/>
  <c r="E39" i="24"/>
  <c r="J28" i="24"/>
  <c r="F88" i="24"/>
  <c r="K69" i="24"/>
  <c r="M40" i="24"/>
  <c r="H70" i="24"/>
  <c r="H153" i="24"/>
  <c r="F135" i="24"/>
  <c r="H91" i="24"/>
  <c r="I60" i="24"/>
  <c r="M78" i="24"/>
  <c r="J51" i="24"/>
  <c r="H52" i="24"/>
  <c r="I100" i="24"/>
  <c r="F108" i="24"/>
  <c r="D78" i="24"/>
  <c r="K114" i="24"/>
  <c r="N139" i="24"/>
  <c r="L126" i="24"/>
  <c r="D123" i="24"/>
  <c r="D24" i="24"/>
  <c r="F130" i="24"/>
  <c r="J39" i="24"/>
  <c r="E63" i="24"/>
  <c r="J74" i="24"/>
  <c r="J139" i="24"/>
  <c r="D85" i="24"/>
  <c r="M63" i="24"/>
  <c r="L48" i="24"/>
  <c r="H152" i="24"/>
  <c r="D134" i="24"/>
  <c r="M37" i="24"/>
  <c r="K24" i="24"/>
  <c r="O117" i="24"/>
  <c r="K99" i="24"/>
  <c r="D80" i="24"/>
  <c r="N124" i="24"/>
  <c r="L74" i="24"/>
  <c r="K144" i="24"/>
  <c r="E107" i="24"/>
  <c r="D35" i="24"/>
  <c r="D20" i="24"/>
  <c r="O18" i="24"/>
  <c r="H17" i="24"/>
  <c r="K125" i="24"/>
  <c r="D70" i="24"/>
  <c r="D149" i="24"/>
  <c r="E11" i="24"/>
  <c r="F75" i="24"/>
  <c r="H21" i="24"/>
  <c r="N65" i="24"/>
  <c r="E83" i="24"/>
  <c r="N74" i="24"/>
  <c r="K124" i="24"/>
  <c r="M4" i="24"/>
  <c r="J9" i="24"/>
  <c r="E117" i="24"/>
  <c r="L100" i="24"/>
  <c r="E60" i="24"/>
  <c r="L67" i="24"/>
  <c r="J122" i="24"/>
  <c r="M147" i="24"/>
  <c r="E5" i="24"/>
  <c r="J151" i="24"/>
  <c r="F98" i="24"/>
  <c r="I124" i="24"/>
  <c r="L38" i="24"/>
  <c r="M134" i="24"/>
  <c r="L22" i="24"/>
  <c r="L75" i="24"/>
  <c r="N119" i="24"/>
  <c r="N28" i="24"/>
  <c r="H77" i="24"/>
  <c r="O121" i="24"/>
  <c r="K97" i="24"/>
  <c r="O143" i="24"/>
  <c r="F136" i="24"/>
  <c r="M41" i="24"/>
  <c r="J91" i="24"/>
  <c r="I52" i="24"/>
  <c r="E125" i="24"/>
  <c r="E46" i="24"/>
  <c r="M100" i="24"/>
  <c r="J99" i="24"/>
  <c r="J79" i="24"/>
  <c r="I152" i="24"/>
  <c r="E50" i="24"/>
  <c r="J113" i="24"/>
  <c r="H133" i="24"/>
  <c r="O24" i="24"/>
  <c r="I44" i="24"/>
  <c r="O123" i="24"/>
  <c r="F4" i="24"/>
  <c r="D69" i="24"/>
  <c r="K35" i="24"/>
  <c r="L78" i="24"/>
  <c r="L97" i="24"/>
  <c r="F125" i="24"/>
  <c r="N42" i="24"/>
  <c r="J36" i="24"/>
  <c r="K112" i="24"/>
  <c r="F103" i="24"/>
  <c r="H124" i="24"/>
  <c r="D84" i="24"/>
  <c r="M32" i="24"/>
  <c r="E80" i="24"/>
  <c r="E45" i="24"/>
  <c r="K110" i="24"/>
  <c r="D83" i="24"/>
  <c r="I28" i="24"/>
  <c r="M43" i="24"/>
  <c r="D23" i="24"/>
  <c r="I113" i="24"/>
  <c r="O78" i="24"/>
  <c r="F74" i="24"/>
  <c r="K142" i="24"/>
  <c r="D88" i="24"/>
  <c r="F120" i="24"/>
  <c r="M105" i="24"/>
  <c r="F128" i="24"/>
  <c r="L116" i="24"/>
  <c r="L10" i="24"/>
  <c r="E41" i="24"/>
  <c r="N17" i="24"/>
  <c r="O68" i="24"/>
  <c r="E77" i="24"/>
  <c r="E73" i="24"/>
  <c r="J49" i="24"/>
  <c r="K130" i="24"/>
  <c r="O28" i="24"/>
  <c r="M128" i="24"/>
  <c r="L132" i="24"/>
  <c r="L77" i="24"/>
  <c r="H24" i="24"/>
  <c r="K6" i="24"/>
  <c r="H65" i="24"/>
  <c r="K76" i="24"/>
  <c r="L130" i="24"/>
  <c r="N111" i="24"/>
  <c r="J121" i="24"/>
  <c r="E36" i="24"/>
  <c r="L14" i="24"/>
  <c r="L106" i="24"/>
  <c r="E25" i="24"/>
  <c r="K15" i="24"/>
  <c r="H53" i="24"/>
  <c r="H114" i="24"/>
  <c r="M117" i="24"/>
  <c r="O87" i="24"/>
  <c r="I117" i="24"/>
  <c r="K107" i="24"/>
  <c r="I56" i="24"/>
  <c r="E114" i="24"/>
  <c r="F104" i="24"/>
  <c r="F64" i="24"/>
  <c r="H148" i="24"/>
  <c r="K50" i="24"/>
  <c r="N99" i="24"/>
  <c r="M71" i="24"/>
  <c r="L114" i="24"/>
  <c r="K151" i="24"/>
  <c r="K129" i="24"/>
  <c r="M121" i="24"/>
  <c r="H82" i="24"/>
  <c r="F86" i="24"/>
  <c r="J67" i="24"/>
  <c r="F126" i="24"/>
  <c r="D45" i="24"/>
  <c r="F153" i="24"/>
  <c r="F79" i="24"/>
  <c r="H92" i="24"/>
  <c r="L107" i="24"/>
  <c r="I123" i="24"/>
  <c r="J60" i="24"/>
  <c r="J107" i="24"/>
  <c r="K49" i="24"/>
  <c r="I68" i="24"/>
  <c r="H94" i="24"/>
  <c r="N66" i="24"/>
  <c r="L70" i="24"/>
  <c r="M39" i="24"/>
  <c r="M83" i="24"/>
  <c r="L121" i="24"/>
  <c r="F60" i="24"/>
  <c r="L34" i="24"/>
  <c r="F48" i="24"/>
  <c r="L79" i="24"/>
  <c r="K128" i="24"/>
  <c r="L87" i="24"/>
  <c r="M33" i="24"/>
  <c r="L109" i="24"/>
  <c r="N6" i="24"/>
  <c r="L44" i="24"/>
  <c r="D26" i="24"/>
  <c r="J55" i="24"/>
  <c r="O71" i="24"/>
  <c r="J6" i="24"/>
  <c r="D41" i="24"/>
  <c r="H105" i="24"/>
  <c r="M26" i="24"/>
  <c r="L123" i="24"/>
  <c r="F53" i="24"/>
  <c r="J138" i="24"/>
  <c r="I43" i="24"/>
  <c r="E138" i="24"/>
  <c r="M132" i="24"/>
  <c r="J50" i="24"/>
  <c r="H55" i="24"/>
  <c r="K148" i="24"/>
  <c r="L134" i="24"/>
  <c r="N16" i="24"/>
  <c r="H101" i="24"/>
  <c r="L95" i="24"/>
  <c r="O64" i="24"/>
  <c r="E43" i="24"/>
  <c r="L143" i="24"/>
  <c r="H125" i="24"/>
  <c r="D150" i="24"/>
  <c r="I111" i="24"/>
  <c r="I136" i="24"/>
  <c r="I125" i="24"/>
  <c r="M79" i="24"/>
  <c r="E89" i="24"/>
  <c r="D75" i="24"/>
  <c r="H40" i="24"/>
  <c r="M133" i="24"/>
  <c r="I74" i="24"/>
  <c r="L85" i="24"/>
  <c r="N54" i="24"/>
  <c r="O145" i="24"/>
  <c r="M146" i="24"/>
  <c r="I35" i="24"/>
  <c r="D71" i="24"/>
  <c r="D31" i="24"/>
  <c r="M73" i="24"/>
  <c r="M119" i="24"/>
  <c r="N142" i="24"/>
  <c r="L26" i="24"/>
  <c r="H8" i="24"/>
  <c r="O30" i="24"/>
  <c r="F71" i="24"/>
  <c r="E84" i="24"/>
  <c r="F5" i="24"/>
  <c r="D34" i="24"/>
  <c r="D142" i="24"/>
  <c r="O73" i="24"/>
  <c r="O46" i="24"/>
  <c r="J29" i="24"/>
  <c r="K48" i="24"/>
  <c r="O92" i="24"/>
  <c r="J83" i="24"/>
  <c r="J72" i="24"/>
  <c r="H29" i="24"/>
  <c r="I57" i="24"/>
  <c r="O105" i="24"/>
  <c r="J59" i="24"/>
  <c r="H115" i="24"/>
  <c r="N21" i="24"/>
  <c r="O47" i="24"/>
  <c r="N5" i="24"/>
  <c r="O20" i="24"/>
  <c r="H28" i="24"/>
  <c r="F150" i="24"/>
  <c r="M35" i="24"/>
  <c r="J11" i="24"/>
  <c r="N62" i="24"/>
  <c r="H51" i="24"/>
  <c r="J70" i="24"/>
  <c r="E27" i="24"/>
  <c r="K84" i="24"/>
  <c r="K80" i="24"/>
  <c r="L81" i="24"/>
  <c r="E38" i="24"/>
  <c r="J78" i="24"/>
  <c r="K29" i="24"/>
  <c r="F144" i="24"/>
  <c r="N96" i="24"/>
  <c r="J93" i="24"/>
  <c r="M150" i="24"/>
  <c r="N104" i="24"/>
  <c r="F94" i="24"/>
  <c r="J137" i="24"/>
  <c r="N109" i="24"/>
  <c r="J68" i="24"/>
  <c r="J34" i="24"/>
  <c r="F19" i="24"/>
  <c r="L136" i="24"/>
  <c r="M55" i="24"/>
  <c r="O15" i="24"/>
  <c r="M56" i="24"/>
  <c r="H81" i="24"/>
  <c r="N7" i="24"/>
  <c r="E135" i="24"/>
  <c r="D119" i="24"/>
  <c r="D125" i="24"/>
  <c r="E129" i="24"/>
  <c r="N112" i="24"/>
  <c r="K31" i="24"/>
  <c r="F17" i="24"/>
  <c r="J77" i="24"/>
  <c r="N75" i="24"/>
  <c r="I48" i="24"/>
  <c r="I149" i="24"/>
  <c r="O31" i="24"/>
  <c r="F55" i="24"/>
  <c r="N15" i="24"/>
  <c r="N98" i="24"/>
  <c r="H119" i="24"/>
  <c r="J143" i="24"/>
  <c r="K12" i="24"/>
  <c r="K143" i="24"/>
  <c r="D22" i="24"/>
  <c r="O5" i="24"/>
  <c r="O65" i="24"/>
  <c r="H122" i="24"/>
  <c r="E140" i="24"/>
  <c r="L16" i="24"/>
  <c r="J44" i="24"/>
  <c r="J102" i="24"/>
  <c r="I104" i="24"/>
  <c r="J106" i="24"/>
  <c r="E20" i="24"/>
  <c r="D137" i="24"/>
  <c r="K115" i="24"/>
  <c r="E24" i="24"/>
  <c r="D105" i="24"/>
  <c r="L93" i="24"/>
  <c r="L40" i="24"/>
  <c r="L47" i="24"/>
  <c r="I107" i="24"/>
  <c r="K21" i="24"/>
  <c r="I67" i="24"/>
  <c r="O4" i="24"/>
  <c r="O76" i="24"/>
  <c r="K52" i="24"/>
  <c r="M42" i="24"/>
  <c r="K122" i="24"/>
  <c r="N36" i="24"/>
  <c r="N141" i="24"/>
  <c r="K133" i="24"/>
  <c r="F105" i="24"/>
  <c r="H37" i="24"/>
  <c r="E143" i="24"/>
  <c r="E26" i="24"/>
  <c r="D44" i="24"/>
  <c r="F62" i="24"/>
  <c r="D95" i="24"/>
  <c r="E127" i="24"/>
  <c r="L113" i="24"/>
  <c r="D128" i="24"/>
  <c r="D114" i="24"/>
  <c r="H142" i="24"/>
  <c r="L104" i="24"/>
  <c r="D33" i="24"/>
  <c r="D101" i="24"/>
  <c r="E134" i="24"/>
  <c r="J82" i="24"/>
  <c r="N131" i="24"/>
  <c r="J25" i="24"/>
  <c r="D72" i="24"/>
  <c r="I54" i="24"/>
  <c r="H32" i="24"/>
  <c r="I91" i="24"/>
  <c r="L8" i="24"/>
  <c r="F42" i="24"/>
  <c r="K147" i="24"/>
  <c r="N59" i="24"/>
  <c r="G59" i="24" l="1"/>
  <c r="G131" i="24"/>
  <c r="G141" i="24"/>
  <c r="G36" i="24"/>
  <c r="C76" i="24"/>
  <c r="C4" i="24"/>
  <c r="C65" i="24"/>
  <c r="C5" i="24"/>
  <c r="G98" i="24"/>
  <c r="G15" i="24"/>
  <c r="C31" i="24"/>
  <c r="G75" i="24"/>
  <c r="G112" i="24"/>
  <c r="G7" i="24"/>
  <c r="C15" i="24"/>
  <c r="G109" i="24"/>
  <c r="G104" i="24"/>
  <c r="G96" i="24"/>
  <c r="G62" i="24"/>
  <c r="C20" i="24"/>
  <c r="G5" i="24"/>
  <c r="C47" i="24"/>
  <c r="G21" i="24"/>
  <c r="C105" i="24"/>
  <c r="C92" i="24"/>
  <c r="C46" i="24"/>
  <c r="C73" i="24"/>
  <c r="C30" i="24"/>
  <c r="G142" i="24"/>
  <c r="C145" i="24"/>
  <c r="G54" i="24"/>
  <c r="C64" i="24"/>
  <c r="G16" i="24"/>
  <c r="C71" i="24"/>
  <c r="G6" i="24"/>
  <c r="G66" i="24"/>
  <c r="G99" i="24"/>
  <c r="C87" i="24"/>
  <c r="G111" i="24"/>
  <c r="C28" i="24"/>
  <c r="C68" i="24"/>
  <c r="G17" i="24"/>
  <c r="C78" i="24"/>
  <c r="G42" i="24"/>
  <c r="C123" i="24"/>
  <c r="C24" i="24"/>
  <c r="C143" i="24"/>
  <c r="C121" i="24"/>
  <c r="G28" i="24"/>
  <c r="G119" i="24"/>
  <c r="G74" i="24"/>
  <c r="G65" i="24"/>
  <c r="C18" i="24"/>
  <c r="G124" i="24"/>
  <c r="C117" i="24"/>
  <c r="G139" i="24"/>
  <c r="C130" i="24"/>
  <c r="C120" i="24"/>
  <c r="G81" i="24"/>
  <c r="C141" i="24"/>
  <c r="C144" i="24"/>
  <c r="C61" i="24"/>
  <c r="G103" i="24"/>
  <c r="C7" i="24"/>
  <c r="X42" i="20"/>
  <c r="T51" i="20"/>
  <c r="X48" i="20"/>
  <c r="T35" i="20"/>
  <c r="T33" i="20"/>
  <c r="X35" i="20"/>
  <c r="X49" i="20"/>
  <c r="T48" i="20"/>
  <c r="T52" i="20" s="1"/>
  <c r="X34" i="20"/>
  <c r="T45" i="20"/>
  <c r="X45" i="20"/>
  <c r="X47" i="20" s="1"/>
  <c r="T41" i="20"/>
  <c r="X43" i="20"/>
  <c r="X46" i="20"/>
  <c r="X41" i="20"/>
  <c r="T49" i="20"/>
  <c r="T39" i="20"/>
  <c r="T46" i="20"/>
  <c r="X51" i="20"/>
  <c r="X38" i="20"/>
  <c r="T40" i="20"/>
  <c r="T42" i="20"/>
  <c r="T50" i="20"/>
  <c r="T36" i="20"/>
  <c r="T43" i="20"/>
  <c r="X40" i="20"/>
  <c r="T34" i="20"/>
  <c r="T37" i="20"/>
  <c r="X37" i="20"/>
  <c r="X36" i="20"/>
  <c r="X39" i="20"/>
  <c r="T38" i="20"/>
  <c r="X50" i="20"/>
  <c r="X33" i="20"/>
  <c r="G125" i="24"/>
  <c r="C42" i="24"/>
  <c r="G110" i="24"/>
  <c r="G58" i="24"/>
  <c r="G80" i="24"/>
  <c r="G126" i="24"/>
  <c r="G73" i="24"/>
  <c r="C139" i="24"/>
  <c r="C94" i="24"/>
  <c r="C103" i="24"/>
  <c r="C34" i="24"/>
  <c r="C6" i="24"/>
  <c r="G51" i="24"/>
  <c r="C106" i="24"/>
  <c r="C125" i="24"/>
  <c r="G105" i="24"/>
  <c r="G101" i="24"/>
  <c r="G140" i="24"/>
  <c r="C10" i="24"/>
  <c r="C81" i="24"/>
  <c r="C33" i="24"/>
  <c r="C95" i="24"/>
  <c r="C104" i="24"/>
  <c r="G82" i="24"/>
  <c r="G8" i="24"/>
  <c r="C21" i="24"/>
  <c r="C100" i="24"/>
  <c r="C124" i="24"/>
  <c r="G67" i="24"/>
  <c r="G19" i="24"/>
  <c r="C142" i="24"/>
  <c r="G88" i="24"/>
  <c r="G69" i="24"/>
  <c r="C80" i="24"/>
  <c r="C40" i="24"/>
  <c r="G31" i="24"/>
  <c r="C84" i="24"/>
  <c r="G77" i="24"/>
  <c r="C50" i="24"/>
  <c r="G46" i="24"/>
  <c r="C110" i="24"/>
  <c r="C54" i="24"/>
  <c r="C17" i="24"/>
  <c r="C96" i="24"/>
  <c r="G37" i="24"/>
  <c r="G47" i="24"/>
  <c r="G132" i="24"/>
  <c r="G92" i="24"/>
  <c r="C11" i="24"/>
  <c r="G70" i="24"/>
  <c r="G44" i="24"/>
  <c r="G143" i="24"/>
  <c r="C39" i="24"/>
  <c r="G61" i="24"/>
  <c r="C75" i="24"/>
  <c r="C113" i="24"/>
  <c r="C127" i="24"/>
  <c r="C112" i="24"/>
  <c r="G49" i="24"/>
  <c r="C89" i="24"/>
  <c r="C99" i="24"/>
  <c r="C109" i="24"/>
  <c r="G18" i="24"/>
  <c r="C134" i="24"/>
  <c r="G87" i="24"/>
  <c r="G24" i="24"/>
  <c r="G108" i="24"/>
  <c r="C79" i="24"/>
  <c r="G9" i="24"/>
  <c r="C153" i="24"/>
  <c r="C52" i="24"/>
  <c r="G29" i="24"/>
  <c r="G72" i="24"/>
  <c r="G23" i="24"/>
  <c r="C36" i="24"/>
  <c r="C131" i="24"/>
  <c r="C118" i="24"/>
  <c r="C59" i="24"/>
  <c r="G26" i="24"/>
  <c r="G115" i="24"/>
  <c r="G14" i="24"/>
  <c r="C60" i="24"/>
  <c r="C132" i="24"/>
  <c r="C149" i="24"/>
  <c r="G133" i="24"/>
  <c r="G130" i="24"/>
  <c r="C38" i="24"/>
  <c r="G53" i="24"/>
  <c r="C90" i="24"/>
  <c r="G107" i="24"/>
  <c r="C66" i="24"/>
  <c r="G136" i="24"/>
  <c r="C148" i="24"/>
  <c r="G118" i="24"/>
  <c r="G114" i="24"/>
  <c r="C83" i="24"/>
  <c r="C48" i="24"/>
  <c r="G68" i="24"/>
  <c r="G90" i="24"/>
  <c r="C16" i="24"/>
  <c r="G148" i="24"/>
  <c r="G12" i="24"/>
  <c r="G25" i="24"/>
  <c r="C23" i="24"/>
  <c r="C150" i="24"/>
  <c r="G13" i="24"/>
  <c r="G11" i="24"/>
  <c r="C135" i="24"/>
  <c r="G138" i="24"/>
  <c r="C62" i="24"/>
  <c r="C97" i="24"/>
  <c r="G97" i="24"/>
  <c r="C13" i="24"/>
  <c r="C14" i="24"/>
  <c r="G100" i="24"/>
  <c r="C55" i="24"/>
  <c r="G45" i="24"/>
  <c r="G10" i="24"/>
  <c r="G35" i="24"/>
  <c r="C151" i="24"/>
  <c r="G60" i="24"/>
  <c r="C43" i="24"/>
  <c r="C49" i="24"/>
  <c r="G56" i="24"/>
  <c r="C8" i="24"/>
  <c r="G57" i="24"/>
  <c r="G151" i="24"/>
  <c r="C119" i="24"/>
  <c r="C44" i="24"/>
  <c r="C63" i="24"/>
  <c r="G79" i="24"/>
  <c r="G20" i="24"/>
  <c r="G145" i="24"/>
  <c r="C29" i="24"/>
  <c r="C58" i="24"/>
  <c r="G89" i="24"/>
  <c r="G102" i="24"/>
  <c r="C147" i="24"/>
  <c r="G106" i="24"/>
  <c r="G91" i="24"/>
  <c r="G122" i="24"/>
  <c r="C140" i="24"/>
  <c r="G83" i="24"/>
  <c r="G150" i="24"/>
  <c r="G152" i="24"/>
  <c r="C67" i="24"/>
  <c r="G135" i="24"/>
  <c r="C70" i="24"/>
  <c r="G129" i="24"/>
  <c r="C25" i="24"/>
  <c r="C51" i="24"/>
  <c r="G113" i="24"/>
  <c r="C57" i="24"/>
  <c r="C136" i="24"/>
  <c r="G153" i="24"/>
  <c r="G39" i="24"/>
  <c r="C102" i="24"/>
  <c r="G34" i="24"/>
  <c r="C82" i="24"/>
  <c r="C126" i="24"/>
  <c r="G94" i="24"/>
  <c r="C27" i="24"/>
  <c r="G41" i="24"/>
  <c r="C111" i="24"/>
  <c r="G52" i="24"/>
  <c r="C128" i="24"/>
  <c r="C22" i="24"/>
  <c r="C56" i="24"/>
  <c r="C77" i="24"/>
  <c r="C26" i="24"/>
  <c r="C107" i="24"/>
  <c r="C115" i="24"/>
  <c r="G33" i="24"/>
  <c r="G63" i="24"/>
  <c r="C122" i="24"/>
  <c r="C32" i="24"/>
  <c r="G30" i="24"/>
  <c r="G86" i="24"/>
  <c r="C72" i="24"/>
  <c r="G84" i="24"/>
  <c r="G127" i="24"/>
  <c r="C45" i="24"/>
  <c r="G55" i="24"/>
  <c r="C116" i="24"/>
  <c r="G27" i="24"/>
  <c r="G48" i="24"/>
  <c r="G128" i="24"/>
  <c r="C85" i="24"/>
  <c r="G123" i="24"/>
  <c r="G38" i="24"/>
  <c r="C74" i="24"/>
  <c r="G117" i="24"/>
  <c r="G32" i="24"/>
  <c r="C19" i="24"/>
  <c r="C101" i="24"/>
  <c r="C146" i="24"/>
  <c r="G76" i="24"/>
  <c r="C133" i="24"/>
  <c r="C152" i="24"/>
  <c r="G78" i="24"/>
  <c r="C69" i="24"/>
  <c r="C37" i="24"/>
  <c r="G121" i="24"/>
  <c r="C9" i="24"/>
  <c r="C12" i="24"/>
  <c r="G64" i="24"/>
  <c r="C41" i="24"/>
  <c r="C88" i="24"/>
  <c r="C138" i="24"/>
  <c r="G147" i="24"/>
  <c r="G120" i="24"/>
  <c r="G137" i="24"/>
  <c r="C86" i="24"/>
  <c r="G43" i="24"/>
  <c r="G40" i="24"/>
  <c r="C137" i="24"/>
  <c r="G22" i="24"/>
  <c r="C91" i="24"/>
  <c r="C114" i="24"/>
  <c r="C35" i="24"/>
  <c r="G144" i="24"/>
  <c r="G95" i="24"/>
  <c r="G71" i="24"/>
  <c r="C129" i="24"/>
  <c r="G134" i="24"/>
  <c r="C53" i="24"/>
  <c r="G116" i="24"/>
  <c r="G50" i="24"/>
  <c r="C108" i="24"/>
  <c r="C98" i="24"/>
  <c r="G146" i="24"/>
  <c r="G93" i="24"/>
  <c r="C93" i="24"/>
  <c r="G85" i="24"/>
  <c r="G149" i="24"/>
  <c r="X44" i="20" l="1"/>
  <c r="T44" i="20"/>
  <c r="X52" i="20"/>
  <c r="X75" i="20" s="1"/>
  <c r="T47" i="20"/>
  <c r="T7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 authorId="0" shapeId="0" xr:uid="{00000000-0006-0000-0300-000001000000}">
      <text>
        <r>
          <rPr>
            <sz val="9"/>
            <color indexed="81"/>
            <rFont val="BIZ UD明朝 Medium"/>
            <family val="1"/>
            <charset val="128"/>
          </rPr>
          <t>①　介護保険事業所番号は"10桁"で入力してください。
②　（地域密着型）特定施設入居者生活介護の指定を受けていない【軽費老人ホーム】・【養護老人ホーム】・【サービス付き高齢者向け住宅】、及び【住宅型有料老人ホーム】は記入不要。</t>
        </r>
      </text>
    </comment>
    <comment ref="AK4" authorId="0" shapeId="0" xr:uid="{00000000-0006-0000-0300-000002000000}">
      <text>
        <r>
          <rPr>
            <sz val="9"/>
            <color indexed="81"/>
            <rFont val="BIZ UD明朝 Medium"/>
            <family val="1"/>
            <charset val="128"/>
          </rPr>
          <t>・事業を開始した日を入力し　　
てください。
・西暦で入力してください。</t>
        </r>
      </text>
    </comment>
    <comment ref="N5" authorId="0" shapeId="0" xr:uid="{00000000-0006-0000-0300-000003000000}">
      <text>
        <r>
          <rPr>
            <sz val="9"/>
            <color indexed="81"/>
            <rFont val="BIZ UD明朝 Medium"/>
            <family val="1"/>
            <charset val="128"/>
          </rPr>
          <t>介護保険法における特定施設入居者生活介護事業所又は地域密着型特定施設入居者生活介護事業所の指定を受けている、「サービス付き高齢者向け住宅」は、</t>
        </r>
        <r>
          <rPr>
            <u/>
            <sz val="9"/>
            <color indexed="81"/>
            <rFont val="BIZ UD明朝 Medium"/>
            <family val="1"/>
            <charset val="128"/>
          </rPr>
          <t>「介護付き有料老人ホーム」</t>
        </r>
        <r>
          <rPr>
            <sz val="9"/>
            <color indexed="81"/>
            <rFont val="BIZ UD明朝 Medium"/>
            <family val="1"/>
            <charset val="128"/>
          </rPr>
          <t>を選択してください。</t>
        </r>
      </text>
    </comment>
    <comment ref="AH5" authorId="0" shapeId="0" xr:uid="{00000000-0006-0000-0300-000004000000}">
      <text>
        <r>
          <rPr>
            <sz val="9"/>
            <color indexed="81"/>
            <rFont val="BIZ UD明朝 Medium"/>
            <family val="1"/>
            <charset val="128"/>
          </rPr>
          <t>「サービス付き高齢者向け住宅」は、１戸につき１人で入力してください。</t>
        </r>
      </text>
    </comment>
    <comment ref="V22" authorId="0" shapeId="0" xr:uid="{00000000-0006-0000-0300-000005000000}">
      <text>
        <r>
          <rPr>
            <b/>
            <sz val="9"/>
            <color indexed="81"/>
            <rFont val="BIZ UD明朝 Medium"/>
            <family val="1"/>
            <charset val="128"/>
          </rPr>
          <t xml:space="preserve">
介護老人福祉施設、地域密着型介護老人福祉施設、介護老人保健施設、介護医療院、短期入所生活介護事業所のみ記入すること。
（N5セルで、上記以外のサービス種別を選択した場合は、この表は非表示となります。）
介護保険法第51条の3第1項又は第61条の3第1項に規定する</t>
        </r>
        <r>
          <rPr>
            <b/>
            <u/>
            <sz val="9"/>
            <color indexed="81"/>
            <rFont val="BIZ UD明朝 Medium"/>
            <family val="1"/>
            <charset val="128"/>
          </rPr>
          <t>特定入所者介護（予防）サービスの対象となる低所得者</t>
        </r>
        <r>
          <rPr>
            <b/>
            <sz val="9"/>
            <color indexed="81"/>
            <rFont val="BIZ UD明朝 Medium"/>
            <family val="1"/>
            <charset val="128"/>
          </rPr>
          <t>（介護保険法施行規則第83条の5又は第97条の3に規定する所得段階が第1・第2・第3段階の者）の各日の利用人数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4" authorId="0" shapeId="0" xr:uid="{00000000-0006-0000-0700-000001000000}">
      <text>
        <r>
          <rPr>
            <b/>
            <sz val="9"/>
            <color indexed="81"/>
            <rFont val="MS P ゴシック"/>
            <family val="3"/>
            <charset val="128"/>
          </rPr>
          <t>休止した場合は〇（マル）を記入してください。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1" authorId="0" shapeId="0" xr:uid="{00000000-0006-0000-0800-000001000000}">
      <text>
        <r>
          <rPr>
            <b/>
            <sz val="9"/>
            <color indexed="81"/>
            <rFont val="MS P ゴシック"/>
            <family val="3"/>
            <charset val="128"/>
          </rPr>
          <t>休止した場合は〇（マル）を記入してください。</t>
        </r>
      </text>
    </comment>
  </commentList>
</comments>
</file>

<file path=xl/sharedStrings.xml><?xml version="1.0" encoding="utf-8"?>
<sst xmlns="http://schemas.openxmlformats.org/spreadsheetml/2006/main" count="636" uniqueCount="300">
  <si>
    <t>殿</t>
    <rPh sb="0" eb="1">
      <t>トノ</t>
    </rPh>
    <phoneticPr fontId="5"/>
  </si>
  <si>
    <t>日</t>
    <rPh sb="0" eb="1">
      <t>ニチ</t>
    </rPh>
    <phoneticPr fontId="5"/>
  </si>
  <si>
    <t>月</t>
    <rPh sb="0" eb="1">
      <t>ゲツ</t>
    </rPh>
    <phoneticPr fontId="5"/>
  </si>
  <si>
    <t>年</t>
    <rPh sb="0" eb="1">
      <t>ネン</t>
    </rPh>
    <phoneticPr fontId="5"/>
  </si>
  <si>
    <t>フリガナ</t>
    <phoneticPr fontId="5"/>
  </si>
  <si>
    <t>（郵便番号</t>
    <rPh sb="1" eb="3">
      <t>ユウビン</t>
    </rPh>
    <rPh sb="3" eb="5">
      <t>バンゴウ</t>
    </rPh>
    <phoneticPr fontId="5"/>
  </si>
  <si>
    <t>‐</t>
    <phoneticPr fontId="5"/>
  </si>
  <si>
    <t>）</t>
    <phoneticPr fontId="5"/>
  </si>
  <si>
    <t>連絡先</t>
    <rPh sb="0" eb="3">
      <t>レンラクサキ</t>
    </rPh>
    <phoneticPr fontId="5"/>
  </si>
  <si>
    <t>電話番号</t>
    <rPh sb="0" eb="2">
      <t>デンワ</t>
    </rPh>
    <rPh sb="2" eb="4">
      <t>バンゴウ</t>
    </rPh>
    <phoneticPr fontId="5"/>
  </si>
  <si>
    <t>職　　名</t>
    <rPh sb="0" eb="1">
      <t>ショク</t>
    </rPh>
    <rPh sb="3" eb="4">
      <t>ナ</t>
    </rPh>
    <phoneticPr fontId="5"/>
  </si>
  <si>
    <t>氏　　名</t>
    <rPh sb="0" eb="1">
      <t>シ</t>
    </rPh>
    <rPh sb="3" eb="4">
      <t>ナ</t>
    </rPh>
    <phoneticPr fontId="5"/>
  </si>
  <si>
    <t>申請に関する担当者</t>
    <rPh sb="0" eb="2">
      <t>シンセイ</t>
    </rPh>
    <rPh sb="3" eb="4">
      <t>カン</t>
    </rPh>
    <rPh sb="6" eb="9">
      <t>タントウシャ</t>
    </rPh>
    <phoneticPr fontId="5"/>
  </si>
  <si>
    <t>申請額</t>
    <rPh sb="0" eb="3">
      <t>シンセイガク</t>
    </rPh>
    <phoneticPr fontId="5"/>
  </si>
  <si>
    <t>か所</t>
    <rPh sb="1" eb="2">
      <t>ショ</t>
    </rPh>
    <phoneticPr fontId="5"/>
  </si>
  <si>
    <t>小規模多機能型居宅介護事業所</t>
  </si>
  <si>
    <t>看護小規模多機能型居宅介護事業所</t>
  </si>
  <si>
    <t>小　　計</t>
    <rPh sb="0" eb="1">
      <t>ショウ</t>
    </rPh>
    <rPh sb="3" eb="4">
      <t>ケイ</t>
    </rPh>
    <phoneticPr fontId="5"/>
  </si>
  <si>
    <t>事業所・施設の名称</t>
    <rPh sb="0" eb="3">
      <t>ジギョウショ</t>
    </rPh>
    <rPh sb="4" eb="6">
      <t>シセツ</t>
    </rPh>
    <rPh sb="7" eb="9">
      <t>メイショウ</t>
    </rPh>
    <phoneticPr fontId="5"/>
  </si>
  <si>
    <t>事業所・施設の状況</t>
    <rPh sb="0" eb="3">
      <t>ジギョウショ</t>
    </rPh>
    <rPh sb="4" eb="6">
      <t>シセツ</t>
    </rPh>
    <rPh sb="7" eb="9">
      <t>ジョウキョウ</t>
    </rPh>
    <phoneticPr fontId="5"/>
  </si>
  <si>
    <t>申請内容</t>
    <rPh sb="0" eb="2">
      <t>シンセイ</t>
    </rPh>
    <rPh sb="2" eb="4">
      <t>ナイヨウ</t>
    </rPh>
    <phoneticPr fontId="5"/>
  </si>
  <si>
    <t>申　請　者</t>
    <rPh sb="0" eb="1">
      <t>サル</t>
    </rPh>
    <rPh sb="2" eb="3">
      <t>ショウ</t>
    </rPh>
    <rPh sb="4" eb="5">
      <t>シャ</t>
    </rPh>
    <phoneticPr fontId="5"/>
  </si>
  <si>
    <t>E-mail</t>
    <phoneticPr fontId="5"/>
  </si>
  <si>
    <t>事業所･施設数</t>
    <rPh sb="0" eb="3">
      <t>ジギョウショ</t>
    </rPh>
    <rPh sb="4" eb="6">
      <t>シセツ</t>
    </rPh>
    <rPh sb="6" eb="7">
      <t>スウ</t>
    </rPh>
    <phoneticPr fontId="5"/>
  </si>
  <si>
    <t>定員</t>
    <rPh sb="0" eb="2">
      <t>テイイン</t>
    </rPh>
    <phoneticPr fontId="5"/>
  </si>
  <si>
    <t>事業所・施設の所在地</t>
    <rPh sb="0" eb="3">
      <t>ジギョウショ</t>
    </rPh>
    <rPh sb="4" eb="6">
      <t>シセツ</t>
    </rPh>
    <rPh sb="7" eb="10">
      <t>ショザイチ</t>
    </rPh>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</si>
  <si>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</si>
  <si>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</si>
  <si>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</si>
  <si>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No.</t>
    <phoneticPr fontId="5"/>
  </si>
  <si>
    <t>　　令和</t>
    <rPh sb="2" eb="4">
      <t>レイワ</t>
    </rPh>
    <phoneticPr fontId="5"/>
  </si>
  <si>
    <t>各事業所の作業</t>
    <rPh sb="0" eb="1">
      <t>カク</t>
    </rPh>
    <rPh sb="1" eb="4">
      <t>ジギョウショ</t>
    </rPh>
    <rPh sb="5" eb="7">
      <t>サギョウ</t>
    </rPh>
    <phoneticPr fontId="5"/>
  </si>
  <si>
    <t>手順</t>
    <rPh sb="0" eb="2">
      <t>テジュン</t>
    </rPh>
    <phoneticPr fontId="5"/>
  </si>
  <si>
    <t>通所系</t>
    <rPh sb="0" eb="2">
      <t>ツウショ</t>
    </rPh>
    <rPh sb="2" eb="3">
      <t>ケイ</t>
    </rPh>
    <phoneticPr fontId="5"/>
  </si>
  <si>
    <t>認知症対応型共同生活介護事業所</t>
    <phoneticPr fontId="5"/>
  </si>
  <si>
    <t>合　　計</t>
    <rPh sb="0" eb="1">
      <t>ゴウ</t>
    </rPh>
    <rPh sb="3" eb="4">
      <t>ケイ</t>
    </rPh>
    <phoneticPr fontId="5"/>
  </si>
  <si>
    <t>円</t>
  </si>
  <si>
    <t>（単位:円）</t>
    <rPh sb="1" eb="3">
      <t>タンイ</t>
    </rPh>
    <rPh sb="4" eb="5">
      <t>エン</t>
    </rPh>
    <phoneticPr fontId="5"/>
  </si>
  <si>
    <t>誓　約　事　項</t>
    <rPh sb="0" eb="1">
      <t>チカイ</t>
    </rPh>
    <rPh sb="2" eb="3">
      <t>ヤク</t>
    </rPh>
    <rPh sb="4" eb="5">
      <t>コト</t>
    </rPh>
    <rPh sb="6" eb="7">
      <t>コウ</t>
    </rPh>
    <phoneticPr fontId="5"/>
  </si>
  <si>
    <t>人</t>
    <rPh sb="0" eb="1">
      <t>ニン</t>
    </rPh>
    <phoneticPr fontId="5"/>
  </si>
  <si>
    <t xml:space="preserve">　
</t>
    <phoneticPr fontId="5"/>
  </si>
  <si>
    <t>法人本部の作業</t>
    <rPh sb="0" eb="2">
      <t>ホウジン</t>
    </rPh>
    <rPh sb="2" eb="4">
      <t>ホンブ</t>
    </rPh>
    <rPh sb="5" eb="7">
      <t>サギョウ</t>
    </rPh>
    <phoneticPr fontId="5"/>
  </si>
  <si>
    <t>法人名</t>
    <rPh sb="0" eb="2">
      <t>ホウジン</t>
    </rPh>
    <rPh sb="2" eb="3">
      <t>メイ</t>
    </rPh>
    <phoneticPr fontId="5"/>
  </si>
  <si>
    <t>代表者の職・氏名</t>
    <phoneticPr fontId="5"/>
  </si>
  <si>
    <t>本申請書の使い方</t>
    <rPh sb="0" eb="1">
      <t>ホン</t>
    </rPh>
    <rPh sb="1" eb="4">
      <t>シンセイショ</t>
    </rPh>
    <rPh sb="5" eb="6">
      <t>ツカ</t>
    </rPh>
    <rPh sb="7" eb="8">
      <t>カタ</t>
    </rPh>
    <phoneticPr fontId="5"/>
  </si>
  <si>
    <t>「総括表」の入力欄（黄色セル）を記載</t>
    <rPh sb="1" eb="3">
      <t>ソウカツ</t>
    </rPh>
    <rPh sb="3" eb="4">
      <t>ヒョウ</t>
    </rPh>
    <rPh sb="6" eb="8">
      <t>ニュウリョク</t>
    </rPh>
    <rPh sb="10" eb="12">
      <t>キイロ</t>
    </rPh>
    <phoneticPr fontId="5"/>
  </si>
  <si>
    <t>Excelファイル名を代表となる事業所の事業所番号に変更</t>
  </si>
  <si>
    <t>法人所在地</t>
    <rPh sb="0" eb="2">
      <t>ホウジン</t>
    </rPh>
    <rPh sb="2" eb="5">
      <t>ショザイチ</t>
    </rPh>
    <phoneticPr fontId="5"/>
  </si>
  <si>
    <t>　県税に未納がない。</t>
    <phoneticPr fontId="5"/>
  </si>
  <si>
    <t>　暴力団排除条例（平成２２年宮城県条例第６７号）に規定する暴力団又は暴力団員ではない。</t>
    <phoneticPr fontId="5"/>
  </si>
  <si>
    <t>介護老人福祉施設</t>
    <rPh sb="0" eb="2">
      <t>カイゴ</t>
    </rPh>
    <rPh sb="2" eb="4">
      <t>ロウジン</t>
    </rPh>
    <rPh sb="4" eb="6">
      <t>フクシ</t>
    </rPh>
    <rPh sb="6" eb="8">
      <t>シセツ</t>
    </rPh>
    <phoneticPr fontId="5"/>
  </si>
  <si>
    <t>地域密着型介護老人福祉施設</t>
    <rPh sb="0" eb="2">
      <t>チイキ</t>
    </rPh>
    <rPh sb="2" eb="5">
      <t>ミッチャクガタ</t>
    </rPh>
    <rPh sb="5" eb="7">
      <t>カイゴ</t>
    </rPh>
    <rPh sb="7" eb="9">
      <t>ロウジン</t>
    </rPh>
    <rPh sb="9" eb="11">
      <t>フクシ</t>
    </rPh>
    <rPh sb="11" eb="13">
      <t>シセツ</t>
    </rPh>
    <phoneticPr fontId="5"/>
  </si>
  <si>
    <t>介護老人保健施設</t>
    <rPh sb="0" eb="8">
      <t>カイゴロウジンホケンシセツ</t>
    </rPh>
    <phoneticPr fontId="5"/>
  </si>
  <si>
    <t>介護医療院</t>
    <rPh sb="0" eb="2">
      <t>カイゴ</t>
    </rPh>
    <rPh sb="2" eb="4">
      <t>イリョウ</t>
    </rPh>
    <rPh sb="4" eb="5">
      <t>イン</t>
    </rPh>
    <phoneticPr fontId="5"/>
  </si>
  <si>
    <t>養護老人ホーム</t>
    <rPh sb="0" eb="2">
      <t>ヨウゴ</t>
    </rPh>
    <rPh sb="2" eb="4">
      <t>ロウジン</t>
    </rPh>
    <phoneticPr fontId="5"/>
  </si>
  <si>
    <t>軽費老人ホーム</t>
    <rPh sb="0" eb="2">
      <t>ケイヒ</t>
    </rPh>
    <rPh sb="2" eb="4">
      <t>ロウジン</t>
    </rPh>
    <phoneticPr fontId="5"/>
  </si>
  <si>
    <t>入所系及び短期入所系</t>
    <rPh sb="0" eb="2">
      <t>ニュウショ</t>
    </rPh>
    <rPh sb="2" eb="3">
      <t>ケイ</t>
    </rPh>
    <rPh sb="3" eb="4">
      <t>オヨ</t>
    </rPh>
    <rPh sb="5" eb="7">
      <t>タンキ</t>
    </rPh>
    <rPh sb="7" eb="9">
      <t>ニュウショ</t>
    </rPh>
    <rPh sb="9" eb="10">
      <t>ケイ</t>
    </rPh>
    <phoneticPr fontId="5"/>
  </si>
  <si>
    <t>介護付き有料老人ホーム</t>
    <rPh sb="0" eb="2">
      <t>カイゴ</t>
    </rPh>
    <rPh sb="2" eb="3">
      <t>ツ</t>
    </rPh>
    <rPh sb="4" eb="6">
      <t>ユウリョウ</t>
    </rPh>
    <rPh sb="6" eb="8">
      <t>ロウジン</t>
    </rPh>
    <phoneticPr fontId="5"/>
  </si>
  <si>
    <t>短期入所生活介護事業所</t>
    <rPh sb="0" eb="2">
      <t>タンキ</t>
    </rPh>
    <rPh sb="2" eb="4">
      <t>ニュウショ</t>
    </rPh>
    <rPh sb="4" eb="6">
      <t>セイカツ</t>
    </rPh>
    <rPh sb="6" eb="8">
      <t>カイゴ</t>
    </rPh>
    <rPh sb="8" eb="11">
      <t>ジギョウショ</t>
    </rPh>
    <phoneticPr fontId="5"/>
  </si>
  <si>
    <t>通所介護事業所</t>
    <rPh sb="0" eb="2">
      <t>ツウショ</t>
    </rPh>
    <rPh sb="2" eb="4">
      <t>カイゴ</t>
    </rPh>
    <rPh sb="4" eb="7">
      <t>ジギョウショ</t>
    </rPh>
    <phoneticPr fontId="5"/>
  </si>
  <si>
    <t>地域密着型通所介護事業所</t>
    <rPh sb="0" eb="2">
      <t>チイキ</t>
    </rPh>
    <rPh sb="2" eb="5">
      <t>ミッチャクガタ</t>
    </rPh>
    <rPh sb="5" eb="7">
      <t>ツウショ</t>
    </rPh>
    <rPh sb="7" eb="9">
      <t>カイゴ</t>
    </rPh>
    <rPh sb="9" eb="12">
      <t>ジギョウショ</t>
    </rPh>
    <phoneticPr fontId="5"/>
  </si>
  <si>
    <t>認知症対応型通所介護事業所</t>
    <rPh sb="0" eb="3">
      <t>ニンチショウ</t>
    </rPh>
    <rPh sb="3" eb="6">
      <t>タイオウガタ</t>
    </rPh>
    <rPh sb="6" eb="8">
      <t>ツウショ</t>
    </rPh>
    <rPh sb="8" eb="10">
      <t>カイゴ</t>
    </rPh>
    <rPh sb="10" eb="13">
      <t>ジギョウショ</t>
    </rPh>
    <phoneticPr fontId="5"/>
  </si>
  <si>
    <t>通所リハビリテーション事業所</t>
    <rPh sb="0" eb="2">
      <t>ツウショ</t>
    </rPh>
    <rPh sb="11" eb="14">
      <t>ジギョウショ</t>
    </rPh>
    <phoneticPr fontId="5"/>
  </si>
  <si>
    <t>介護保険事業所番号</t>
    <rPh sb="0" eb="2">
      <t>カイゴ</t>
    </rPh>
    <rPh sb="2" eb="4">
      <t>ホケン</t>
    </rPh>
    <rPh sb="4" eb="7">
      <t>ジギョウショ</t>
    </rPh>
    <rPh sb="7" eb="9">
      <t>バンゴウ</t>
    </rPh>
    <phoneticPr fontId="5"/>
  </si>
  <si>
    <t>開設日</t>
    <rPh sb="0" eb="3">
      <t>カイセツビ</t>
    </rPh>
    <phoneticPr fontId="5"/>
  </si>
  <si>
    <t>甲</t>
  </si>
  <si>
    <t>甲</t>
    <rPh sb="0" eb="1">
      <t>コウ</t>
    </rPh>
    <phoneticPr fontId="5"/>
  </si>
  <si>
    <t>乙</t>
  </si>
  <si>
    <t>乙</t>
    <rPh sb="0" eb="1">
      <t>オツ</t>
    </rPh>
    <phoneticPr fontId="5"/>
  </si>
  <si>
    <t>円</t>
    <rPh sb="0" eb="1">
      <t>エン</t>
    </rPh>
    <phoneticPr fontId="5"/>
  </si>
  <si>
    <t>人</t>
    <rPh sb="0" eb="1">
      <t>ニン</t>
    </rPh>
    <phoneticPr fontId="5"/>
  </si>
  <si>
    <t>基準日</t>
    <rPh sb="0" eb="3">
      <t>キジュンビ</t>
    </rPh>
    <phoneticPr fontId="5"/>
  </si>
  <si>
    <t>基準日における定員</t>
    <rPh sb="0" eb="3">
      <t>キジュンビ</t>
    </rPh>
    <rPh sb="7" eb="9">
      <t>テイイン</t>
    </rPh>
    <phoneticPr fontId="5"/>
  </si>
  <si>
    <t>基準単価</t>
    <rPh sb="0" eb="2">
      <t>キジュン</t>
    </rPh>
    <rPh sb="2" eb="4">
      <t>タンカ</t>
    </rPh>
    <phoneticPr fontId="5"/>
  </si>
  <si>
    <t>算定額</t>
    <rPh sb="0" eb="3">
      <t>サンテイガク</t>
    </rPh>
    <phoneticPr fontId="5"/>
  </si>
  <si>
    <t>調整率</t>
    <rPh sb="0" eb="3">
      <t>チョウセイリツ</t>
    </rPh>
    <phoneticPr fontId="5"/>
  </si>
  <si>
    <t>申請額</t>
    <rPh sb="0" eb="2">
      <t>シンセイ</t>
    </rPh>
    <rPh sb="2" eb="3">
      <t>ガク</t>
    </rPh>
    <phoneticPr fontId="5"/>
  </si>
  <si>
    <t>日付</t>
    <rPh sb="0" eb="2">
      <t>ヒヅケ</t>
    </rPh>
    <phoneticPr fontId="5"/>
  </si>
  <si>
    <t>期中平均</t>
    <rPh sb="0" eb="2">
      <t>キチュウ</t>
    </rPh>
    <rPh sb="2" eb="4">
      <t>ヘイキン</t>
    </rPh>
    <phoneticPr fontId="5"/>
  </si>
  <si>
    <t>対象人数</t>
    <rPh sb="0" eb="2">
      <t>タイショウ</t>
    </rPh>
    <rPh sb="2" eb="4">
      <t>ニンズウ</t>
    </rPh>
    <phoneticPr fontId="5"/>
  </si>
  <si>
    <t>小計</t>
    <rPh sb="0" eb="2">
      <t>ショウケイ</t>
    </rPh>
    <phoneticPr fontId="5"/>
  </si>
  <si>
    <t>複合系</t>
    <rPh sb="0" eb="2">
      <t>フクゴウ</t>
    </rPh>
    <rPh sb="2" eb="3">
      <t>ケイ</t>
    </rPh>
    <phoneticPr fontId="5"/>
  </si>
  <si>
    <t>法人名</t>
    <rPh sb="0" eb="2">
      <t>ホウジン</t>
    </rPh>
    <rPh sb="2" eb="3">
      <t>メイ</t>
    </rPh>
    <phoneticPr fontId="5"/>
  </si>
  <si>
    <t>定員</t>
    <rPh sb="0" eb="2">
      <t>テイイン</t>
    </rPh>
    <phoneticPr fontId="5"/>
  </si>
  <si>
    <t>調整率</t>
    <rPh sb="0" eb="3">
      <t>チョウセイリツ</t>
    </rPh>
    <phoneticPr fontId="5"/>
  </si>
  <si>
    <t>基準日</t>
    <rPh sb="0" eb="2">
      <t>キジュン</t>
    </rPh>
    <rPh sb="2" eb="3">
      <t>ビ</t>
    </rPh>
    <phoneticPr fontId="5"/>
  </si>
  <si>
    <t>基準日
定員</t>
    <rPh sb="0" eb="2">
      <t>キジュン</t>
    </rPh>
    <rPh sb="2" eb="3">
      <t>ビ</t>
    </rPh>
    <rPh sb="4" eb="6">
      <t>テイイン</t>
    </rPh>
    <phoneticPr fontId="5"/>
  </si>
  <si>
    <t>審査結果
（宮城県記入）</t>
    <rPh sb="0" eb="2">
      <t>シンサ</t>
    </rPh>
    <rPh sb="2" eb="4">
      <t>ケッカ</t>
    </rPh>
    <rPh sb="6" eb="8">
      <t>ミヤギ</t>
    </rPh>
    <rPh sb="8" eb="9">
      <t>ケン</t>
    </rPh>
    <rPh sb="9" eb="11">
      <t>キニュウ</t>
    </rPh>
    <phoneticPr fontId="5"/>
  </si>
  <si>
    <t>　添付書類</t>
    <rPh sb="1" eb="3">
      <t>テンプ</t>
    </rPh>
    <rPh sb="3" eb="5">
      <t>ショルイ</t>
    </rPh>
    <phoneticPr fontId="5"/>
  </si>
  <si>
    <t>（別記様式第１号）</t>
    <rPh sb="1" eb="3">
      <t>ベッキ</t>
    </rPh>
    <rPh sb="3" eb="5">
      <t>ヨウシキ</t>
    </rPh>
    <rPh sb="5" eb="6">
      <t>ダイ</t>
    </rPh>
    <rPh sb="7" eb="8">
      <t>ゴウ</t>
    </rPh>
    <phoneticPr fontId="5"/>
  </si>
  <si>
    <t>月</t>
    <rPh sb="0" eb="1">
      <t>ガツ</t>
    </rPh>
    <phoneticPr fontId="5"/>
  </si>
  <si>
    <t>日</t>
    <rPh sb="0" eb="1">
      <t>ヒ</t>
    </rPh>
    <phoneticPr fontId="5"/>
  </si>
  <si>
    <t>住所</t>
    <rPh sb="0" eb="2">
      <t>ジュウショ</t>
    </rPh>
    <phoneticPr fontId="5"/>
  </si>
  <si>
    <t>〒</t>
    <phoneticPr fontId="5"/>
  </si>
  <si>
    <t>-</t>
    <phoneticPr fontId="5"/>
  </si>
  <si>
    <t>代表者役職名、氏名</t>
    <rPh sb="0" eb="3">
      <t>ダイヒョウシャ</t>
    </rPh>
    <rPh sb="3" eb="5">
      <t>ヤクショク</t>
    </rPh>
    <rPh sb="5" eb="6">
      <t>メイ</t>
    </rPh>
    <rPh sb="7" eb="9">
      <t>シメイ</t>
    </rPh>
    <phoneticPr fontId="5"/>
  </si>
  <si>
    <t>記</t>
    <rPh sb="0" eb="1">
      <t>キ</t>
    </rPh>
    <phoneticPr fontId="5"/>
  </si>
  <si>
    <t>ゆうちょ銀行以外の金融機関</t>
    <rPh sb="4" eb="6">
      <t>ギンコウ</t>
    </rPh>
    <rPh sb="6" eb="8">
      <t>イガイ</t>
    </rPh>
    <rPh sb="9" eb="11">
      <t>キンユウ</t>
    </rPh>
    <rPh sb="11" eb="13">
      <t>キカン</t>
    </rPh>
    <phoneticPr fontId="5"/>
  </si>
  <si>
    <t>金融機関名・支店名</t>
    <rPh sb="0" eb="2">
      <t>キンユウ</t>
    </rPh>
    <rPh sb="2" eb="4">
      <t>キカン</t>
    </rPh>
    <rPh sb="4" eb="5">
      <t>メイ</t>
    </rPh>
    <rPh sb="6" eb="8">
      <t>シテン</t>
    </rPh>
    <rPh sb="8" eb="9">
      <t>メイ</t>
    </rPh>
    <phoneticPr fontId="5"/>
  </si>
  <si>
    <t>銀　　　行</t>
    <rPh sb="0" eb="1">
      <t>ギン</t>
    </rPh>
    <rPh sb="4" eb="5">
      <t>ギョウ</t>
    </rPh>
    <phoneticPr fontId="5"/>
  </si>
  <si>
    <t>支　 店</t>
    <rPh sb="0" eb="1">
      <t>ササ</t>
    </rPh>
    <rPh sb="3" eb="4">
      <t>テン</t>
    </rPh>
    <phoneticPr fontId="5"/>
  </si>
  <si>
    <t>信用金庫</t>
    <rPh sb="0" eb="2">
      <t>シンヨウ</t>
    </rPh>
    <rPh sb="2" eb="4">
      <t>キンコ</t>
    </rPh>
    <phoneticPr fontId="5"/>
  </si>
  <si>
    <t>営業部</t>
    <rPh sb="0" eb="2">
      <t>エイギョウ</t>
    </rPh>
    <rPh sb="2" eb="3">
      <t>ブ</t>
    </rPh>
    <phoneticPr fontId="5"/>
  </si>
  <si>
    <t>農　　　協</t>
    <rPh sb="0" eb="1">
      <t>ノウ</t>
    </rPh>
    <rPh sb="4" eb="5">
      <t>キョウ</t>
    </rPh>
    <phoneticPr fontId="5"/>
  </si>
  <si>
    <t>出張所</t>
    <rPh sb="0" eb="2">
      <t>シュッチョウ</t>
    </rPh>
    <rPh sb="2" eb="3">
      <t>ショ</t>
    </rPh>
    <phoneticPr fontId="5"/>
  </si>
  <si>
    <t>金融機関コード</t>
    <rPh sb="0" eb="2">
      <t>キンユウ</t>
    </rPh>
    <rPh sb="2" eb="4">
      <t>キカン</t>
    </rPh>
    <phoneticPr fontId="5"/>
  </si>
  <si>
    <t>店舗コード</t>
    <rPh sb="0" eb="2">
      <t>テンポ</t>
    </rPh>
    <phoneticPr fontId="5"/>
  </si>
  <si>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</si>
  <si>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</si>
  <si>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5"/>
  </si>
  <si>
    <t>ゆうちょ銀行</t>
    <rPh sb="4" eb="6">
      <t>ギンコウ</t>
    </rPh>
    <phoneticPr fontId="5"/>
  </si>
  <si>
    <t>記号</t>
    <rPh sb="0" eb="2">
      <t>キゴウ</t>
    </rPh>
    <phoneticPr fontId="5"/>
  </si>
  <si>
    <t>番号</t>
    <rPh sb="0" eb="2">
      <t>バンゴウ</t>
    </rPh>
    <phoneticPr fontId="5"/>
  </si>
  <si>
    <t>　←番号が８桁ない場合は右詰で記入</t>
    <rPh sb="2" eb="4">
      <t>バンゴウ</t>
    </rPh>
    <rPh sb="6" eb="7">
      <t>ケタ</t>
    </rPh>
    <rPh sb="9" eb="11">
      <t>バアイ</t>
    </rPh>
    <rPh sb="12" eb="14">
      <t>ミギヅメ</t>
    </rPh>
    <rPh sb="15" eb="17">
      <t>キニュウ</t>
    </rPh>
    <phoneticPr fontId="5"/>
  </si>
  <si>
    <t>口座振込依頼書</t>
    <rPh sb="0" eb="2">
      <t>コウザ</t>
    </rPh>
    <rPh sb="2" eb="4">
      <t>フリコミ</t>
    </rPh>
    <rPh sb="4" eb="6">
      <t>イライ</t>
    </rPh>
    <rPh sb="6" eb="7">
      <t>ショ</t>
    </rPh>
    <phoneticPr fontId="5"/>
  </si>
  <si>
    <t>令和</t>
    <rPh sb="0" eb="2">
      <t>レイワ</t>
    </rPh>
    <phoneticPr fontId="5"/>
  </si>
  <si>
    <t>　宮城県知事　村 井 嘉 浩　殿</t>
    <rPh sb="1" eb="4">
      <t>ミヤギケン</t>
    </rPh>
    <rPh sb="4" eb="6">
      <t>チジ</t>
    </rPh>
    <rPh sb="7" eb="8">
      <t>ムラ</t>
    </rPh>
    <rPh sb="9" eb="10">
      <t>イ</t>
    </rPh>
    <rPh sb="11" eb="12">
      <t>ヨミ</t>
    </rPh>
    <rPh sb="13" eb="14">
      <t>ヒロシ</t>
    </rPh>
    <rPh sb="15" eb="16">
      <t>ドノ</t>
    </rPh>
    <phoneticPr fontId="5"/>
  </si>
  <si>
    <t>所得段階
第１・第２・第３段階の人数</t>
    <rPh sb="0" eb="2">
      <t>ショトク</t>
    </rPh>
    <rPh sb="2" eb="4">
      <t>ダンカイ</t>
    </rPh>
    <rPh sb="5" eb="6">
      <t>ダイ</t>
    </rPh>
    <rPh sb="8" eb="9">
      <t>ダイ</t>
    </rPh>
    <rPh sb="11" eb="12">
      <t>ダイ</t>
    </rPh>
    <rPh sb="13" eb="15">
      <t>ダンカイ</t>
    </rPh>
    <rPh sb="16" eb="18">
      <t>ニンズウ</t>
    </rPh>
    <phoneticPr fontId="5"/>
  </si>
  <si>
    <t>＜所要額の積算内訳＞　</t>
    <rPh sb="1" eb="4">
      <t>ショヨウガク</t>
    </rPh>
    <rPh sb="5" eb="7">
      <t>セキサン</t>
    </rPh>
    <rPh sb="7" eb="9">
      <t>ウチワケ</t>
    </rPh>
    <phoneticPr fontId="5"/>
  </si>
  <si>
    <t>宮城県知事　村 井 嘉 浩</t>
    <rPh sb="0" eb="2">
      <t>ミヤギ</t>
    </rPh>
    <rPh sb="2" eb="5">
      <t>ケンチジ</t>
    </rPh>
    <rPh sb="3" eb="5">
      <t>チジ</t>
    </rPh>
    <rPh sb="6" eb="7">
      <t>ムラ</t>
    </rPh>
    <rPh sb="8" eb="9">
      <t>イ</t>
    </rPh>
    <rPh sb="10" eb="11">
      <t>ヨミ</t>
    </rPh>
    <rPh sb="12" eb="13">
      <t>ヒロシ</t>
    </rPh>
    <phoneticPr fontId="5"/>
  </si>
  <si>
    <t>高齢者施設原油価格高騰対策事業</t>
    <phoneticPr fontId="5"/>
  </si>
  <si>
    <t>　この申請書に記載した事項については事実と相違ない。</t>
    <rPh sb="3" eb="6">
      <t>シンセイショ</t>
    </rPh>
    <rPh sb="7" eb="9">
      <t>キサイ</t>
    </rPh>
    <rPh sb="11" eb="13">
      <t>ジコウ</t>
    </rPh>
    <rPh sb="18" eb="20">
      <t>ジジツ</t>
    </rPh>
    <rPh sb="21" eb="23">
      <t>ソウイ</t>
    </rPh>
    <phoneticPr fontId="5"/>
  </si>
  <si>
    <t>※基準日時点</t>
    <rPh sb="1" eb="4">
      <t>キジュンビ</t>
    </rPh>
    <rPh sb="4" eb="6">
      <t>ジテン</t>
    </rPh>
    <phoneticPr fontId="5"/>
  </si>
  <si>
    <t>〇所得段階が第１・第２・第３段階の者の １日当たりの平均利用人数</t>
    <phoneticPr fontId="5"/>
  </si>
  <si>
    <t>令和</t>
    <rPh sb="0" eb="2">
      <t>レイワ</t>
    </rPh>
    <phoneticPr fontId="5"/>
  </si>
  <si>
    <t>年</t>
    <rPh sb="0" eb="1">
      <t>ネン</t>
    </rPh>
    <phoneticPr fontId="5"/>
  </si>
  <si>
    <t>月</t>
    <rPh sb="0" eb="1">
      <t>ツキ</t>
    </rPh>
    <phoneticPr fontId="5"/>
  </si>
  <si>
    <t>から</t>
    <phoneticPr fontId="5"/>
  </si>
  <si>
    <t>まで</t>
    <phoneticPr fontId="5"/>
  </si>
  <si>
    <t>開設日</t>
    <rPh sb="0" eb="2">
      <t>カイセツ</t>
    </rPh>
    <rPh sb="2" eb="3">
      <t>ヒ</t>
    </rPh>
    <phoneticPr fontId="5"/>
  </si>
  <si>
    <t>所在地</t>
    <rPh sb="0" eb="3">
      <t>ショザイチ</t>
    </rPh>
    <phoneticPr fontId="5"/>
  </si>
  <si>
    <t>訪問介護事業所</t>
    <rPh sb="4" eb="7">
      <t>ジギョウショ</t>
    </rPh>
    <phoneticPr fontId="3"/>
  </si>
  <si>
    <t>訪問入浴介護事業所</t>
    <rPh sb="0" eb="2">
      <t>ホウモン</t>
    </rPh>
    <rPh sb="2" eb="4">
      <t>ニュウヨク</t>
    </rPh>
    <rPh sb="4" eb="6">
      <t>カイゴ</t>
    </rPh>
    <rPh sb="6" eb="9">
      <t>ジギョウショ</t>
    </rPh>
    <phoneticPr fontId="3"/>
  </si>
  <si>
    <t>訪問看護事業所</t>
    <rPh sb="0" eb="2">
      <t>ホウモン</t>
    </rPh>
    <rPh sb="2" eb="4">
      <t>カンゴ</t>
    </rPh>
    <rPh sb="4" eb="7">
      <t>ジギョウショ</t>
    </rPh>
    <phoneticPr fontId="3"/>
  </si>
  <si>
    <t>訪問リハビリテーション事業所</t>
    <rPh sb="0" eb="2">
      <t>ホウモン</t>
    </rPh>
    <rPh sb="11" eb="14">
      <t>ジギョウショ</t>
    </rPh>
    <phoneticPr fontId="3"/>
  </si>
  <si>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3"/>
  </si>
  <si>
    <t>夜間対応型訪問介護事業所</t>
    <rPh sb="0" eb="2">
      <t>ヤカン</t>
    </rPh>
    <rPh sb="2" eb="5">
      <t>タイオウガタ</t>
    </rPh>
    <rPh sb="5" eb="7">
      <t>ホウモン</t>
    </rPh>
    <rPh sb="7" eb="9">
      <t>カイゴ</t>
    </rPh>
    <rPh sb="9" eb="12">
      <t>ジギョウショ</t>
    </rPh>
    <phoneticPr fontId="3"/>
  </si>
  <si>
    <t>居宅療養管理指導事業所</t>
    <rPh sb="0" eb="2">
      <t>キョタク</t>
    </rPh>
    <rPh sb="2" eb="4">
      <t>リョウヨウ</t>
    </rPh>
    <rPh sb="4" eb="6">
      <t>カンリ</t>
    </rPh>
    <rPh sb="6" eb="8">
      <t>シドウ</t>
    </rPh>
    <rPh sb="8" eb="11">
      <t>ジギョウショ</t>
    </rPh>
    <phoneticPr fontId="3"/>
  </si>
  <si>
    <t>居宅介護支援事業所</t>
    <rPh sb="0" eb="2">
      <t>キョタク</t>
    </rPh>
    <rPh sb="2" eb="4">
      <t>カイゴ</t>
    </rPh>
    <rPh sb="4" eb="6">
      <t>シエン</t>
    </rPh>
    <rPh sb="6" eb="9">
      <t>ジギョウショ</t>
    </rPh>
    <phoneticPr fontId="3"/>
  </si>
  <si>
    <t>普通預金</t>
  </si>
  <si>
    <t>当座預金</t>
  </si>
  <si>
    <t>〇</t>
    <phoneticPr fontId="5"/>
  </si>
  <si>
    <t>「個票」及び「申請額一覧」の内容が「総括表」の「申請内容」にも正しく反映されていることを確認</t>
    <rPh sb="1" eb="3">
      <t>コヒョウ</t>
    </rPh>
    <rPh sb="4" eb="5">
      <t>オヨ</t>
    </rPh>
    <rPh sb="7" eb="10">
      <t>シンセイガク</t>
    </rPh>
    <rPh sb="10" eb="12">
      <t>イチラン</t>
    </rPh>
    <rPh sb="14" eb="16">
      <t>ナイヨウ</t>
    </rPh>
    <rPh sb="18" eb="21">
      <t>ソウカツヒョウ</t>
    </rPh>
    <rPh sb="24" eb="26">
      <t>シンセイ</t>
    </rPh>
    <rPh sb="26" eb="28">
      <t>ナイヨウ</t>
    </rPh>
    <rPh sb="31" eb="32">
      <t>タダ</t>
    </rPh>
    <rPh sb="34" eb="36">
      <t>ハンエイ</t>
    </rPh>
    <rPh sb="44" eb="46">
      <t>カクニン</t>
    </rPh>
    <phoneticPr fontId="5"/>
  </si>
  <si>
    <t>（１）基本情報</t>
    <rPh sb="3" eb="5">
      <t>キホン</t>
    </rPh>
    <rPh sb="5" eb="7">
      <t>ジョウホウ</t>
    </rPh>
    <phoneticPr fontId="19"/>
  </si>
  <si>
    <t>介護老人福祉施設</t>
    <phoneticPr fontId="19"/>
  </si>
  <si>
    <t>地域密着型介護老人福祉施設</t>
    <phoneticPr fontId="19"/>
  </si>
  <si>
    <t>法人名</t>
    <rPh sb="0" eb="3">
      <t>ホウジンメイ</t>
    </rPh>
    <phoneticPr fontId="19"/>
  </si>
  <si>
    <t>事業所・施設名</t>
    <rPh sb="0" eb="3">
      <t>ジギョウショ</t>
    </rPh>
    <rPh sb="4" eb="7">
      <t>シセツメイ</t>
    </rPh>
    <phoneticPr fontId="19"/>
  </si>
  <si>
    <t>介護老人保健施設</t>
    <phoneticPr fontId="19"/>
  </si>
  <si>
    <t>介護保険事業所番号</t>
    <rPh sb="0" eb="2">
      <t>カイゴ</t>
    </rPh>
    <rPh sb="2" eb="4">
      <t>ホケン</t>
    </rPh>
    <rPh sb="4" eb="7">
      <t>ジギョウショ</t>
    </rPh>
    <rPh sb="7" eb="9">
      <t>バンゴウ</t>
    </rPh>
    <phoneticPr fontId="19"/>
  </si>
  <si>
    <t>サービス種別</t>
    <rPh sb="4" eb="6">
      <t>シュベツ</t>
    </rPh>
    <phoneticPr fontId="19"/>
  </si>
  <si>
    <t>介護医療院</t>
    <phoneticPr fontId="19"/>
  </si>
  <si>
    <t>郵便番号</t>
    <rPh sb="0" eb="2">
      <t>ユウビン</t>
    </rPh>
    <rPh sb="2" eb="4">
      <t>バンゴウ</t>
    </rPh>
    <phoneticPr fontId="19"/>
  </si>
  <si>
    <t>短期入所生活介護事業所</t>
    <phoneticPr fontId="19"/>
  </si>
  <si>
    <t>休止期間１（あれば記載）</t>
    <rPh sb="0" eb="2">
      <t>キュウシ</t>
    </rPh>
    <rPh sb="2" eb="4">
      <t>キカン</t>
    </rPh>
    <rPh sb="9" eb="11">
      <t>キサイ</t>
    </rPh>
    <phoneticPr fontId="19"/>
  </si>
  <si>
    <t>休止期間２（あれば記載）</t>
    <rPh sb="0" eb="2">
      <t>キュウシ</t>
    </rPh>
    <rPh sb="2" eb="4">
      <t>キカン</t>
    </rPh>
    <rPh sb="9" eb="11">
      <t>キサイ</t>
    </rPh>
    <phoneticPr fontId="19"/>
  </si>
  <si>
    <t>休止期間３（あれば記載）</t>
    <rPh sb="0" eb="2">
      <t>キュウシ</t>
    </rPh>
    <rPh sb="2" eb="4">
      <t>キカン</t>
    </rPh>
    <rPh sb="9" eb="11">
      <t>キサイ</t>
    </rPh>
    <phoneticPr fontId="19"/>
  </si>
  <si>
    <t>休止期間４（あれば記載）</t>
    <rPh sb="0" eb="2">
      <t>キュウシ</t>
    </rPh>
    <rPh sb="2" eb="4">
      <t>キカン</t>
    </rPh>
    <rPh sb="9" eb="11">
      <t>キサイ</t>
    </rPh>
    <phoneticPr fontId="19"/>
  </si>
  <si>
    <t>休止期間５（あれば記載）</t>
    <rPh sb="0" eb="2">
      <t>キュウシ</t>
    </rPh>
    <rPh sb="2" eb="4">
      <t>キカン</t>
    </rPh>
    <rPh sb="9" eb="11">
      <t>キサイ</t>
    </rPh>
    <phoneticPr fontId="19"/>
  </si>
  <si>
    <t>開設日</t>
    <rPh sb="0" eb="2">
      <t>カイセツ</t>
    </rPh>
    <rPh sb="2" eb="3">
      <t>ヒ</t>
    </rPh>
    <phoneticPr fontId="19"/>
  </si>
  <si>
    <t>平均利用人数：</t>
    <rPh sb="0" eb="2">
      <t>ヘイキン</t>
    </rPh>
    <rPh sb="2" eb="4">
      <t>リヨウ</t>
    </rPh>
    <rPh sb="4" eb="6">
      <t>ニンズウ</t>
    </rPh>
    <phoneticPr fontId="19"/>
  </si>
  <si>
    <t>（３）助成額の算出</t>
    <rPh sb="3" eb="6">
      <t>ジョセイガク</t>
    </rPh>
    <rPh sb="7" eb="9">
      <t>サンシュツ</t>
    </rPh>
    <phoneticPr fontId="19"/>
  </si>
  <si>
    <t>・基準日及び基準日時点の定員を記載してください。</t>
    <rPh sb="1" eb="4">
      <t>キジュンビ</t>
    </rPh>
    <rPh sb="4" eb="5">
      <t>オヨ</t>
    </rPh>
    <rPh sb="6" eb="9">
      <t>キジュンビ</t>
    </rPh>
    <rPh sb="9" eb="11">
      <t>ジテン</t>
    </rPh>
    <rPh sb="12" eb="14">
      <t>テイイン</t>
    </rPh>
    <rPh sb="15" eb="17">
      <t>キサイ</t>
    </rPh>
    <phoneticPr fontId="19"/>
  </si>
  <si>
    <t>基準日※</t>
    <rPh sb="0" eb="2">
      <t>キジュン</t>
    </rPh>
    <rPh sb="2" eb="3">
      <t>ヒ</t>
    </rPh>
    <phoneticPr fontId="19"/>
  </si>
  <si>
    <t>基準日時点の定員</t>
    <rPh sb="0" eb="3">
      <t>キジュンビ</t>
    </rPh>
    <rPh sb="3" eb="5">
      <t>ジテン</t>
    </rPh>
    <rPh sb="6" eb="8">
      <t>テイイン</t>
    </rPh>
    <phoneticPr fontId="19"/>
  </si>
  <si>
    <t>年</t>
    <rPh sb="0" eb="1">
      <t>ネン</t>
    </rPh>
    <phoneticPr fontId="19"/>
  </si>
  <si>
    <t>月</t>
    <rPh sb="0" eb="1">
      <t>ツキ</t>
    </rPh>
    <phoneticPr fontId="19"/>
  </si>
  <si>
    <t>休止の有無</t>
    <rPh sb="0" eb="2">
      <t>キュウシ</t>
    </rPh>
    <rPh sb="3" eb="5">
      <t>ウム</t>
    </rPh>
    <phoneticPr fontId="19"/>
  </si>
  <si>
    <t>①平均利用人数</t>
    <rPh sb="1" eb="3">
      <t>ヘイキン</t>
    </rPh>
    <rPh sb="3" eb="5">
      <t>リヨウ</t>
    </rPh>
    <rPh sb="5" eb="7">
      <t>ニンズウ</t>
    </rPh>
    <phoneticPr fontId="19"/>
  </si>
  <si>
    <t>②定員</t>
    <rPh sb="1" eb="3">
      <t>テイイン</t>
    </rPh>
    <phoneticPr fontId="19"/>
  </si>
  <si>
    <t>②―①</t>
    <phoneticPr fontId="19"/>
  </si>
  <si>
    <t>月あたり助成額</t>
    <rPh sb="0" eb="1">
      <t>ツキ</t>
    </rPh>
    <rPh sb="4" eb="7">
      <t>ジョセイガク</t>
    </rPh>
    <phoneticPr fontId="19"/>
  </si>
  <si>
    <t>円</t>
    <rPh sb="0" eb="1">
      <t>エン</t>
    </rPh>
    <phoneticPr fontId="19"/>
  </si>
  <si>
    <t>助成額：</t>
    <rPh sb="0" eb="3">
      <t>ジョセイガク</t>
    </rPh>
    <phoneticPr fontId="19"/>
  </si>
  <si>
    <t>【開設年月日による稼働開始月の判断表】</t>
    <rPh sb="1" eb="3">
      <t>カイセツ</t>
    </rPh>
    <rPh sb="3" eb="6">
      <t>ネンガッピ</t>
    </rPh>
    <rPh sb="9" eb="11">
      <t>カドウ</t>
    </rPh>
    <rPh sb="11" eb="13">
      <t>カイシ</t>
    </rPh>
    <rPh sb="13" eb="14">
      <t>ツキ</t>
    </rPh>
    <rPh sb="15" eb="17">
      <t>ハンダン</t>
    </rPh>
    <rPh sb="17" eb="18">
      <t>ヒョウ</t>
    </rPh>
    <phoneticPr fontId="19"/>
  </si>
  <si>
    <t>開設年月日</t>
    <rPh sb="0" eb="5">
      <t>カイセツネンガッピ</t>
    </rPh>
    <phoneticPr fontId="19"/>
  </si>
  <si>
    <t>「休止の有無」に〇を記載する月</t>
    <rPh sb="1" eb="3">
      <t>キュウシ</t>
    </rPh>
    <rPh sb="4" eb="6">
      <t>ウム</t>
    </rPh>
    <rPh sb="10" eb="12">
      <t>キサイ</t>
    </rPh>
    <rPh sb="14" eb="15">
      <t>ツキ</t>
    </rPh>
    <phoneticPr fontId="19"/>
  </si>
  <si>
    <t>開設日（指定等を受けた日）</t>
    <rPh sb="0" eb="2">
      <t>カイセツ</t>
    </rPh>
    <rPh sb="2" eb="3">
      <t>ヒ</t>
    </rPh>
    <rPh sb="4" eb="6">
      <t>シテイ</t>
    </rPh>
    <rPh sb="6" eb="7">
      <t>トウ</t>
    </rPh>
    <rPh sb="8" eb="9">
      <t>ウ</t>
    </rPh>
    <rPh sb="11" eb="12">
      <t>ヒ</t>
    </rPh>
    <phoneticPr fontId="19"/>
  </si>
  <si>
    <t>（２）助成額の算出</t>
    <rPh sb="3" eb="6">
      <t>ジョセイガク</t>
    </rPh>
    <rPh sb="7" eb="9">
      <t>サンシュツ</t>
    </rPh>
    <phoneticPr fontId="19"/>
  </si>
  <si>
    <t>定員</t>
    <rPh sb="0" eb="2">
      <t>テイイン</t>
    </rPh>
    <phoneticPr fontId="19"/>
  </si>
  <si>
    <t>個票分類表</t>
    <rPh sb="0" eb="2">
      <t>コヒョウ</t>
    </rPh>
    <rPh sb="2" eb="5">
      <t>ブンルイヒョウ</t>
    </rPh>
    <phoneticPr fontId="5"/>
  </si>
  <si>
    <t>変更がない</t>
    <rPh sb="0" eb="2">
      <t>ヘンコウ</t>
    </rPh>
    <phoneticPr fontId="5"/>
  </si>
  <si>
    <t>変更がある</t>
    <rPh sb="0" eb="2">
      <t>ヘンコウ</t>
    </rPh>
    <phoneticPr fontId="5"/>
  </si>
  <si>
    <t>介護老人福祉施設
地域密着型介護老人福祉施設
介護老人保健施設
介護医療院
短期入所生活介護事業所</t>
    <phoneticPr fontId="5"/>
  </si>
  <si>
    <t>個票Ｃ</t>
    <rPh sb="0" eb="2">
      <t>コヒョウ</t>
    </rPh>
    <phoneticPr fontId="5"/>
  </si>
  <si>
    <t>個票Ｄ</t>
    <rPh sb="0" eb="2">
      <t>コヒョウ</t>
    </rPh>
    <phoneticPr fontId="5"/>
  </si>
  <si>
    <t>　定員の変更があるか</t>
    <rPh sb="1" eb="3">
      <t>テイイン</t>
    </rPh>
    <rPh sb="4" eb="6">
      <t>ヘンコウ</t>
    </rPh>
    <phoneticPr fontId="5"/>
  </si>
  <si>
    <t>←法人本部が提出時に記載</t>
  </si>
  <si>
    <t>←法人本部が提出時に記載</t>
    <rPh sb="1" eb="3">
      <t>ホウジン</t>
    </rPh>
    <rPh sb="3" eb="5">
      <t>ホンブ</t>
    </rPh>
    <rPh sb="6" eb="8">
      <t>テイシュツ</t>
    </rPh>
    <rPh sb="8" eb="9">
      <t>トキ</t>
    </rPh>
    <rPh sb="10" eb="12">
      <t>キサイ</t>
    </rPh>
    <phoneticPr fontId="5"/>
  </si>
  <si>
    <t>（別紙４）</t>
    <rPh sb="1" eb="3">
      <t>ベッシ</t>
    </rPh>
    <phoneticPr fontId="5"/>
  </si>
  <si>
    <t>施設別個票Ｄ（別紙２Ｄ）　　区分Ⅱ施設　助成額算出票</t>
    <rPh sb="14" eb="16">
      <t>クブン</t>
    </rPh>
    <rPh sb="17" eb="19">
      <t>シセツ</t>
    </rPh>
    <rPh sb="20" eb="23">
      <t>ジョセイガク</t>
    </rPh>
    <rPh sb="23" eb="25">
      <t>サンシュツ</t>
    </rPh>
    <rPh sb="25" eb="26">
      <t>ヒョウ</t>
    </rPh>
    <phoneticPr fontId="19"/>
  </si>
  <si>
    <t>訪問系（障害福祉）</t>
    <rPh sb="0" eb="2">
      <t>ホウモン</t>
    </rPh>
    <rPh sb="2" eb="3">
      <t>ケイ</t>
    </rPh>
    <rPh sb="4" eb="6">
      <t>ショウガイ</t>
    </rPh>
    <rPh sb="6" eb="8">
      <t>フクシ</t>
    </rPh>
    <phoneticPr fontId="5"/>
  </si>
  <si>
    <t>訪問系（介護）</t>
    <rPh sb="0" eb="2">
      <t>ホウモン</t>
    </rPh>
    <rPh sb="2" eb="3">
      <t>ケイ</t>
    </rPh>
    <rPh sb="4" eb="6">
      <t>カイゴ</t>
    </rPh>
    <phoneticPr fontId="5"/>
  </si>
  <si>
    <t>居宅介護事業所</t>
    <rPh sb="0" eb="2">
      <t>キョタク</t>
    </rPh>
    <rPh sb="4" eb="7">
      <t>ジギョウショ</t>
    </rPh>
    <phoneticPr fontId="3"/>
  </si>
  <si>
    <t>重度訪問介護事業所</t>
    <rPh sb="0" eb="2">
      <t>ジュウド</t>
    </rPh>
    <rPh sb="2" eb="4">
      <t>ホウモン</t>
    </rPh>
    <rPh sb="4" eb="6">
      <t>カイゴ</t>
    </rPh>
    <rPh sb="6" eb="9">
      <t>ジギョウショ</t>
    </rPh>
    <phoneticPr fontId="3"/>
  </si>
  <si>
    <t>同行援護事業所</t>
    <rPh sb="0" eb="2">
      <t>ドウコウ</t>
    </rPh>
    <rPh sb="2" eb="4">
      <t>エンゴ</t>
    </rPh>
    <rPh sb="4" eb="7">
      <t>ジギョウショ</t>
    </rPh>
    <phoneticPr fontId="3"/>
  </si>
  <si>
    <t>行動援護事業所</t>
    <rPh sb="0" eb="2">
      <t>コウドウ</t>
    </rPh>
    <rPh sb="2" eb="4">
      <t>エンゴ</t>
    </rPh>
    <rPh sb="4" eb="7">
      <t>ジギョウショ</t>
    </rPh>
    <phoneticPr fontId="3"/>
  </si>
  <si>
    <t>自立生活援助事業所</t>
    <rPh sb="0" eb="2">
      <t>ジリツ</t>
    </rPh>
    <rPh sb="2" eb="4">
      <t>セイカツ</t>
    </rPh>
    <rPh sb="4" eb="6">
      <t>エンジョ</t>
    </rPh>
    <rPh sb="6" eb="9">
      <t>ジギョウショ</t>
    </rPh>
    <phoneticPr fontId="3"/>
  </si>
  <si>
    <t>居宅訪問型児童発達支援事業所</t>
    <rPh sb="0" eb="2">
      <t>キョタク</t>
    </rPh>
    <rPh sb="2" eb="5">
      <t>ホウモンガタ</t>
    </rPh>
    <rPh sb="5" eb="7">
      <t>ジドウ</t>
    </rPh>
    <rPh sb="7" eb="9">
      <t>ハッタツ</t>
    </rPh>
    <rPh sb="9" eb="11">
      <t>シエン</t>
    </rPh>
    <rPh sb="11" eb="14">
      <t>ジギョウショ</t>
    </rPh>
    <phoneticPr fontId="3"/>
  </si>
  <si>
    <t>保育所等訪問支援事業所</t>
    <rPh sb="0" eb="3">
      <t>ホイクショ</t>
    </rPh>
    <rPh sb="3" eb="4">
      <t>トウ</t>
    </rPh>
    <rPh sb="4" eb="6">
      <t>ホウモン</t>
    </rPh>
    <rPh sb="6" eb="8">
      <t>シエン</t>
    </rPh>
    <rPh sb="8" eb="11">
      <t>ジギョウショ</t>
    </rPh>
    <phoneticPr fontId="3"/>
  </si>
  <si>
    <t>（障害福祉）
相談系</t>
    <rPh sb="1" eb="3">
      <t>ショウガイ</t>
    </rPh>
    <rPh sb="3" eb="5">
      <t>フクシ</t>
    </rPh>
    <rPh sb="7" eb="10">
      <t>ソウダンケイ</t>
    </rPh>
    <phoneticPr fontId="5"/>
  </si>
  <si>
    <t>計画相談支援事業所</t>
    <rPh sb="0" eb="2">
      <t>ケイカク</t>
    </rPh>
    <rPh sb="2" eb="4">
      <t>ソウダン</t>
    </rPh>
    <rPh sb="4" eb="6">
      <t>シエン</t>
    </rPh>
    <rPh sb="6" eb="9">
      <t>ジギョウショ</t>
    </rPh>
    <phoneticPr fontId="3"/>
  </si>
  <si>
    <t>障害児相談支援事業所</t>
    <rPh sb="0" eb="3">
      <t>ショウガイジ</t>
    </rPh>
    <rPh sb="3" eb="5">
      <t>ソウダン</t>
    </rPh>
    <rPh sb="5" eb="7">
      <t>シエン</t>
    </rPh>
    <rPh sb="7" eb="10">
      <t>ジギョウショ</t>
    </rPh>
    <phoneticPr fontId="3"/>
  </si>
  <si>
    <t>地域移行支援事業所</t>
    <rPh sb="0" eb="2">
      <t>チイキ</t>
    </rPh>
    <rPh sb="2" eb="4">
      <t>イコウ</t>
    </rPh>
    <rPh sb="4" eb="6">
      <t>シエン</t>
    </rPh>
    <rPh sb="6" eb="9">
      <t>ジギョウショ</t>
    </rPh>
    <phoneticPr fontId="3"/>
  </si>
  <si>
    <t>地域定着支援事業所</t>
    <rPh sb="0" eb="2">
      <t>チイキ</t>
    </rPh>
    <rPh sb="2" eb="4">
      <t>テイチャク</t>
    </rPh>
    <rPh sb="4" eb="6">
      <t>シエン</t>
    </rPh>
    <rPh sb="6" eb="9">
      <t>ジギョウショ</t>
    </rPh>
    <phoneticPr fontId="3"/>
  </si>
  <si>
    <t>各事業所から回収した個票等の入力内容を確認</t>
    <rPh sb="0" eb="1">
      <t>カク</t>
    </rPh>
    <rPh sb="1" eb="4">
      <t>ジギョウショ</t>
    </rPh>
    <rPh sb="6" eb="8">
      <t>カイシュウ</t>
    </rPh>
    <rPh sb="10" eb="12">
      <t>コヒョウ</t>
    </rPh>
    <rPh sb="12" eb="13">
      <t>トウ</t>
    </rPh>
    <rPh sb="14" eb="16">
      <t>ニュウリョク</t>
    </rPh>
    <rPh sb="16" eb="18">
      <t>ナイヨウ</t>
    </rPh>
    <rPh sb="19" eb="21">
      <t>カクニン</t>
    </rPh>
    <phoneticPr fontId="5"/>
  </si>
  <si>
    <t>申請額
（助成額）</t>
    <rPh sb="0" eb="3">
      <t>シンセイガク</t>
    </rPh>
    <rPh sb="5" eb="8">
      <t>ジョセイガク</t>
    </rPh>
    <phoneticPr fontId="5"/>
  </si>
  <si>
    <t>（２）所得第１から第３段階までの平均利用人数平均利用人数の算出</t>
    <rPh sb="22" eb="24">
      <t>ヘイキン</t>
    </rPh>
    <rPh sb="24" eb="26">
      <t>リヨウ</t>
    </rPh>
    <rPh sb="26" eb="28">
      <t>ニンズウ</t>
    </rPh>
    <rPh sb="29" eb="31">
      <t>サンシュツ</t>
    </rPh>
    <phoneticPr fontId="19"/>
  </si>
  <si>
    <t>事業所所在地</t>
    <rPh sb="0" eb="3">
      <t>ジギョウショ</t>
    </rPh>
    <rPh sb="3" eb="6">
      <t>ショザイチ</t>
    </rPh>
    <phoneticPr fontId="19"/>
  </si>
  <si>
    <t>個票等の必要箇所（着色セル）を入力し、法人本部へ返送</t>
    <rPh sb="0" eb="2">
      <t>コヒョウ</t>
    </rPh>
    <rPh sb="2" eb="3">
      <t>トウ</t>
    </rPh>
    <rPh sb="4" eb="8">
      <t>ヒツヨウカショ</t>
    </rPh>
    <rPh sb="9" eb="11">
      <t>チャクショク</t>
    </rPh>
    <rPh sb="15" eb="17">
      <t>ニュウリョク</t>
    </rPh>
    <rPh sb="19" eb="21">
      <t>ホウジン</t>
    </rPh>
    <rPh sb="21" eb="23">
      <t>ホンブ</t>
    </rPh>
    <rPh sb="24" eb="26">
      <t>ヘンソウ</t>
    </rPh>
    <phoneticPr fontId="5"/>
  </si>
  <si>
    <t>入所系、短期入所系、複合系、通所系</t>
    <rPh sb="0" eb="3">
      <t>ニュウショケイ</t>
    </rPh>
    <rPh sb="4" eb="6">
      <t>タンキ</t>
    </rPh>
    <rPh sb="6" eb="9">
      <t>ニュウショケイ</t>
    </rPh>
    <rPh sb="10" eb="13">
      <t>フクゴウケイ</t>
    </rPh>
    <rPh sb="14" eb="17">
      <t>ツウショケイ</t>
    </rPh>
    <phoneticPr fontId="5"/>
  </si>
  <si>
    <t>　標記について、次のとおり申請します。
　なお、補助金の交付決定を受けた際には、この申請をもって補助金等交付規則（昭和５１年宮城県規則第３６号）第１２条第１項による実績報告書といたします。</t>
    <rPh sb="1" eb="3">
      <t>ヒョウキ</t>
    </rPh>
    <rPh sb="8" eb="9">
      <t>ツギ</t>
    </rPh>
    <rPh sb="13" eb="15">
      <t>シンセイ</t>
    </rPh>
    <rPh sb="57" eb="59">
      <t>ショウワ</t>
    </rPh>
    <rPh sb="61" eb="62">
      <t>ネン</t>
    </rPh>
    <rPh sb="62" eb="65">
      <t>ミヤギケン</t>
    </rPh>
    <rPh sb="67" eb="68">
      <t>ダイ</t>
    </rPh>
    <rPh sb="70" eb="71">
      <t>ゴウ</t>
    </rPh>
    <phoneticPr fontId="5"/>
  </si>
  <si>
    <t>　この補助金と対象経費を重複して、他の助成金を受けていない。
 　（もし受けている場合は、収支状況報告書にその内容を正しく記載すること。）</t>
    <rPh sb="3" eb="6">
      <t>ホジョキン</t>
    </rPh>
    <rPh sb="36" eb="37">
      <t>ウ</t>
    </rPh>
    <rPh sb="41" eb="43">
      <t>バアイ</t>
    </rPh>
    <rPh sb="45" eb="47">
      <t>シュウシ</t>
    </rPh>
    <rPh sb="47" eb="49">
      <t>ジョウキョウ</t>
    </rPh>
    <rPh sb="49" eb="52">
      <t>ホウコクショ</t>
    </rPh>
    <rPh sb="55" eb="57">
      <t>ナイヨウ</t>
    </rPh>
    <rPh sb="58" eb="59">
      <t>タダ</t>
    </rPh>
    <rPh sb="61" eb="63">
      <t>キサイ</t>
    </rPh>
    <phoneticPr fontId="5"/>
  </si>
  <si>
    <t>　上記の誓約事項に違反した場合は、補助金の返還があり得ることを理解している。</t>
    <rPh sb="1" eb="3">
      <t>ジョウキ</t>
    </rPh>
    <rPh sb="4" eb="6">
      <t>セイヤク</t>
    </rPh>
    <rPh sb="6" eb="8">
      <t>ジコウ</t>
    </rPh>
    <rPh sb="9" eb="11">
      <t>イハン</t>
    </rPh>
    <rPh sb="13" eb="15">
      <t>バアイ</t>
    </rPh>
    <rPh sb="17" eb="20">
      <t>ホジョキン</t>
    </rPh>
    <rPh sb="21" eb="23">
      <t>ヘンカン</t>
    </rPh>
    <rPh sb="26" eb="27">
      <t>エ</t>
    </rPh>
    <rPh sb="31" eb="33">
      <t>リカイ</t>
    </rPh>
    <phoneticPr fontId="5"/>
  </si>
  <si>
    <t>　この補助金は、施設の光熱費、燃油購入費及び食材購入費又は利用者の訪問等に使用する車両に係るガソリン及び軽油購入費に充てる。</t>
    <rPh sb="3" eb="6">
      <t>ホジョキン</t>
    </rPh>
    <rPh sb="8" eb="10">
      <t>シセツ</t>
    </rPh>
    <rPh sb="11" eb="14">
      <t>コウネツヒ</t>
    </rPh>
    <rPh sb="15" eb="17">
      <t>ネンユ</t>
    </rPh>
    <rPh sb="17" eb="20">
      <t>コウニュウヒ</t>
    </rPh>
    <rPh sb="20" eb="21">
      <t>オヨ</t>
    </rPh>
    <rPh sb="22" eb="24">
      <t>ショクザイ</t>
    </rPh>
    <rPh sb="24" eb="27">
      <t>コウニュウヒ</t>
    </rPh>
    <rPh sb="27" eb="28">
      <t>マタ</t>
    </rPh>
    <rPh sb="29" eb="32">
      <t>リヨウシャ</t>
    </rPh>
    <rPh sb="33" eb="35">
      <t>ホウモン</t>
    </rPh>
    <rPh sb="35" eb="36">
      <t>トウ</t>
    </rPh>
    <rPh sb="37" eb="39">
      <t>シヨウ</t>
    </rPh>
    <rPh sb="41" eb="43">
      <t>シャリョウ</t>
    </rPh>
    <rPh sb="44" eb="45">
      <t>カカ</t>
    </rPh>
    <rPh sb="50" eb="51">
      <t>オヨ</t>
    </rPh>
    <rPh sb="52" eb="54">
      <t>ケイユ</t>
    </rPh>
    <rPh sb="54" eb="57">
      <t>コウニュウヒ</t>
    </rPh>
    <rPh sb="58" eb="59">
      <t>ア</t>
    </rPh>
    <phoneticPr fontId="5"/>
  </si>
  <si>
    <t>「開設日」（年月日）を記載すると日付が自動で表示されますので、表示された日のそれぞれの所得第１から第３段階までの利用人数を記載してください。</t>
    <rPh sb="1" eb="4">
      <t>カイセツヒ</t>
    </rPh>
    <rPh sb="6" eb="9">
      <t>ネンガッピ</t>
    </rPh>
    <rPh sb="11" eb="13">
      <t>キサイ</t>
    </rPh>
    <rPh sb="16" eb="18">
      <t>ヒヅケ</t>
    </rPh>
    <rPh sb="19" eb="21">
      <t>ジドウ</t>
    </rPh>
    <rPh sb="22" eb="24">
      <t>ヒョウジ</t>
    </rPh>
    <rPh sb="31" eb="33">
      <t>ヒョウジ</t>
    </rPh>
    <rPh sb="36" eb="37">
      <t>ヒ</t>
    </rPh>
    <rPh sb="56" eb="58">
      <t>リヨウ</t>
    </rPh>
    <rPh sb="58" eb="60">
      <t>ニンズウ</t>
    </rPh>
    <rPh sb="61" eb="63">
      <t>キサイ</t>
    </rPh>
    <phoneticPr fontId="19"/>
  </si>
  <si>
    <t>（以下、所得第１から第３段階までの平均利用人数を「平均利用人数」と記載します。）</t>
    <phoneticPr fontId="19"/>
  </si>
  <si>
    <t>・各月について、「休止の有無」及び「定員」を記載してください。（「休止の有無」については休止した（する）場合はその月に「〇」を記載してください。）</t>
    <rPh sb="1" eb="2">
      <t>カク</t>
    </rPh>
    <rPh sb="2" eb="3">
      <t>ツキ</t>
    </rPh>
    <rPh sb="9" eb="11">
      <t>キュウシ</t>
    </rPh>
    <rPh sb="12" eb="14">
      <t>ウム</t>
    </rPh>
    <rPh sb="15" eb="16">
      <t>オヨ</t>
    </rPh>
    <rPh sb="18" eb="20">
      <t>テイイン</t>
    </rPh>
    <rPh sb="22" eb="24">
      <t>キサイ</t>
    </rPh>
    <rPh sb="33" eb="35">
      <t>キュウシ</t>
    </rPh>
    <rPh sb="36" eb="38">
      <t>ウム</t>
    </rPh>
    <rPh sb="44" eb="46">
      <t>キュウシ</t>
    </rPh>
    <rPh sb="52" eb="54">
      <t>バアイ</t>
    </rPh>
    <rPh sb="57" eb="58">
      <t>ツキ</t>
    </rPh>
    <rPh sb="63" eb="65">
      <t>キサイ</t>
    </rPh>
    <phoneticPr fontId="19"/>
  </si>
  <si>
    <t>合計</t>
    <rPh sb="0" eb="2">
      <t>ゴウケイ</t>
    </rPh>
    <phoneticPr fontId="19"/>
  </si>
  <si>
    <t>住宅型有料老人ホーム</t>
    <rPh sb="0" eb="3">
      <t>ジュウタクガタ</t>
    </rPh>
    <rPh sb="3" eb="5">
      <t>ユウリョウ</t>
    </rPh>
    <rPh sb="5" eb="7">
      <t>ロウジン</t>
    </rPh>
    <phoneticPr fontId="5"/>
  </si>
  <si>
    <t>サービス付き高齢者向け住宅</t>
    <rPh sb="4" eb="5">
      <t>ツ</t>
    </rPh>
    <rPh sb="6" eb="9">
      <t>コウレイシャ</t>
    </rPh>
    <rPh sb="9" eb="10">
      <t>ム</t>
    </rPh>
    <rPh sb="11" eb="13">
      <t>ジュウタク</t>
    </rPh>
    <phoneticPr fontId="5"/>
  </si>
  <si>
    <t>年</t>
    <rPh sb="0" eb="1">
      <t>ネン</t>
    </rPh>
    <phoneticPr fontId="5"/>
  </si>
  <si>
    <t>月</t>
    <rPh sb="0" eb="1">
      <t>ツキ</t>
    </rPh>
    <phoneticPr fontId="5"/>
  </si>
  <si>
    <t>日</t>
  </si>
  <si>
    <t>日</t>
    <rPh sb="0" eb="1">
      <t>ニチ</t>
    </rPh>
    <phoneticPr fontId="5"/>
  </si>
  <si>
    <t>認知症対応型共同生活介護事業所</t>
  </si>
  <si>
    <t>種別</t>
    <rPh sb="0" eb="2">
      <t>シュベツ</t>
    </rPh>
    <phoneticPr fontId="5"/>
  </si>
  <si>
    <t>基準単価</t>
  </si>
  <si>
    <t>介護老人福祉施設</t>
    <phoneticPr fontId="5"/>
  </si>
  <si>
    <t>認知症対応型共同生活介護事業所
養護老人ホーム
軽費老人ホーム
介護付き有料老人ホーム
住宅型有料老人ホーム
サービス付き高齢者向け住宅
小規模多機能型居宅介護事業所
看護小規模多機能型居宅介護事業所
通所介護事業所
地域密着型通所介護事業所
認知症対応型通所介護事業所
通所リハビリテーション事業所</t>
    <rPh sb="44" eb="51">
      <t>ジュウタクガタユウリョウロウジン</t>
    </rPh>
    <rPh sb="59" eb="60">
      <t>ツ</t>
    </rPh>
    <rPh sb="61" eb="65">
      <t>コウレイシャム</t>
    </rPh>
    <rPh sb="66" eb="68">
      <t>ジュウタク</t>
    </rPh>
    <phoneticPr fontId="5"/>
  </si>
  <si>
    <r>
      <t>「個票Ｃ●」及び「個票Ｄ●」の情報を入力する場合は，水色に着色されたセル（</t>
    </r>
    <r>
      <rPr>
        <b/>
        <u/>
        <sz val="9"/>
        <color theme="1"/>
        <rFont val="BIZ UD明朝 Medium"/>
        <family val="1"/>
        <charset val="128"/>
      </rPr>
      <t>「定員」（F列）「基準単価」「算定額」「調整率」「審査結果」以外</t>
    </r>
    <r>
      <rPr>
        <sz val="9"/>
        <color theme="1"/>
        <rFont val="BIZ UD明朝 Medium"/>
        <family val="1"/>
        <charset val="128"/>
      </rPr>
      <t>）に各個票の内容を入力してください。（「個票Ａ●」の場合は，各個票の内容が正しく記載されているか確認してください。（「審査結果」除く））</t>
    </r>
    <rPh sb="1" eb="3">
      <t>コヒョウ</t>
    </rPh>
    <rPh sb="6" eb="7">
      <t>オヨ</t>
    </rPh>
    <rPh sb="9" eb="11">
      <t>コヒョウ</t>
    </rPh>
    <rPh sb="15" eb="17">
      <t>ジョウホウ</t>
    </rPh>
    <rPh sb="18" eb="20">
      <t>ニュウリョク</t>
    </rPh>
    <rPh sb="22" eb="24">
      <t>バアイ</t>
    </rPh>
    <rPh sb="26" eb="28">
      <t>ミズイロ</t>
    </rPh>
    <rPh sb="29" eb="31">
      <t>チャクショク</t>
    </rPh>
    <rPh sb="38" eb="40">
      <t>テイイン</t>
    </rPh>
    <rPh sb="43" eb="44">
      <t>レツ</t>
    </rPh>
    <rPh sb="46" eb="48">
      <t>キジュン</t>
    </rPh>
    <rPh sb="48" eb="50">
      <t>タンカ</t>
    </rPh>
    <rPh sb="52" eb="55">
      <t>サンテイガク</t>
    </rPh>
    <rPh sb="57" eb="60">
      <t>チョウセイリツ</t>
    </rPh>
    <rPh sb="62" eb="64">
      <t>シンサ</t>
    </rPh>
    <rPh sb="64" eb="66">
      <t>ケッカ</t>
    </rPh>
    <rPh sb="67" eb="69">
      <t>イガイ</t>
    </rPh>
    <rPh sb="71" eb="72">
      <t>カク</t>
    </rPh>
    <rPh sb="72" eb="74">
      <t>コヒョウ</t>
    </rPh>
    <rPh sb="75" eb="77">
      <t>ナイヨウ</t>
    </rPh>
    <rPh sb="78" eb="80">
      <t>ニュウリョク</t>
    </rPh>
    <rPh sb="89" eb="91">
      <t>コヒョウ</t>
    </rPh>
    <rPh sb="95" eb="97">
      <t>バアイ</t>
    </rPh>
    <rPh sb="99" eb="100">
      <t>カク</t>
    </rPh>
    <rPh sb="100" eb="102">
      <t>コヒョウ</t>
    </rPh>
    <rPh sb="103" eb="105">
      <t>ナイヨウ</t>
    </rPh>
    <rPh sb="106" eb="107">
      <t>タダ</t>
    </rPh>
    <rPh sb="109" eb="111">
      <t>キサイ</t>
    </rPh>
    <rPh sb="117" eb="119">
      <t>カクニン</t>
    </rPh>
    <rPh sb="128" eb="130">
      <t>シンサ</t>
    </rPh>
    <rPh sb="130" eb="132">
      <t>ケッカ</t>
    </rPh>
    <rPh sb="133" eb="134">
      <t>ノゾ</t>
    </rPh>
    <phoneticPr fontId="5"/>
  </si>
  <si>
    <r>
      <t xml:space="preserve">預金種別
</t>
    </r>
    <r>
      <rPr>
        <b/>
        <sz val="16"/>
        <rFont val="BIZ UD明朝 Medium"/>
        <family val="1"/>
        <charset val="128"/>
      </rPr>
      <t>※いずれかに○</t>
    </r>
    <rPh sb="0" eb="2">
      <t>ヨキン</t>
    </rPh>
    <rPh sb="2" eb="3">
      <t>シュ</t>
    </rPh>
    <rPh sb="3" eb="4">
      <t>ベツ</t>
    </rPh>
    <phoneticPr fontId="5"/>
  </si>
  <si>
    <r>
      <rPr>
        <b/>
        <sz val="18"/>
        <rFont val="BIZ UD明朝 Medium"/>
        <family val="1"/>
        <charset val="128"/>
      </rPr>
      <t>口座番号</t>
    </r>
    <r>
      <rPr>
        <sz val="18"/>
        <rFont val="BIZ UD明朝 Medium"/>
        <family val="1"/>
        <charset val="128"/>
      </rPr>
      <t xml:space="preserve">
</t>
    </r>
    <r>
      <rPr>
        <sz val="16"/>
        <rFont val="BIZ UD明朝 Medium"/>
        <family val="1"/>
        <charset val="128"/>
      </rPr>
      <t>※右詰で記入</t>
    </r>
    <rPh sb="0" eb="2">
      <t>コウザ</t>
    </rPh>
    <rPh sb="2" eb="4">
      <t>バンゴウ</t>
    </rPh>
    <rPh sb="6" eb="8">
      <t>ミギヅメ</t>
    </rPh>
    <rPh sb="9" eb="11">
      <t>キニュウ</t>
    </rPh>
    <phoneticPr fontId="5"/>
  </si>
  <si>
    <r>
      <rPr>
        <b/>
        <sz val="18"/>
        <color indexed="10"/>
        <rFont val="BIZ UD明朝 Medium"/>
        <family val="1"/>
        <charset val="128"/>
      </rPr>
      <t>カナ</t>
    </r>
    <r>
      <rPr>
        <b/>
        <sz val="18"/>
        <rFont val="BIZ UD明朝 Medium"/>
        <family val="1"/>
        <charset val="128"/>
      </rPr>
      <t xml:space="preserve">口座名義
</t>
    </r>
    <r>
      <rPr>
        <sz val="14"/>
        <rFont val="BIZ UD明朝 Medium"/>
        <family val="1"/>
        <charset val="128"/>
      </rPr>
      <t>※通帳に表記されているカナ口座名義名を記入</t>
    </r>
    <r>
      <rPr>
        <sz val="16"/>
        <rFont val="BIZ UD明朝 Medium"/>
        <family val="1"/>
        <charset val="128"/>
      </rPr>
      <t xml:space="preserve">
</t>
    </r>
    <r>
      <rPr>
        <sz val="14"/>
        <rFont val="BIZ UD明朝 Medium"/>
        <family val="1"/>
        <charset val="128"/>
      </rPr>
      <t>（漢字名は記入不要）　　</t>
    </r>
    <r>
      <rPr>
        <sz val="16"/>
        <rFont val="BIZ UD明朝 Medium"/>
        <family val="1"/>
        <charset val="128"/>
      </rPr>
      <t>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5"/>
  </si>
  <si>
    <t>10月</t>
    <rPh sb="2" eb="3">
      <t>ツキ</t>
    </rPh>
    <phoneticPr fontId="52"/>
  </si>
  <si>
    <t>11月</t>
    <rPh sb="2" eb="3">
      <t>ツキ</t>
    </rPh>
    <phoneticPr fontId="52"/>
  </si>
  <si>
    <t>12月</t>
    <rPh sb="2" eb="3">
      <t>ツキ</t>
    </rPh>
    <phoneticPr fontId="52"/>
  </si>
  <si>
    <t>1月</t>
    <rPh sb="1" eb="2">
      <t>ツキ</t>
    </rPh>
    <phoneticPr fontId="52"/>
  </si>
  <si>
    <t>2月</t>
    <rPh sb="1" eb="2">
      <t>ツキ</t>
    </rPh>
    <phoneticPr fontId="52"/>
  </si>
  <si>
    <t>3月</t>
    <rPh sb="1" eb="2">
      <t>ツキ</t>
    </rPh>
    <phoneticPr fontId="52"/>
  </si>
  <si>
    <t>〇</t>
  </si>
  <si>
    <t>住所</t>
    <rPh sb="0" eb="2">
      <t>ジュウショ</t>
    </rPh>
    <phoneticPr fontId="5"/>
  </si>
  <si>
    <t>下記のとおり</t>
    <rPh sb="0" eb="2">
      <t>カキ</t>
    </rPh>
    <phoneticPr fontId="5"/>
  </si>
  <si>
    <t>個票A
※個票Aを入力し、シート名を変更すると、申請額一覧Aに自動的に反映されます。</t>
    <rPh sb="0" eb="2">
      <t>コヒョウ</t>
    </rPh>
    <rPh sb="5" eb="7">
      <t>コヒョウ</t>
    </rPh>
    <rPh sb="9" eb="11">
      <t>ニュウリョク</t>
    </rPh>
    <rPh sb="16" eb="17">
      <t>メイ</t>
    </rPh>
    <rPh sb="18" eb="20">
      <t>ヘンコウ</t>
    </rPh>
    <rPh sb="24" eb="27">
      <t>シンセイガク</t>
    </rPh>
    <rPh sb="27" eb="29">
      <t>イチラン</t>
    </rPh>
    <rPh sb="31" eb="34">
      <t>ジドウテキ</t>
    </rPh>
    <rPh sb="35" eb="37">
      <t>ハンエイ</t>
    </rPh>
    <phoneticPr fontId="5"/>
  </si>
  <si>
    <t>　市町村及び市町村を構成員とする団体が運営する事業所（指定管理の事業所を含む。）は含まれていない。</t>
    <rPh sb="23" eb="26">
      <t>ジギョウショ</t>
    </rPh>
    <rPh sb="32" eb="35">
      <t>ジギョウショ</t>
    </rPh>
    <rPh sb="41" eb="42">
      <t>フク</t>
    </rPh>
    <phoneticPr fontId="5"/>
  </si>
  <si>
    <t>2025年</t>
    <rPh sb="4" eb="5">
      <t>ネン</t>
    </rPh>
    <phoneticPr fontId="5"/>
  </si>
  <si>
    <t>4月</t>
    <rPh sb="1" eb="2">
      <t>ガツ</t>
    </rPh>
    <phoneticPr fontId="52"/>
  </si>
  <si>
    <t>5月</t>
    <rPh sb="1" eb="2">
      <t>ガツ</t>
    </rPh>
    <phoneticPr fontId="52"/>
  </si>
  <si>
    <t>6月</t>
  </si>
  <si>
    <t>6月</t>
    <rPh sb="1" eb="2">
      <t>ガツ</t>
    </rPh>
    <phoneticPr fontId="52"/>
  </si>
  <si>
    <t>7月</t>
  </si>
  <si>
    <t>8月</t>
  </si>
  <si>
    <t>9月</t>
  </si>
  <si>
    <t>4月</t>
    <rPh sb="1" eb="2">
      <t>ツキ</t>
    </rPh>
    <phoneticPr fontId="19"/>
  </si>
  <si>
    <t>4月及び5月</t>
    <rPh sb="1" eb="2">
      <t>ツキ</t>
    </rPh>
    <rPh sb="2" eb="3">
      <t>オヨ</t>
    </rPh>
    <rPh sb="5" eb="6">
      <t>ツキ</t>
    </rPh>
    <phoneticPr fontId="19"/>
  </si>
  <si>
    <t>4月から6月まで</t>
    <rPh sb="1" eb="2">
      <t>ツキ</t>
    </rPh>
    <rPh sb="5" eb="6">
      <t>ツキ</t>
    </rPh>
    <phoneticPr fontId="19"/>
  </si>
  <si>
    <t>4月から7月まで</t>
    <rPh sb="1" eb="2">
      <t>ツキ</t>
    </rPh>
    <rPh sb="5" eb="6">
      <t>ツキ</t>
    </rPh>
    <phoneticPr fontId="19"/>
  </si>
  <si>
    <t>4月から8月まで</t>
    <rPh sb="1" eb="2">
      <t>ツキ</t>
    </rPh>
    <rPh sb="5" eb="6">
      <t>ツキ</t>
    </rPh>
    <phoneticPr fontId="19"/>
  </si>
  <si>
    <t>4月から9月まで</t>
    <rPh sb="1" eb="2">
      <t>ツキ</t>
    </rPh>
    <rPh sb="5" eb="6">
      <t>ツキ</t>
    </rPh>
    <phoneticPr fontId="19"/>
  </si>
  <si>
    <t>4月から10月まで</t>
    <rPh sb="1" eb="2">
      <t>ツキ</t>
    </rPh>
    <rPh sb="6" eb="7">
      <t>ツキ</t>
    </rPh>
    <phoneticPr fontId="19"/>
  </si>
  <si>
    <t>4月から11月まで</t>
    <rPh sb="1" eb="2">
      <t>ツキ</t>
    </rPh>
    <rPh sb="6" eb="7">
      <t>ツキ</t>
    </rPh>
    <phoneticPr fontId="19"/>
  </si>
  <si>
    <t>4月から12月まで</t>
    <rPh sb="1" eb="2">
      <t>ツキ</t>
    </rPh>
    <rPh sb="6" eb="7">
      <t>ツキ</t>
    </rPh>
    <phoneticPr fontId="19"/>
  </si>
  <si>
    <t>4月</t>
    <rPh sb="1" eb="2">
      <t>ツキ</t>
    </rPh>
    <phoneticPr fontId="52"/>
  </si>
  <si>
    <t>5月</t>
    <rPh sb="1" eb="2">
      <t>ツキ</t>
    </rPh>
    <phoneticPr fontId="52"/>
  </si>
  <si>
    <t>交付決定
通知等書類
郵送先住所
宛名</t>
    <rPh sb="0" eb="2">
      <t>コウフ</t>
    </rPh>
    <rPh sb="2" eb="4">
      <t>ケッテイ</t>
    </rPh>
    <rPh sb="5" eb="7">
      <t>ツウチ</t>
    </rPh>
    <rPh sb="7" eb="8">
      <t>トウ</t>
    </rPh>
    <rPh sb="8" eb="10">
      <t>ショルイ</t>
    </rPh>
    <rPh sb="11" eb="13">
      <t>ユウソウ</t>
    </rPh>
    <rPh sb="13" eb="14">
      <t>サキ</t>
    </rPh>
    <rPh sb="14" eb="16">
      <t>ジュウショ</t>
    </rPh>
    <rPh sb="17" eb="19">
      <t>アテナ</t>
    </rPh>
    <phoneticPr fontId="5"/>
  </si>
  <si>
    <t>令和７年度宮城県高齢者施設物価高騰対策事業補助金</t>
    <rPh sb="0" eb="2">
      <t>レイワ</t>
    </rPh>
    <rPh sb="3" eb="5">
      <t>ネンド</t>
    </rPh>
    <rPh sb="5" eb="7">
      <t>ミヤギ</t>
    </rPh>
    <rPh sb="7" eb="8">
      <t>ケン</t>
    </rPh>
    <rPh sb="8" eb="11">
      <t>コウレイシャ</t>
    </rPh>
    <rPh sb="11" eb="13">
      <t>シセツ</t>
    </rPh>
    <rPh sb="13" eb="15">
      <t>ブッカ</t>
    </rPh>
    <rPh sb="15" eb="17">
      <t>コウトウ</t>
    </rPh>
    <rPh sb="17" eb="19">
      <t>タイサク</t>
    </rPh>
    <rPh sb="19" eb="21">
      <t>ジギョウ</t>
    </rPh>
    <rPh sb="21" eb="24">
      <t>ホジョキン</t>
    </rPh>
    <phoneticPr fontId="5"/>
  </si>
  <si>
    <t>本Excelを各事業所に配布し、個票分類表に応じて、「個票Ａ●」又は「個票Ｃ●」又は「個票Ｄ●」のシート（着色セル部分）を記入するように依頼</t>
    <rPh sb="0" eb="1">
      <t>ホン</t>
    </rPh>
    <rPh sb="7" eb="8">
      <t>カク</t>
    </rPh>
    <rPh sb="8" eb="11">
      <t>ジギョウショ</t>
    </rPh>
    <rPh sb="12" eb="14">
      <t>ハイフ</t>
    </rPh>
    <rPh sb="16" eb="18">
      <t>コヒョウ</t>
    </rPh>
    <rPh sb="18" eb="21">
      <t>ブンルイヒョウ</t>
    </rPh>
    <rPh sb="22" eb="23">
      <t>オウ</t>
    </rPh>
    <rPh sb="27" eb="29">
      <t>コヒョウ</t>
    </rPh>
    <rPh sb="32" eb="33">
      <t>マタ</t>
    </rPh>
    <rPh sb="35" eb="37">
      <t>コヒョウ</t>
    </rPh>
    <rPh sb="40" eb="41">
      <t>マタ</t>
    </rPh>
    <rPh sb="43" eb="45">
      <t>コヒョウ</t>
    </rPh>
    <rPh sb="52" eb="54">
      <t>チャクショク</t>
    </rPh>
    <rPh sb="56" eb="58">
      <t>ブブン</t>
    </rPh>
    <rPh sb="60" eb="62">
      <t>キニュウ</t>
    </rPh>
    <rPh sb="67" eb="69">
      <t>イライ</t>
    </rPh>
    <phoneticPr fontId="5"/>
  </si>
  <si>
    <r>
      <rPr>
        <b/>
        <sz val="12"/>
        <color theme="1"/>
        <rFont val="BIZ UD明朝 Medium"/>
        <family val="1"/>
        <charset val="128"/>
      </rPr>
      <t>各事業所の個票のシート名を「個票Ａ●」「個票Ｃ●」「個票Ｄ●」（●は１からの通し番号、全角）に修正し、一つのExcelファイルに集約</t>
    </r>
    <r>
      <rPr>
        <sz val="10"/>
        <color theme="1"/>
        <rFont val="BIZ UD明朝 Medium"/>
        <family val="1"/>
        <charset val="128"/>
      </rPr>
      <t xml:space="preserve">
※１事業所しか申請しない場合でも、必ず「個票Ａ１」「個票Ｃ１」「個票Ｄ１」のように数字を入力してください。
</t>
    </r>
    <r>
      <rPr>
        <b/>
        <sz val="11"/>
        <color theme="1"/>
        <rFont val="BIZ UD明朝 Medium"/>
        <family val="1"/>
        <charset val="128"/>
      </rPr>
      <t xml:space="preserve">
（個票Ａについては、シート名に数字を入力することで「申請額一覧Ａ」に自動で入力されるように設定しているため）</t>
    </r>
    <rPh sb="0" eb="1">
      <t>カク</t>
    </rPh>
    <rPh sb="1" eb="4">
      <t>ジギョウショ</t>
    </rPh>
    <rPh sb="5" eb="7">
      <t>コヒョウ</t>
    </rPh>
    <rPh sb="11" eb="12">
      <t>メイ</t>
    </rPh>
    <rPh sb="14" eb="16">
      <t>コヒョウ</t>
    </rPh>
    <rPh sb="20" eb="22">
      <t>コヒョウ</t>
    </rPh>
    <rPh sb="26" eb="28">
      <t>コヒョウ</t>
    </rPh>
    <rPh sb="38" eb="39">
      <t>トオ</t>
    </rPh>
    <rPh sb="40" eb="42">
      <t>バンゴウ</t>
    </rPh>
    <rPh sb="43" eb="45">
      <t>ゼンカク</t>
    </rPh>
    <rPh sb="47" eb="49">
      <t>シュウセイ</t>
    </rPh>
    <rPh sb="51" eb="52">
      <t>ヒト</t>
    </rPh>
    <rPh sb="64" eb="66">
      <t>シュウヤク</t>
    </rPh>
    <rPh sb="70" eb="73">
      <t>ジギョウショ</t>
    </rPh>
    <rPh sb="75" eb="77">
      <t>シンセイ</t>
    </rPh>
    <rPh sb="80" eb="82">
      <t>バアイ</t>
    </rPh>
    <rPh sb="85" eb="86">
      <t>カナラ</t>
    </rPh>
    <rPh sb="88" eb="90">
      <t>コヒョウ</t>
    </rPh>
    <rPh sb="94" eb="96">
      <t>コヒョウ</t>
    </rPh>
    <rPh sb="100" eb="102">
      <t>コヒョウ</t>
    </rPh>
    <rPh sb="109" eb="111">
      <t>スウジ</t>
    </rPh>
    <rPh sb="112" eb="114">
      <t>ニュウリョク</t>
    </rPh>
    <rPh sb="124" eb="126">
      <t>コヒョウ</t>
    </rPh>
    <rPh sb="136" eb="137">
      <t>メイ</t>
    </rPh>
    <rPh sb="138" eb="140">
      <t>スウジ</t>
    </rPh>
    <rPh sb="141" eb="143">
      <t>ニュウリョク</t>
    </rPh>
    <rPh sb="149" eb="151">
      <t>シンセイ</t>
    </rPh>
    <rPh sb="151" eb="152">
      <t>ガク</t>
    </rPh>
    <rPh sb="152" eb="154">
      <t>イチラン</t>
    </rPh>
    <rPh sb="157" eb="159">
      <t>ジドウ</t>
    </rPh>
    <rPh sb="160" eb="162">
      <t>ニュウリョク</t>
    </rPh>
    <rPh sb="168" eb="170">
      <t>セッテイ</t>
    </rPh>
    <phoneticPr fontId="5"/>
  </si>
  <si>
    <t>「申請額一覧Ａ」に「個票Ａ●」の全事業所分が正しく反映されているか確認するとともに、「個票Ｃ●」及び「個票Ｄ●」の内容を「申請額一覧Ａ」に入力する</t>
    <rPh sb="1" eb="4">
      <t>シンセイガク</t>
    </rPh>
    <rPh sb="4" eb="6">
      <t>イチラン</t>
    </rPh>
    <rPh sb="10" eb="12">
      <t>コヒョウ</t>
    </rPh>
    <rPh sb="16" eb="20">
      <t>ゼンジギョウショ</t>
    </rPh>
    <rPh sb="20" eb="21">
      <t>ブン</t>
    </rPh>
    <rPh sb="22" eb="23">
      <t>タダ</t>
    </rPh>
    <rPh sb="25" eb="27">
      <t>ハンエイ</t>
    </rPh>
    <rPh sb="33" eb="35">
      <t>カクニン</t>
    </rPh>
    <rPh sb="43" eb="45">
      <t>コヒョウ</t>
    </rPh>
    <rPh sb="48" eb="49">
      <t>オヨ</t>
    </rPh>
    <rPh sb="51" eb="53">
      <t>コヒョウ</t>
    </rPh>
    <rPh sb="57" eb="59">
      <t>ナイヨウ</t>
    </rPh>
    <rPh sb="61" eb="64">
      <t>シンセイガク</t>
    </rPh>
    <rPh sb="64" eb="66">
      <t>イチラン</t>
    </rPh>
    <rPh sb="69" eb="71">
      <t>ニュウリョク</t>
    </rPh>
    <phoneticPr fontId="5"/>
  </si>
  <si>
    <r>
      <t>　下記あて電子メールにより提出してください。
　　　　　</t>
    </r>
    <r>
      <rPr>
        <b/>
        <sz val="14"/>
        <color theme="1"/>
        <rFont val="BIZ UD明朝 Medium"/>
        <family val="1"/>
        <charset val="128"/>
      </rPr>
      <t>令和８年２月６日（金）必着</t>
    </r>
    <r>
      <rPr>
        <sz val="14"/>
        <color theme="1"/>
        <rFont val="BIZ UD明朝 Medium"/>
        <family val="1"/>
        <charset val="128"/>
      </rPr>
      <t xml:space="preserve">
</t>
    </r>
    <r>
      <rPr>
        <sz val="10"/>
        <color theme="1"/>
        <rFont val="BIZ UD明朝 Medium"/>
        <family val="1"/>
        <charset val="128"/>
      </rPr>
      <t xml:space="preserve">
　期限を過ぎてから届いたものは対象外となります。
　必ず上記期日までに到着するように提出してください。
</t>
    </r>
    <r>
      <rPr>
        <sz val="11"/>
        <color theme="1"/>
        <rFont val="BIZ UD明朝 Medium"/>
        <family val="1"/>
        <charset val="128"/>
      </rPr>
      <t xml:space="preserve">
　</t>
    </r>
    <r>
      <rPr>
        <u/>
        <sz val="11"/>
        <color theme="1"/>
        <rFont val="BIZ UD明朝 Medium"/>
        <family val="1"/>
        <charset val="128"/>
      </rPr>
      <t>申請書受領後に受付完了メールを送付しますので御確認ください。</t>
    </r>
    <r>
      <rPr>
        <sz val="10"/>
        <color theme="1"/>
        <rFont val="BIZ UD明朝 Medium"/>
        <family val="1"/>
        <charset val="128"/>
      </rPr>
      <t xml:space="preserve">
　※電子メールでの提出が困難な場合のみ郵送での提出を受け付けます。
【電子メール】
　genyu-k@pref.miyagi.lg.jp
　件名は「エネルギー高騰補助金申請（●●法人●●(法人名)）」としてください。
　集計に使用するため、データはPDFに変換せずにExcel形式で提出してください。
　（振込口座のコピーについてはPDFで構いません。）
　【郵送】
　〒980－8570
　仙台市青葉区本町３－８－１
　宮城県保健福祉部長寿社会政策課　施設支援班
　「高齢者施設エネルギー価格高騰対策事業補助金」担当者　行
</t>
    </r>
    <rPh sb="85" eb="87">
      <t>テイシュツ</t>
    </rPh>
    <rPh sb="97" eb="100">
      <t>シンセイショ</t>
    </rPh>
    <rPh sb="100" eb="102">
      <t>ジュリョウ</t>
    </rPh>
    <rPh sb="102" eb="103">
      <t>ゴ</t>
    </rPh>
    <phoneticPr fontId="5"/>
  </si>
  <si>
    <t>　令和７年５月から基準日※以外の期間に</t>
    <rPh sb="6" eb="7">
      <t>ガツ</t>
    </rPh>
    <phoneticPr fontId="5"/>
  </si>
  <si>
    <t>令和７年度宮城県高齢者施設物価高騰対策事業補助金交付申請書兼実績報告書</t>
    <rPh sb="0" eb="2">
      <t>レイワ</t>
    </rPh>
    <rPh sb="3" eb="5">
      <t>ネンド</t>
    </rPh>
    <rPh sb="5" eb="7">
      <t>ミヤギ</t>
    </rPh>
    <rPh sb="7" eb="8">
      <t>ケン</t>
    </rPh>
    <rPh sb="8" eb="11">
      <t>コウレイシャ</t>
    </rPh>
    <rPh sb="11" eb="13">
      <t>シセツ</t>
    </rPh>
    <rPh sb="13" eb="15">
      <t>ブッカ</t>
    </rPh>
    <rPh sb="15" eb="17">
      <t>コウトウ</t>
    </rPh>
    <rPh sb="17" eb="19">
      <t>タイサク</t>
    </rPh>
    <rPh sb="19" eb="21">
      <t>ジギョウ</t>
    </rPh>
    <rPh sb="21" eb="24">
      <t>ホジョキン</t>
    </rPh>
    <rPh sb="24" eb="26">
      <t>コウフ</t>
    </rPh>
    <rPh sb="26" eb="29">
      <t>シンセイショ</t>
    </rPh>
    <rPh sb="29" eb="30">
      <t>ケン</t>
    </rPh>
    <rPh sb="30" eb="32">
      <t>ジッセキ</t>
    </rPh>
    <rPh sb="32" eb="35">
      <t>ホウコクショ</t>
    </rPh>
    <phoneticPr fontId="5"/>
  </si>
  <si>
    <t>　この補助金に係る証拠書類を適切に整備保管する。（令和１３年３月３１日まで）</t>
    <rPh sb="3" eb="6">
      <t>ホジョキン</t>
    </rPh>
    <rPh sb="19" eb="21">
      <t>ホカン</t>
    </rPh>
    <rPh sb="25" eb="27">
      <t>レイワ</t>
    </rPh>
    <rPh sb="29" eb="30">
      <t>ネン</t>
    </rPh>
    <rPh sb="31" eb="32">
      <t>ガツ</t>
    </rPh>
    <rPh sb="34" eb="35">
      <t>ニチ</t>
    </rPh>
    <phoneticPr fontId="5"/>
  </si>
  <si>
    <t>　（１）施設別申請額一覧</t>
    <rPh sb="4" eb="6">
      <t>シセツ</t>
    </rPh>
    <rPh sb="6" eb="7">
      <t>ベツ</t>
    </rPh>
    <rPh sb="7" eb="10">
      <t>シンセイガク</t>
    </rPh>
    <rPh sb="10" eb="12">
      <t>イチラン</t>
    </rPh>
    <phoneticPr fontId="5"/>
  </si>
  <si>
    <t>　（２）施設別個票（該当するもの）</t>
    <rPh sb="4" eb="6">
      <t>シセツ</t>
    </rPh>
    <rPh sb="6" eb="7">
      <t>ベツ</t>
    </rPh>
    <rPh sb="7" eb="9">
      <t>コヒョウ</t>
    </rPh>
    <rPh sb="10" eb="12">
      <t>ガイトウ</t>
    </rPh>
    <phoneticPr fontId="5"/>
  </si>
  <si>
    <t>　（３）口座振込依頼書（振込口座の通帳の写しを含む）（別紙４）</t>
    <rPh sb="4" eb="6">
      <t>コウザ</t>
    </rPh>
    <rPh sb="6" eb="8">
      <t>フリコミ</t>
    </rPh>
    <rPh sb="8" eb="11">
      <t>イライショ</t>
    </rPh>
    <rPh sb="12" eb="16">
      <t>フリコミコウザ</t>
    </rPh>
    <rPh sb="17" eb="19">
      <t>ツウチョウ</t>
    </rPh>
    <rPh sb="20" eb="21">
      <t>ウツ</t>
    </rPh>
    <rPh sb="23" eb="24">
      <t>フク</t>
    </rPh>
    <rPh sb="27" eb="29">
      <t>ベッシ</t>
    </rPh>
    <phoneticPr fontId="5"/>
  </si>
  <si>
    <t>施設別個票Ａ（別紙２Ａ）</t>
    <rPh sb="0" eb="2">
      <t>シセツ</t>
    </rPh>
    <rPh sb="2" eb="3">
      <t>ベツ</t>
    </rPh>
    <rPh sb="3" eb="5">
      <t>コヒョウ</t>
    </rPh>
    <rPh sb="7" eb="9">
      <t>ベッシ</t>
    </rPh>
    <phoneticPr fontId="5"/>
  </si>
  <si>
    <t>〇休止期間（令和７年度中に休止した期間があれば記載してください。なお、ここでいう「休止期間」とは、届出があった期間を指します。）</t>
    <rPh sb="1" eb="3">
      <t>キュウシ</t>
    </rPh>
    <rPh sb="3" eb="5">
      <t>キカン</t>
    </rPh>
    <rPh sb="6" eb="8">
      <t>レイワ</t>
    </rPh>
    <rPh sb="9" eb="11">
      <t>ネンド</t>
    </rPh>
    <rPh sb="11" eb="12">
      <t>チュウ</t>
    </rPh>
    <rPh sb="13" eb="15">
      <t>キュウシ</t>
    </rPh>
    <rPh sb="17" eb="19">
      <t>キカン</t>
    </rPh>
    <rPh sb="23" eb="25">
      <t>キサイ</t>
    </rPh>
    <rPh sb="41" eb="43">
      <t>キュウシ</t>
    </rPh>
    <rPh sb="43" eb="45">
      <t>キカン</t>
    </rPh>
    <rPh sb="49" eb="50">
      <t>トド</t>
    </rPh>
    <rPh sb="50" eb="51">
      <t>デ</t>
    </rPh>
    <rPh sb="55" eb="57">
      <t>キカン</t>
    </rPh>
    <rPh sb="58" eb="59">
      <t>サ</t>
    </rPh>
    <phoneticPr fontId="5"/>
  </si>
  <si>
    <t>※基準日について
・令和７年５月１日までに指定等を受けた場合→令和７年５月１日
・令和７年５月２日から令和７年６月１日までに指定等を受けた場合
　→令和７年６月１日</t>
    <rPh sb="1" eb="4">
      <t>キジュンビ</t>
    </rPh>
    <rPh sb="10" eb="12">
      <t>レイワ</t>
    </rPh>
    <rPh sb="13" eb="14">
      <t>ネン</t>
    </rPh>
    <rPh sb="15" eb="16">
      <t>ツキ</t>
    </rPh>
    <rPh sb="17" eb="18">
      <t>ニチ</t>
    </rPh>
    <rPh sb="21" eb="23">
      <t>シテイ</t>
    </rPh>
    <rPh sb="23" eb="24">
      <t>トウ</t>
    </rPh>
    <rPh sb="25" eb="26">
      <t>ウ</t>
    </rPh>
    <rPh sb="28" eb="30">
      <t>バアイ</t>
    </rPh>
    <phoneticPr fontId="5"/>
  </si>
  <si>
    <t>※令和７年５月（令和７年５月１日に指定等を受けた施設等の場合は令和７年５月、令和７年５月２日から令和７年６月１日までに指定等を受けた施設等の場合は令和７年６月）における、介護保険法第５１条の３第１項又は第６１条の３第１項に規定する特定入所者介護（予防）サービスの対象となる所得段階が第１・第２・第３段階の者の１日当たりの平均利用人数をいう。</t>
    <rPh sb="73" eb="75">
      <t>レイワ</t>
    </rPh>
    <rPh sb="76" eb="77">
      <t>ネン</t>
    </rPh>
    <rPh sb="78" eb="79">
      <t>ガツ</t>
    </rPh>
    <phoneticPr fontId="5"/>
  </si>
  <si>
    <t>【別紙１Ａ】施設別申請額一覧Ａ</t>
    <rPh sb="1" eb="3">
      <t>ベッシ</t>
    </rPh>
    <rPh sb="6" eb="8">
      <t>シセツ</t>
    </rPh>
    <rPh sb="8" eb="9">
      <t>ベツ</t>
    </rPh>
    <rPh sb="9" eb="12">
      <t>シンセイガク</t>
    </rPh>
    <rPh sb="12" eb="14">
      <t>イチラン</t>
    </rPh>
    <phoneticPr fontId="5"/>
  </si>
  <si>
    <t>施設別個票Ｃ（別紙２Ｃ）　　区分Ⅰ施設　助成額算出票</t>
    <rPh sb="0" eb="2">
      <t>シセツ</t>
    </rPh>
    <rPh sb="2" eb="3">
      <t>ベツ</t>
    </rPh>
    <rPh sb="3" eb="5">
      <t>コヒョウ</t>
    </rPh>
    <rPh sb="7" eb="9">
      <t>ベッシ</t>
    </rPh>
    <rPh sb="14" eb="16">
      <t>クブン</t>
    </rPh>
    <rPh sb="17" eb="19">
      <t>シセツ</t>
    </rPh>
    <rPh sb="20" eb="23">
      <t>ジョセイガク</t>
    </rPh>
    <rPh sb="23" eb="25">
      <t>サンシュツ</t>
    </rPh>
    <rPh sb="25" eb="26">
      <t>ヒョウ</t>
    </rPh>
    <phoneticPr fontId="19"/>
  </si>
  <si>
    <t>※2025年5月1日までに指定等を受けた場合は「2025年5月1日」、2025年5月2日から2025年6月1日までに指定等を受けた場合は「2025年6月1日」となります（2025年6月2日以降に指定等を受けた場合は本補助金は対象外となります。）。</t>
    <rPh sb="5" eb="6">
      <t>ネン</t>
    </rPh>
    <rPh sb="7" eb="8">
      <t>ツキ</t>
    </rPh>
    <rPh sb="9" eb="10">
      <t>ニチ</t>
    </rPh>
    <rPh sb="13" eb="15">
      <t>シテイ</t>
    </rPh>
    <rPh sb="15" eb="16">
      <t>トウ</t>
    </rPh>
    <rPh sb="17" eb="18">
      <t>ウ</t>
    </rPh>
    <rPh sb="20" eb="22">
      <t>バアイ</t>
    </rPh>
    <rPh sb="28" eb="29">
      <t>ネン</t>
    </rPh>
    <rPh sb="30" eb="31">
      <t>ツキ</t>
    </rPh>
    <rPh sb="32" eb="33">
      <t>ニチ</t>
    </rPh>
    <rPh sb="39" eb="40">
      <t>ネン</t>
    </rPh>
    <rPh sb="41" eb="42">
      <t>ツキ</t>
    </rPh>
    <rPh sb="43" eb="44">
      <t>ニチ</t>
    </rPh>
    <rPh sb="50" eb="51">
      <t>ネン</t>
    </rPh>
    <rPh sb="52" eb="53">
      <t>ツキ</t>
    </rPh>
    <rPh sb="54" eb="55">
      <t>ニチ</t>
    </rPh>
    <rPh sb="58" eb="61">
      <t>シテイトウ</t>
    </rPh>
    <rPh sb="62" eb="63">
      <t>ウ</t>
    </rPh>
    <rPh sb="65" eb="67">
      <t>バアイ</t>
    </rPh>
    <rPh sb="73" eb="74">
      <t>ネン</t>
    </rPh>
    <rPh sb="75" eb="76">
      <t>ツキ</t>
    </rPh>
    <rPh sb="77" eb="78">
      <t>ニチ</t>
    </rPh>
    <rPh sb="89" eb="90">
      <t>ネン</t>
    </rPh>
    <rPh sb="91" eb="92">
      <t>ツキ</t>
    </rPh>
    <rPh sb="93" eb="94">
      <t>ニチ</t>
    </rPh>
    <rPh sb="94" eb="96">
      <t>イコウ</t>
    </rPh>
    <rPh sb="97" eb="99">
      <t>シテイ</t>
    </rPh>
    <rPh sb="99" eb="100">
      <t>トウ</t>
    </rPh>
    <rPh sb="101" eb="102">
      <t>ウ</t>
    </rPh>
    <rPh sb="104" eb="106">
      <t>バアイ</t>
    </rPh>
    <rPh sb="107" eb="108">
      <t>ホン</t>
    </rPh>
    <rPh sb="108" eb="111">
      <t>ホジョキン</t>
    </rPh>
    <rPh sb="112" eb="115">
      <t>タイショウガイ</t>
    </rPh>
    <phoneticPr fontId="19"/>
  </si>
  <si>
    <t>　また、2025年5月2日以降に開設した（＝指定等を受けた）場合も、下記の表に応じて該当月の「休止の有無」に〇を記載してください。</t>
    <rPh sb="8" eb="9">
      <t>ネン</t>
    </rPh>
    <rPh sb="10" eb="11">
      <t>ツキ</t>
    </rPh>
    <rPh sb="12" eb="13">
      <t>ニチ</t>
    </rPh>
    <rPh sb="13" eb="15">
      <t>イコウ</t>
    </rPh>
    <rPh sb="16" eb="18">
      <t>カイセツ</t>
    </rPh>
    <rPh sb="22" eb="24">
      <t>シテイ</t>
    </rPh>
    <rPh sb="24" eb="25">
      <t>トウ</t>
    </rPh>
    <rPh sb="26" eb="27">
      <t>ウ</t>
    </rPh>
    <rPh sb="30" eb="32">
      <t>バアイ</t>
    </rPh>
    <rPh sb="34" eb="36">
      <t>カキ</t>
    </rPh>
    <rPh sb="37" eb="38">
      <t>ヒョウ</t>
    </rPh>
    <rPh sb="39" eb="40">
      <t>オウ</t>
    </rPh>
    <rPh sb="42" eb="44">
      <t>ガイトウ</t>
    </rPh>
    <rPh sb="44" eb="45">
      <t>ツキ</t>
    </rPh>
    <rPh sb="47" eb="49">
      <t>キュウシ</t>
    </rPh>
    <rPh sb="50" eb="52">
      <t>ウム</t>
    </rPh>
    <rPh sb="56" eb="58">
      <t>キサイ</t>
    </rPh>
    <phoneticPr fontId="19"/>
  </si>
  <si>
    <t>2025年4月2日から2025年5月1日まで</t>
    <rPh sb="4" eb="5">
      <t>ネン</t>
    </rPh>
    <rPh sb="6" eb="7">
      <t>ガツ</t>
    </rPh>
    <rPh sb="8" eb="9">
      <t>ニチ</t>
    </rPh>
    <rPh sb="15" eb="16">
      <t>ネン</t>
    </rPh>
    <rPh sb="17" eb="18">
      <t>ツキ</t>
    </rPh>
    <rPh sb="19" eb="20">
      <t>ニチ</t>
    </rPh>
    <phoneticPr fontId="52"/>
  </si>
  <si>
    <t>2025年5月2日から2025年6月1日まで</t>
    <rPh sb="4" eb="5">
      <t>ネン</t>
    </rPh>
    <rPh sb="6" eb="7">
      <t>ツキ</t>
    </rPh>
    <rPh sb="8" eb="9">
      <t>ニチ</t>
    </rPh>
    <rPh sb="15" eb="16">
      <t>ネン</t>
    </rPh>
    <rPh sb="17" eb="18">
      <t>ツキ</t>
    </rPh>
    <rPh sb="19" eb="20">
      <t>ニチ</t>
    </rPh>
    <phoneticPr fontId="52"/>
  </si>
  <si>
    <t>2025年6月2日から2025年7月1日まで</t>
    <rPh sb="4" eb="5">
      <t>ネン</t>
    </rPh>
    <rPh sb="6" eb="7">
      <t>ガツ</t>
    </rPh>
    <rPh sb="8" eb="9">
      <t>ニチ</t>
    </rPh>
    <rPh sb="15" eb="16">
      <t>ネン</t>
    </rPh>
    <rPh sb="17" eb="18">
      <t>ツキ</t>
    </rPh>
    <rPh sb="19" eb="20">
      <t>ニチ</t>
    </rPh>
    <phoneticPr fontId="52"/>
  </si>
  <si>
    <t>2025年7月2日から2025年8月1日まで</t>
    <rPh sb="4" eb="5">
      <t>ネン</t>
    </rPh>
    <rPh sb="6" eb="7">
      <t>ツキ</t>
    </rPh>
    <rPh sb="8" eb="9">
      <t>ニチ</t>
    </rPh>
    <rPh sb="15" eb="16">
      <t>ネン</t>
    </rPh>
    <rPh sb="17" eb="18">
      <t>ツキ</t>
    </rPh>
    <rPh sb="19" eb="20">
      <t>ニチ</t>
    </rPh>
    <phoneticPr fontId="52"/>
  </si>
  <si>
    <t>2025年8月2日から2025年9月1日まで</t>
    <rPh sb="4" eb="5">
      <t>ネン</t>
    </rPh>
    <rPh sb="6" eb="7">
      <t>ガツ</t>
    </rPh>
    <rPh sb="8" eb="9">
      <t>ニチ</t>
    </rPh>
    <rPh sb="15" eb="16">
      <t>ネン</t>
    </rPh>
    <rPh sb="17" eb="18">
      <t>ツキ</t>
    </rPh>
    <rPh sb="19" eb="20">
      <t>ニチ</t>
    </rPh>
    <phoneticPr fontId="52"/>
  </si>
  <si>
    <t>2025年9月2日から2025年10月1日まで</t>
    <rPh sb="4" eb="5">
      <t>ネン</t>
    </rPh>
    <rPh sb="6" eb="7">
      <t>ツキ</t>
    </rPh>
    <rPh sb="8" eb="9">
      <t>ニチ</t>
    </rPh>
    <rPh sb="15" eb="16">
      <t>ネン</t>
    </rPh>
    <rPh sb="18" eb="19">
      <t>ツキ</t>
    </rPh>
    <rPh sb="20" eb="21">
      <t>ニチ</t>
    </rPh>
    <phoneticPr fontId="52"/>
  </si>
  <si>
    <t>2025年10月2日から2025年11月1日まで</t>
    <rPh sb="4" eb="5">
      <t>ネン</t>
    </rPh>
    <rPh sb="7" eb="8">
      <t>ガツ</t>
    </rPh>
    <rPh sb="9" eb="10">
      <t>ニチ</t>
    </rPh>
    <rPh sb="16" eb="17">
      <t>ネン</t>
    </rPh>
    <rPh sb="19" eb="20">
      <t>ツキ</t>
    </rPh>
    <rPh sb="21" eb="22">
      <t>ニチ</t>
    </rPh>
    <phoneticPr fontId="52"/>
  </si>
  <si>
    <t>2025年11月2日から2025年12月1日まで</t>
    <rPh sb="4" eb="5">
      <t>ネン</t>
    </rPh>
    <rPh sb="7" eb="8">
      <t>ツキ</t>
    </rPh>
    <rPh sb="9" eb="10">
      <t>ニチ</t>
    </rPh>
    <rPh sb="16" eb="17">
      <t>ネン</t>
    </rPh>
    <rPh sb="19" eb="20">
      <t>ツキ</t>
    </rPh>
    <rPh sb="21" eb="22">
      <t>ニチ</t>
    </rPh>
    <phoneticPr fontId="52"/>
  </si>
  <si>
    <t>2025年12月2日から2026年1月1日まで</t>
    <rPh sb="4" eb="5">
      <t>ネン</t>
    </rPh>
    <rPh sb="7" eb="8">
      <t>ガツ</t>
    </rPh>
    <rPh sb="9" eb="10">
      <t>ニチ</t>
    </rPh>
    <rPh sb="16" eb="17">
      <t>ネン</t>
    </rPh>
    <rPh sb="18" eb="19">
      <t>ツキ</t>
    </rPh>
    <rPh sb="20" eb="21">
      <t>ニチ</t>
    </rPh>
    <phoneticPr fontId="52"/>
  </si>
  <si>
    <t>着色されたセルを入力してください。休止期間については、令和７年度内に休止した（する）期間があれば記載してください。</t>
    <rPh sb="0" eb="2">
      <t>チャクショク</t>
    </rPh>
    <rPh sb="8" eb="10">
      <t>ニュウリョク</t>
    </rPh>
    <rPh sb="17" eb="19">
      <t>キュウシ</t>
    </rPh>
    <rPh sb="19" eb="21">
      <t>キカン</t>
    </rPh>
    <rPh sb="27" eb="29">
      <t>レイワ</t>
    </rPh>
    <rPh sb="30" eb="33">
      <t>ネンドナイ</t>
    </rPh>
    <rPh sb="34" eb="36">
      <t>キュウシ</t>
    </rPh>
    <rPh sb="42" eb="44">
      <t>キカン</t>
    </rPh>
    <rPh sb="48" eb="50">
      <t>キサイ</t>
    </rPh>
    <phoneticPr fontId="19"/>
  </si>
  <si>
    <t>2026年</t>
    <rPh sb="4" eb="5">
      <t>ネン</t>
    </rPh>
    <phoneticPr fontId="5"/>
  </si>
  <si>
    <t>「申請額一覧Ａ」No.</t>
    <rPh sb="1" eb="4">
      <t>シンセイガク</t>
    </rPh>
    <rPh sb="4" eb="6">
      <t>イチラン</t>
    </rPh>
    <phoneticPr fontId="19"/>
  </si>
  <si>
    <t>養護老人ホーム</t>
    <rPh sb="0" eb="4">
      <t>ヨウゴロウジン</t>
    </rPh>
    <phoneticPr fontId="5"/>
  </si>
  <si>
    <t>軽費老人ホーム</t>
    <rPh sb="0" eb="4">
      <t>ケイヒロウジン</t>
    </rPh>
    <phoneticPr fontId="5"/>
  </si>
  <si>
    <t>　令和７年度宮城県高齢者施設物価高騰対策事業補助金について、下記の口座への振込を依頼いたします
（補助金申請者と口座名義人が異なる場合も含む）。</t>
    <rPh sb="1" eb="3">
      <t>レイワ</t>
    </rPh>
    <rPh sb="4" eb="6">
      <t>ネンド</t>
    </rPh>
    <rPh sb="6" eb="9">
      <t>ミヤギケン</t>
    </rPh>
    <rPh sb="9" eb="12">
      <t>コウレイシャ</t>
    </rPh>
    <rPh sb="12" eb="14">
      <t>シセツ</t>
    </rPh>
    <rPh sb="14" eb="16">
      <t>ブッカ</t>
    </rPh>
    <rPh sb="16" eb="18">
      <t>コウトウ</t>
    </rPh>
    <rPh sb="18" eb="20">
      <t>タイサク</t>
    </rPh>
    <rPh sb="20" eb="22">
      <t>ジギョウ</t>
    </rPh>
    <rPh sb="22" eb="25">
      <t>ホジョキン</t>
    </rPh>
    <rPh sb="30" eb="32">
      <t>カキ</t>
    </rPh>
    <rPh sb="33" eb="35">
      <t>コウザ</t>
    </rPh>
    <rPh sb="37" eb="39">
      <t>フリコミ</t>
    </rPh>
    <rPh sb="40" eb="42">
      <t>イライ</t>
    </rPh>
    <rPh sb="49" eb="52">
      <t>ホジョキン</t>
    </rPh>
    <rPh sb="52" eb="55">
      <t>シンセイシャ</t>
    </rPh>
    <rPh sb="56" eb="58">
      <t>コウザ</t>
    </rPh>
    <rPh sb="58" eb="61">
      <t>メイギニン</t>
    </rPh>
    <rPh sb="62" eb="63">
      <t>コト</t>
    </rPh>
    <rPh sb="65" eb="67">
      <t>バアイ</t>
    </rPh>
    <rPh sb="68" eb="69">
      <t>フク</t>
    </rPh>
    <phoneticPr fontId="5"/>
  </si>
  <si>
    <t>※本依頼書には振込口座が確認できる書類のコピー（通帳の写し等）を添付願います。</t>
    <rPh sb="1" eb="2">
      <t>ホン</t>
    </rPh>
    <rPh sb="2" eb="5">
      <t>イライショ</t>
    </rPh>
    <rPh sb="7" eb="9">
      <t>フリコミ</t>
    </rPh>
    <rPh sb="9" eb="11">
      <t>コウザ</t>
    </rPh>
    <rPh sb="12" eb="14">
      <t>カクニン</t>
    </rPh>
    <rPh sb="17" eb="19">
      <t>ショルイ</t>
    </rPh>
    <rPh sb="24" eb="26">
      <t>ツウチョウ</t>
    </rPh>
    <rPh sb="27" eb="28">
      <t>ウツ</t>
    </rPh>
    <rPh sb="29" eb="30">
      <t>トウ</t>
    </rPh>
    <rPh sb="32" eb="34">
      <t>テンプ</t>
    </rPh>
    <rPh sb="34" eb="3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</si>
</sst>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quot;&quot;"/>
    <numFmt numFmtId="178" formatCode="yyyy/m/d;@"/>
    <numFmt numFmtId="179" formatCode="[$-411]ggge&quot;年&quot;m&quot;月&quot;d&quot;日&quot;;@"/>
    <numFmt numFmtId="180" formatCode="0_);[Red]\(0\)"/>
    <numFmt numFmtId="181" formatCode="0.000000000_);[Red]\(0.000000000\)"/>
    <numFmt numFmtId="182" formatCode="[$-F800]dddd\,\ mmmm\ dd\,\ yyyy"/>
    <numFmt numFmtId="183" formatCode="0.0"/>
    <numFmt numFmtId="184" formatCode="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b/>
      <sz val="10"/>
      <name val="ＭＳ 明朝"/>
      <family val="1"/>
      <charset val="128"/>
    </font>
    <font>
      <sz val="11"/>
      <name val="ＭＳ 明朝"/>
      <family val="1"/>
      <charset val="128"/>
    </font>
    <font>
      <sz val="20"/>
      <name val="ＭＳ 明朝"/>
      <family val="1"/>
      <charset val="128"/>
    </font>
    <font>
      <sz val="18"/>
      <name val="ＭＳ 明朝"/>
      <family val="1"/>
      <charset val="128"/>
    </font>
    <font>
      <sz val="15"/>
      <name val="ＭＳ 明朝"/>
      <family val="1"/>
      <charset val="128"/>
    </font>
    <font>
      <b/>
      <sz val="9"/>
      <color indexed="81"/>
      <name val="MS P ゴシック"/>
      <family val="3"/>
      <charset val="128"/>
    </font>
    <font>
      <sz val="11"/>
      <color theme="1"/>
      <name val="ＭＳ Ｐゴシック"/>
      <family val="2"/>
      <scheme val="minor"/>
    </font>
    <font>
      <sz val="11"/>
      <color theme="1"/>
      <name val="ＭＳ Ｐゴシック"/>
      <family val="3"/>
      <charset val="128"/>
      <scheme val="minor"/>
    </font>
    <font>
      <sz val="6"/>
      <name val="ＭＳ Ｐゴシック"/>
      <family val="2"/>
      <charset val="128"/>
      <scheme val="minor"/>
    </font>
    <font>
      <sz val="11"/>
      <color theme="1"/>
      <name val="UD デジタル 教科書体 NK-R"/>
      <family val="1"/>
      <charset val="128"/>
    </font>
    <font>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9"/>
      <name val="BIZ UDPゴシック"/>
      <family val="3"/>
      <charset val="128"/>
    </font>
    <font>
      <b/>
      <sz val="9"/>
      <color indexed="81"/>
      <name val="BIZ UD明朝 Medium"/>
      <family val="1"/>
      <charset val="128"/>
    </font>
    <font>
      <b/>
      <u/>
      <sz val="9"/>
      <color indexed="81"/>
      <name val="BIZ UD明朝 Medium"/>
      <family val="1"/>
      <charset val="128"/>
    </font>
    <font>
      <sz val="9"/>
      <color theme="1"/>
      <name val="BIZ UD明朝 Medium"/>
      <family val="1"/>
      <charset val="128"/>
    </font>
    <font>
      <sz val="10"/>
      <color theme="1"/>
      <name val="BIZ UD明朝 Medium"/>
      <family val="1"/>
      <charset val="128"/>
    </font>
    <font>
      <sz val="6"/>
      <color theme="1"/>
      <name val="BIZ UD明朝 Medium"/>
      <family val="1"/>
      <charset val="128"/>
    </font>
    <font>
      <b/>
      <sz val="10"/>
      <name val="BIZ UD明朝 Medium"/>
      <family val="1"/>
      <charset val="128"/>
    </font>
    <font>
      <sz val="9"/>
      <name val="BIZ UD明朝 Medium"/>
      <family val="1"/>
      <charset val="128"/>
    </font>
    <font>
      <sz val="8"/>
      <color theme="1"/>
      <name val="BIZ UD明朝 Medium"/>
      <family val="1"/>
      <charset val="128"/>
    </font>
    <font>
      <sz val="10"/>
      <name val="BIZ UD明朝 Medium"/>
      <family val="1"/>
      <charset val="128"/>
    </font>
    <font>
      <b/>
      <sz val="10"/>
      <color theme="1"/>
      <name val="BIZ UD明朝 Medium"/>
      <family val="1"/>
      <charset val="128"/>
    </font>
    <font>
      <sz val="11"/>
      <color theme="1"/>
      <name val="BIZ UD明朝 Medium"/>
      <family val="1"/>
      <charset val="128"/>
    </font>
    <font>
      <sz val="12"/>
      <color theme="1"/>
      <name val="BIZ UD明朝 Medium"/>
      <family val="1"/>
      <charset val="128"/>
    </font>
    <font>
      <b/>
      <sz val="12"/>
      <color theme="1"/>
      <name val="BIZ UD明朝 Medium"/>
      <family val="1"/>
      <charset val="128"/>
    </font>
    <font>
      <sz val="6"/>
      <name val="BIZ UD明朝 Medium"/>
      <family val="1"/>
      <charset val="128"/>
    </font>
    <font>
      <sz val="8"/>
      <name val="BIZ UD明朝 Medium"/>
      <family val="1"/>
      <charset val="128"/>
    </font>
    <font>
      <b/>
      <u/>
      <sz val="9"/>
      <color theme="1"/>
      <name val="BIZ UD明朝 Medium"/>
      <family val="1"/>
      <charset val="128"/>
    </font>
    <font>
      <b/>
      <sz val="11"/>
      <name val="BIZ UD明朝 Medium"/>
      <family val="1"/>
      <charset val="128"/>
    </font>
    <font>
      <b/>
      <sz val="11"/>
      <color theme="1"/>
      <name val="BIZ UD明朝 Medium"/>
      <family val="1"/>
      <charset val="128"/>
    </font>
    <font>
      <sz val="11"/>
      <name val="BIZ UD明朝 Medium"/>
      <family val="1"/>
      <charset val="128"/>
    </font>
    <font>
      <sz val="14"/>
      <color theme="1"/>
      <name val="BIZ UD明朝 Medium"/>
      <family val="1"/>
      <charset val="128"/>
    </font>
    <font>
      <b/>
      <sz val="14"/>
      <color theme="1"/>
      <name val="BIZ UD明朝 Medium"/>
      <family val="1"/>
      <charset val="128"/>
    </font>
    <font>
      <sz val="20"/>
      <name val="BIZ UD明朝 Medium"/>
      <family val="1"/>
      <charset val="128"/>
    </font>
    <font>
      <sz val="16"/>
      <name val="BIZ UD明朝 Medium"/>
      <family val="1"/>
      <charset val="128"/>
    </font>
    <font>
      <b/>
      <sz val="30"/>
      <name val="BIZ UD明朝 Medium"/>
      <family val="1"/>
      <charset val="128"/>
    </font>
    <font>
      <b/>
      <sz val="35"/>
      <name val="BIZ UD明朝 Medium"/>
      <family val="1"/>
      <charset val="128"/>
    </font>
    <font>
      <sz val="18"/>
      <name val="BIZ UD明朝 Medium"/>
      <family val="1"/>
      <charset val="128"/>
    </font>
    <font>
      <sz val="15"/>
      <name val="BIZ UD明朝 Medium"/>
      <family val="1"/>
      <charset val="128"/>
    </font>
    <font>
      <b/>
      <sz val="18"/>
      <name val="BIZ UD明朝 Medium"/>
      <family val="1"/>
      <charset val="128"/>
    </font>
    <font>
      <sz val="22"/>
      <name val="BIZ UD明朝 Medium"/>
      <family val="1"/>
      <charset val="128"/>
    </font>
    <font>
      <b/>
      <sz val="16"/>
      <name val="BIZ UD明朝 Medium"/>
      <family val="1"/>
      <charset val="128"/>
    </font>
    <font>
      <b/>
      <sz val="18"/>
      <color indexed="10"/>
      <name val="BIZ UD明朝 Medium"/>
      <family val="1"/>
      <charset val="128"/>
    </font>
    <font>
      <sz val="14"/>
      <name val="BIZ UD明朝 Medium"/>
      <family val="1"/>
      <charset val="128"/>
    </font>
    <font>
      <sz val="22"/>
      <color indexed="63"/>
      <name val="BIZ UD明朝 Medium"/>
      <family val="1"/>
      <charset val="128"/>
    </font>
    <font>
      <b/>
      <u/>
      <sz val="24"/>
      <name val="BIZ UD明朝 Medium"/>
      <family val="1"/>
      <charset val="128"/>
    </font>
    <font>
      <b/>
      <sz val="16"/>
      <color theme="1"/>
      <name val="BIZ UD明朝 Medium"/>
      <family val="1"/>
      <charset val="128"/>
    </font>
    <font>
      <sz val="10"/>
      <name val="ＭＳ 明朝"/>
      <family val="1"/>
      <charset val="128"/>
    </font>
    <font>
      <sz val="9"/>
      <name val="ＭＳ 明朝"/>
      <family val="1"/>
      <charset val="128"/>
    </font>
    <font>
      <sz val="8"/>
      <name val="ＭＳ 明朝"/>
      <family val="1"/>
      <charset val="128"/>
    </font>
    <font>
      <sz val="9"/>
      <color indexed="81"/>
      <name val="BIZ UD明朝 Medium"/>
      <family val="1"/>
      <charset val="128"/>
    </font>
    <font>
      <u/>
      <sz val="9"/>
      <color indexed="81"/>
      <name val="BIZ UD明朝 Medium"/>
      <family val="1"/>
      <charset val="128"/>
    </font>
    <font>
      <sz val="12"/>
      <color theme="1"/>
      <name val="BIZ UDP明朝 Medium"/>
      <family val="1"/>
      <charset val="128"/>
    </font>
    <font>
      <u/>
      <sz val="11"/>
      <color theme="1"/>
      <name val="BIZ UD明朝 Medium"/>
      <family val="1"/>
      <charset val="128"/>
    </font>
    <font>
      <sz val="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6337778862885"/>
        <bgColor indexed="64"/>
      </patternFill>
    </fill>
    <fill>
      <patternFill patternType="solid">
        <fgColor theme="0" tint="-0.249977111117893"/>
        <bgColor indexed="64"/>
      </patternFill>
    </fill>
    <fill>
      <patternFill patternType="solid">
        <fgColor rgb="FFFFFF00"/>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bottom/>
      <diagonal/>
    </border>
    <border>
      <left style="hair">
        <color indexed="64"/>
      </left>
      <right/>
      <top/>
      <bottom style="thin">
        <color indexed="64"/>
      </bottom>
      <diagonal/>
    </border>
    <border>
      <left/>
      <right style="hair">
        <color auto="1"/>
      </right>
      <top/>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7" fillId="0" borderId="0"/>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715">
    <xf numFmtId="0" fontId="0" fillId="0" borderId="0" xfId="0">
      <alignment vertical="center"/>
    </xf>
    <xf numFmtId="0" fontId="7" fillId="0" borderId="0" xfId="0" applyFont="1" applyFill="1" applyBorder="1" applyAlignment="1" applyProtection="1">
      <alignment vertical="center"/>
    </xf>
    <xf numFmtId="0" fontId="10" fillId="0" borderId="0" xfId="0" applyFont="1" applyFill="1" applyProtection="1">
      <alignment vertical="center"/>
    </xf>
    <xf numFmtId="0" fontId="11" fillId="0" borderId="0" xfId="0" applyFont="1" applyFill="1" applyBorder="1" applyAlignment="1">
      <alignment vertical="center"/>
    </xf>
    <xf numFmtId="0" fontId="7" fillId="0" borderId="0" xfId="0" applyFont="1" applyFill="1" applyAlignment="1" applyProtection="1">
      <alignment horizontal="center" vertical="center"/>
    </xf>
    <xf numFmtId="0" fontId="20" fillId="0" borderId="0" xfId="0" applyFont="1" applyProtection="1">
      <alignment vertical="center"/>
    </xf>
    <xf numFmtId="0" fontId="20" fillId="0" borderId="0" xfId="0" applyFont="1" applyFill="1" applyProtection="1">
      <alignment vertical="center"/>
    </xf>
    <xf numFmtId="0" fontId="21" fillId="2" borderId="0" xfId="0" applyFont="1" applyFill="1">
      <alignment vertical="center"/>
    </xf>
    <xf numFmtId="0" fontId="22" fillId="2" borderId="0" xfId="0" applyFont="1" applyFill="1">
      <alignment vertical="center"/>
    </xf>
    <xf numFmtId="0" fontId="22" fillId="2" borderId="98" xfId="0" applyFont="1" applyFill="1" applyBorder="1">
      <alignment vertical="center"/>
    </xf>
    <xf numFmtId="0" fontId="22" fillId="2" borderId="0" xfId="0" applyFont="1" applyFill="1" applyBorder="1" applyAlignment="1">
      <alignment horizontal="center" vertical="center"/>
    </xf>
    <xf numFmtId="0" fontId="24" fillId="2" borderId="0" xfId="0" applyFont="1" applyFill="1" applyBorder="1" applyAlignment="1">
      <alignment vertical="center" wrapText="1"/>
    </xf>
    <xf numFmtId="0" fontId="22" fillId="2" borderId="0" xfId="0" applyFont="1" applyFill="1" applyBorder="1" applyAlignment="1">
      <alignment vertical="center" wrapText="1"/>
    </xf>
    <xf numFmtId="0" fontId="22" fillId="2" borderId="98" xfId="0" applyFont="1" applyFill="1" applyBorder="1" applyAlignment="1">
      <alignment vertical="center" wrapText="1"/>
    </xf>
    <xf numFmtId="0" fontId="24" fillId="2" borderId="99" xfId="0" applyFont="1" applyFill="1" applyBorder="1" applyAlignment="1">
      <alignment vertical="center" wrapText="1"/>
    </xf>
    <xf numFmtId="0" fontId="22" fillId="2" borderId="0" xfId="0" applyFont="1" applyFill="1" applyBorder="1">
      <alignment vertical="center"/>
    </xf>
    <xf numFmtId="0" fontId="22" fillId="0" borderId="0" xfId="0" applyFont="1">
      <alignment vertical="center"/>
    </xf>
    <xf numFmtId="0" fontId="10" fillId="0" borderId="0" xfId="0" applyFont="1" applyFill="1" applyAlignment="1" applyProtection="1">
      <alignment horizontal="center" vertical="center"/>
    </xf>
    <xf numFmtId="0" fontId="7" fillId="0" borderId="0" xfId="0" applyFont="1" applyFill="1" applyProtection="1">
      <alignment vertical="center"/>
    </xf>
    <xf numFmtId="0" fontId="9" fillId="0" borderId="0" xfId="0" applyFont="1" applyFill="1" applyProtection="1">
      <alignment vertical="center"/>
    </xf>
    <xf numFmtId="14" fontId="7" fillId="0" borderId="0" xfId="0" applyNumberFormat="1" applyFont="1" applyFill="1" applyProtection="1">
      <alignment vertical="center"/>
    </xf>
    <xf numFmtId="0" fontId="9" fillId="0" borderId="0" xfId="0" applyFont="1" applyFill="1" applyBorder="1" applyProtection="1">
      <alignment vertical="center"/>
    </xf>
    <xf numFmtId="13" fontId="9" fillId="0" borderId="0" xfId="0" applyNumberFormat="1" applyFont="1" applyFill="1" applyProtection="1">
      <alignment vertical="center"/>
    </xf>
    <xf numFmtId="0" fontId="7" fillId="0" borderId="0" xfId="0" applyFont="1" applyFill="1" applyBorder="1" applyAlignment="1" applyProtection="1">
      <alignment horizontal="center" vertical="center"/>
    </xf>
    <xf numFmtId="14" fontId="10" fillId="0" borderId="0" xfId="0" applyNumberFormat="1" applyFont="1" applyFill="1" applyProtection="1">
      <alignment vertical="center"/>
    </xf>
    <xf numFmtId="0" fontId="10" fillId="0" borderId="0" xfId="0" applyFont="1" applyFill="1" applyBorder="1" applyProtection="1">
      <alignment vertical="center"/>
    </xf>
    <xf numFmtId="0" fontId="9" fillId="0" borderId="0" xfId="0" applyFont="1" applyFill="1" applyAlignment="1" applyProtection="1">
      <alignment horizontal="center" vertical="center"/>
    </xf>
    <xf numFmtId="0" fontId="29" fillId="0" borderId="0" xfId="0" applyFont="1" applyFill="1" applyBorder="1" applyAlignment="1" applyProtection="1">
      <alignment vertical="center"/>
    </xf>
    <xf numFmtId="0" fontId="29" fillId="0" borderId="0" xfId="0" applyFont="1" applyFill="1" applyBorder="1" applyProtection="1">
      <alignment vertical="center"/>
    </xf>
    <xf numFmtId="0" fontId="34" fillId="0" borderId="16" xfId="0" applyFont="1" applyBorder="1" applyProtection="1">
      <alignment vertical="center"/>
    </xf>
    <xf numFmtId="0" fontId="34" fillId="0" borderId="0" xfId="0" applyFont="1" applyBorder="1" applyProtection="1">
      <alignment vertical="center"/>
    </xf>
    <xf numFmtId="0" fontId="34" fillId="0" borderId="19" xfId="0" applyFont="1" applyBorder="1" applyProtection="1">
      <alignment vertical="center"/>
    </xf>
    <xf numFmtId="0" fontId="34" fillId="0" borderId="0" xfId="0" applyFont="1" applyAlignment="1" applyProtection="1">
      <alignment horizontal="left" vertical="center"/>
    </xf>
    <xf numFmtId="0" fontId="34" fillId="0" borderId="0" xfId="0" applyFont="1" applyProtection="1">
      <alignment vertical="center"/>
    </xf>
    <xf numFmtId="0" fontId="28" fillId="0" borderId="0" xfId="0" applyFont="1" applyFill="1" applyProtection="1">
      <alignment vertical="center"/>
    </xf>
    <xf numFmtId="0" fontId="36" fillId="0" borderId="0" xfId="0" applyFont="1" applyFill="1" applyProtection="1">
      <alignment vertical="center"/>
    </xf>
    <xf numFmtId="180" fontId="36" fillId="0" borderId="0" xfId="0" applyNumberFormat="1" applyFont="1" applyFill="1" applyProtection="1">
      <alignment vertical="center"/>
    </xf>
    <xf numFmtId="0" fontId="29" fillId="0" borderId="73" xfId="0" applyFont="1" applyFill="1" applyBorder="1" applyAlignment="1" applyProtection="1">
      <alignment horizontal="centerContinuous" vertical="center"/>
    </xf>
    <xf numFmtId="0" fontId="29" fillId="0" borderId="46" xfId="0" applyFont="1" applyFill="1" applyBorder="1" applyAlignment="1" applyProtection="1">
      <alignment horizontal="centerContinuous" vertical="center"/>
    </xf>
    <xf numFmtId="0" fontId="29" fillId="0" borderId="70" xfId="0" applyFont="1" applyFill="1" applyBorder="1" applyAlignment="1" applyProtection="1">
      <alignment horizontal="centerContinuous" vertical="center"/>
    </xf>
    <xf numFmtId="49" fontId="29" fillId="0" borderId="46" xfId="0" applyNumberFormat="1" applyFont="1" applyFill="1" applyBorder="1" applyAlignment="1" applyProtection="1">
      <alignment vertical="center" shrinkToFit="1"/>
    </xf>
    <xf numFmtId="0" fontId="33" fillId="0" borderId="46" xfId="0" applyFont="1" applyFill="1" applyBorder="1" applyAlignment="1" applyProtection="1">
      <alignment horizontal="center" vertical="center"/>
    </xf>
    <xf numFmtId="0" fontId="33" fillId="0" borderId="47" xfId="0" applyFont="1" applyFill="1" applyBorder="1" applyAlignment="1" applyProtection="1">
      <alignment horizontal="center" vertical="center"/>
    </xf>
    <xf numFmtId="0" fontId="29" fillId="0" borderId="60" xfId="0" applyFont="1" applyFill="1" applyBorder="1" applyAlignment="1" applyProtection="1">
      <alignment horizontal="centerContinuous" vertical="center"/>
    </xf>
    <xf numFmtId="0" fontId="29" fillId="0" borderId="8" xfId="0" applyFont="1" applyFill="1" applyBorder="1" applyAlignment="1" applyProtection="1">
      <alignment horizontal="centerContinuous" vertical="center"/>
    </xf>
    <xf numFmtId="0" fontId="29" fillId="0" borderId="12" xfId="0" applyFont="1" applyFill="1" applyBorder="1" applyAlignment="1" applyProtection="1">
      <alignment horizontal="centerContinuous" vertical="center"/>
    </xf>
    <xf numFmtId="0" fontId="29" fillId="0" borderId="1" xfId="0" applyNumberFormat="1" applyFont="1" applyFill="1" applyBorder="1" applyAlignment="1" applyProtection="1">
      <alignment vertical="center" shrinkToFit="1"/>
      <protection locked="0"/>
    </xf>
    <xf numFmtId="0" fontId="29" fillId="0" borderId="2" xfId="0" applyNumberFormat="1" applyFont="1" applyFill="1" applyBorder="1" applyAlignment="1" applyProtection="1">
      <alignment horizontal="center" vertical="center" shrinkToFit="1"/>
    </xf>
    <xf numFmtId="0" fontId="29" fillId="0" borderId="2" xfId="0" applyNumberFormat="1" applyFont="1" applyFill="1" applyBorder="1" applyAlignment="1" applyProtection="1">
      <alignment horizontal="center" vertical="center" shrinkToFit="1"/>
      <protection locked="0"/>
    </xf>
    <xf numFmtId="0" fontId="29" fillId="0" borderId="50" xfId="0" applyNumberFormat="1" applyFont="1" applyFill="1" applyBorder="1" applyAlignment="1" applyProtection="1">
      <alignment horizontal="center" vertical="center" shrinkToFit="1"/>
    </xf>
    <xf numFmtId="0" fontId="29" fillId="0" borderId="58" xfId="0" applyFont="1" applyFill="1" applyBorder="1" applyAlignment="1" applyProtection="1">
      <alignment horizontal="centerContinuous" vertical="center"/>
    </xf>
    <xf numFmtId="0" fontId="29" fillId="0" borderId="0" xfId="0" applyFont="1" applyFill="1" applyBorder="1" applyAlignment="1" applyProtection="1">
      <alignment horizontal="centerContinuous" vertical="center"/>
    </xf>
    <xf numFmtId="0" fontId="29" fillId="0" borderId="10" xfId="0" applyFont="1" applyFill="1" applyBorder="1" applyAlignment="1" applyProtection="1">
      <alignment horizontal="centerContinuous" vertical="center"/>
    </xf>
    <xf numFmtId="0" fontId="29" fillId="0" borderId="2" xfId="0" applyFont="1" applyFill="1" applyBorder="1" applyAlignment="1" applyProtection="1">
      <alignment vertical="center" shrinkToFit="1"/>
    </xf>
    <xf numFmtId="0" fontId="29" fillId="0" borderId="5" xfId="0" applyFont="1" applyFill="1" applyBorder="1" applyProtection="1">
      <alignment vertical="center"/>
    </xf>
    <xf numFmtId="0" fontId="29" fillId="0" borderId="5" xfId="0" applyFont="1" applyFill="1" applyBorder="1" applyAlignment="1" applyProtection="1">
      <alignment horizontal="center" vertical="center"/>
    </xf>
    <xf numFmtId="49" fontId="29" fillId="0" borderId="5" xfId="0" applyNumberFormat="1" applyFont="1" applyFill="1" applyBorder="1" applyAlignment="1" applyProtection="1">
      <alignment horizontal="center" vertical="center" shrinkToFit="1"/>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35"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176" fontId="28" fillId="0" borderId="0" xfId="0" applyNumberFormat="1" applyFont="1" applyFill="1" applyBorder="1" applyAlignment="1" applyProtection="1">
      <alignment horizontal="right" vertical="center" shrinkToFit="1"/>
    </xf>
    <xf numFmtId="177" fontId="28" fillId="0" borderId="0" xfId="0" applyNumberFormat="1" applyFont="1" applyFill="1" applyBorder="1" applyAlignment="1" applyProtection="1">
      <alignment horizontal="right" vertical="center" shrinkToFit="1"/>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center" vertical="center" wrapText="1"/>
    </xf>
    <xf numFmtId="181" fontId="29" fillId="0" borderId="0" xfId="0" applyNumberFormat="1" applyFont="1" applyFill="1" applyBorder="1" applyAlignment="1" applyProtection="1">
      <alignment horizontal="center" vertical="center" wrapText="1"/>
    </xf>
    <xf numFmtId="0" fontId="29" fillId="0" borderId="41" xfId="0" applyFont="1" applyFill="1" applyBorder="1" applyAlignment="1" applyProtection="1">
      <alignment vertical="center"/>
    </xf>
    <xf numFmtId="0" fontId="29" fillId="0" borderId="58" xfId="0" applyFont="1" applyFill="1" applyBorder="1" applyAlignment="1" applyProtection="1">
      <alignment vertical="center"/>
    </xf>
    <xf numFmtId="0" fontId="29" fillId="0" borderId="58" xfId="0" applyFont="1" applyFill="1" applyBorder="1" applyAlignment="1" applyProtection="1">
      <alignment horizontal="left" vertical="center"/>
    </xf>
    <xf numFmtId="0" fontId="29" fillId="0" borderId="41" xfId="0" applyFont="1" applyFill="1" applyBorder="1" applyAlignment="1" applyProtection="1">
      <alignment horizontal="left" vertical="center"/>
    </xf>
    <xf numFmtId="14" fontId="29" fillId="0" borderId="58" xfId="0" applyNumberFormat="1" applyFont="1" applyFill="1" applyBorder="1" applyAlignment="1" applyProtection="1">
      <alignment vertical="center"/>
    </xf>
    <xf numFmtId="14" fontId="29" fillId="0" borderId="0" xfId="0" applyNumberFormat="1" applyFont="1" applyFill="1" applyBorder="1" applyAlignment="1" applyProtection="1">
      <alignment vertical="center"/>
    </xf>
    <xf numFmtId="0" fontId="33" fillId="0" borderId="0" xfId="0" applyFont="1" applyFill="1" applyBorder="1" applyAlignment="1" applyProtection="1">
      <alignment vertical="center" wrapText="1"/>
    </xf>
    <xf numFmtId="0" fontId="28" fillId="0" borderId="0" xfId="0" applyFont="1" applyFill="1" applyBorder="1" applyAlignment="1" applyProtection="1">
      <alignment vertical="center"/>
    </xf>
    <xf numFmtId="0" fontId="28" fillId="0" borderId="0" xfId="0" applyFont="1" applyFill="1" applyBorder="1" applyAlignment="1" applyProtection="1">
      <alignment vertical="center" wrapText="1"/>
    </xf>
    <xf numFmtId="177" fontId="28" fillId="0" borderId="0" xfId="0" applyNumberFormat="1" applyFont="1" applyFill="1" applyBorder="1" applyAlignment="1" applyProtection="1">
      <alignment vertical="center" shrinkToFit="1"/>
    </xf>
    <xf numFmtId="0" fontId="28" fillId="0" borderId="41" xfId="0" applyFont="1" applyFill="1" applyBorder="1" applyAlignment="1" applyProtection="1">
      <alignment vertical="center"/>
    </xf>
    <xf numFmtId="58" fontId="36" fillId="0" borderId="58" xfId="0" applyNumberFormat="1" applyFont="1" applyFill="1" applyBorder="1" applyAlignment="1" applyProtection="1">
      <alignment vertical="center" shrinkToFit="1"/>
    </xf>
    <xf numFmtId="58" fontId="36" fillId="0" borderId="0" xfId="0" applyNumberFormat="1" applyFont="1" applyFill="1" applyBorder="1" applyAlignment="1" applyProtection="1">
      <alignment vertical="center" shrinkToFit="1"/>
    </xf>
    <xf numFmtId="0" fontId="36" fillId="0" borderId="0" xfId="0" applyFont="1" applyFill="1" applyBorder="1" applyAlignment="1" applyProtection="1">
      <alignment vertical="center" wrapText="1"/>
    </xf>
    <xf numFmtId="176" fontId="29" fillId="0" borderId="0" xfId="0" applyNumberFormat="1" applyFont="1" applyFill="1" applyBorder="1" applyAlignment="1" applyProtection="1">
      <alignment vertical="center" shrinkToFit="1"/>
    </xf>
    <xf numFmtId="0" fontId="33" fillId="0" borderId="0" xfId="0" applyFont="1" applyFill="1" applyBorder="1" applyAlignment="1" applyProtection="1">
      <alignment vertical="center" shrinkToFit="1"/>
    </xf>
    <xf numFmtId="0" fontId="33" fillId="0" borderId="41" xfId="0" applyFont="1" applyFill="1" applyBorder="1" applyAlignment="1" applyProtection="1">
      <alignment vertical="center" shrinkToFit="1"/>
    </xf>
    <xf numFmtId="38" fontId="29" fillId="0" borderId="0" xfId="4" applyFont="1" applyFill="1" applyBorder="1" applyAlignment="1" applyProtection="1">
      <alignment vertical="center"/>
    </xf>
    <xf numFmtId="38" fontId="28" fillId="0" borderId="0" xfId="4" applyFont="1" applyFill="1" applyBorder="1" applyAlignment="1" applyProtection="1">
      <alignment vertical="center"/>
    </xf>
    <xf numFmtId="38" fontId="36" fillId="0" borderId="0" xfId="4" applyFont="1" applyFill="1" applyBorder="1" applyAlignment="1" applyProtection="1">
      <alignment vertical="center"/>
    </xf>
    <xf numFmtId="38" fontId="38" fillId="0" borderId="0" xfId="4" applyFont="1" applyFill="1" applyBorder="1" applyAlignment="1" applyProtection="1">
      <alignment vertical="center" shrinkToFit="1"/>
    </xf>
    <xf numFmtId="0" fontId="30" fillId="0" borderId="0" xfId="0" applyFont="1" applyFill="1" applyBorder="1" applyAlignment="1" applyProtection="1">
      <alignment vertical="center" shrinkToFit="1"/>
    </xf>
    <xf numFmtId="0" fontId="30" fillId="0" borderId="41" xfId="0" applyFont="1" applyFill="1" applyBorder="1" applyAlignment="1" applyProtection="1">
      <alignment vertical="center" shrinkToFit="1"/>
    </xf>
    <xf numFmtId="0" fontId="36" fillId="0" borderId="58" xfId="0" applyFont="1" applyFill="1" applyBorder="1" applyAlignment="1" applyProtection="1">
      <alignment vertical="center"/>
    </xf>
    <xf numFmtId="0" fontId="36" fillId="0" borderId="0" xfId="0" applyFont="1" applyFill="1" applyBorder="1" applyAlignment="1" applyProtection="1">
      <alignment vertical="center"/>
    </xf>
    <xf numFmtId="0" fontId="36" fillId="0" borderId="41" xfId="0" applyFont="1" applyFill="1" applyBorder="1" applyAlignment="1" applyProtection="1">
      <alignment vertical="center"/>
    </xf>
    <xf numFmtId="0" fontId="37" fillId="0" borderId="0" xfId="0" applyFont="1" applyFill="1" applyBorder="1" applyAlignment="1" applyProtection="1">
      <alignment horizontal="center" vertical="center" wrapText="1"/>
    </xf>
    <xf numFmtId="181" fontId="37" fillId="0" borderId="0"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39" fillId="0" borderId="0" xfId="0" applyFont="1" applyFill="1" applyBorder="1" applyAlignment="1" applyProtection="1">
      <alignment vertical="center" wrapText="1"/>
    </xf>
    <xf numFmtId="0" fontId="34" fillId="0" borderId="0" xfId="0" applyFont="1" applyFill="1" applyBorder="1" applyAlignment="1" applyProtection="1">
      <alignment horizontal="center" vertical="center"/>
    </xf>
    <xf numFmtId="0" fontId="39" fillId="2" borderId="0" xfId="0" applyFont="1" applyFill="1" applyBorder="1" applyAlignment="1" applyProtection="1">
      <alignment vertical="center" wrapText="1"/>
    </xf>
    <xf numFmtId="0" fontId="33" fillId="0" borderId="0" xfId="0" applyFont="1" applyFill="1" applyProtection="1">
      <alignment vertical="center"/>
    </xf>
    <xf numFmtId="0" fontId="33" fillId="0" borderId="0" xfId="0" applyFont="1" applyFill="1" applyAlignment="1" applyProtection="1">
      <alignment horizontal="center" vertical="center"/>
    </xf>
    <xf numFmtId="0" fontId="33" fillId="0" borderId="0" xfId="0" applyFont="1" applyFill="1" applyBorder="1" applyProtection="1">
      <alignment vertical="center"/>
    </xf>
    <xf numFmtId="38" fontId="33" fillId="0" borderId="0" xfId="0" applyNumberFormat="1" applyFont="1" applyFill="1" applyBorder="1" applyProtection="1">
      <alignment vertical="center"/>
    </xf>
    <xf numFmtId="176" fontId="33" fillId="0" borderId="0" xfId="0" applyNumberFormat="1" applyFont="1" applyFill="1" applyBorder="1" applyProtection="1">
      <alignment vertical="center"/>
    </xf>
    <xf numFmtId="31" fontId="33" fillId="0" borderId="0" xfId="0" applyNumberFormat="1" applyFont="1" applyFill="1" applyProtection="1">
      <alignment vertical="center"/>
    </xf>
    <xf numFmtId="13" fontId="33" fillId="0" borderId="0" xfId="0" applyNumberFormat="1" applyFont="1" applyFill="1" applyProtection="1">
      <alignment vertical="center"/>
    </xf>
    <xf numFmtId="13" fontId="40" fillId="0" borderId="0" xfId="0" applyNumberFormat="1" applyFont="1" applyFill="1" applyProtection="1">
      <alignment vertical="center"/>
    </xf>
    <xf numFmtId="12" fontId="33" fillId="0" borderId="0" xfId="0" applyNumberFormat="1" applyFont="1" applyFill="1" applyProtection="1">
      <alignment vertical="center"/>
    </xf>
    <xf numFmtId="56" fontId="33" fillId="0" borderId="0" xfId="0" applyNumberFormat="1" applyFont="1" applyFill="1" applyProtection="1">
      <alignment vertical="center"/>
    </xf>
    <xf numFmtId="38" fontId="33" fillId="0" borderId="0" xfId="0" applyNumberFormat="1" applyFont="1" applyFill="1" applyProtection="1">
      <alignment vertical="center"/>
    </xf>
    <xf numFmtId="176" fontId="33" fillId="0" borderId="0" xfId="0" applyNumberFormat="1" applyFont="1" applyFill="1" applyProtection="1">
      <alignment vertical="center"/>
    </xf>
    <xf numFmtId="14" fontId="33" fillId="0" borderId="0" xfId="0" applyNumberFormat="1" applyFont="1" applyFill="1" applyProtection="1">
      <alignment vertical="center"/>
    </xf>
    <xf numFmtId="0" fontId="36" fillId="0" borderId="0" xfId="0" applyFont="1" applyProtection="1">
      <alignment vertical="center"/>
    </xf>
    <xf numFmtId="0" fontId="36" fillId="0" borderId="0" xfId="0" applyFont="1" applyAlignment="1" applyProtection="1">
      <alignment horizontal="right" vertical="center"/>
    </xf>
    <xf numFmtId="0" fontId="28" fillId="0" borderId="0" xfId="0" applyFont="1" applyFill="1" applyBorder="1" applyAlignment="1" applyProtection="1">
      <alignment horizontal="left" vertical="center"/>
    </xf>
    <xf numFmtId="0" fontId="36" fillId="0" borderId="0" xfId="0" applyFont="1" applyFill="1" applyAlignment="1" applyProtection="1">
      <alignment horizontal="right" vertical="center"/>
    </xf>
    <xf numFmtId="0" fontId="36" fillId="3" borderId="21"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xf>
    <xf numFmtId="0" fontId="29" fillId="3" borderId="21" xfId="0" applyFont="1" applyFill="1" applyBorder="1" applyAlignment="1" applyProtection="1">
      <alignment horizontal="center" vertical="center" wrapText="1"/>
    </xf>
    <xf numFmtId="0" fontId="29" fillId="3" borderId="21" xfId="0" applyFont="1" applyFill="1" applyBorder="1" applyAlignment="1" applyProtection="1">
      <alignment horizontal="center" vertical="center"/>
    </xf>
    <xf numFmtId="0" fontId="29" fillId="3" borderId="82" xfId="0" applyFont="1" applyFill="1" applyBorder="1" applyAlignment="1" applyProtection="1">
      <alignment horizontal="center" vertical="center"/>
    </xf>
    <xf numFmtId="0" fontId="29" fillId="3" borderId="24" xfId="0" applyFont="1" applyFill="1" applyBorder="1" applyAlignment="1" applyProtection="1">
      <alignment horizontal="center" vertical="center" wrapText="1"/>
    </xf>
    <xf numFmtId="0" fontId="29" fillId="3" borderId="22" xfId="0" applyFont="1" applyFill="1" applyBorder="1" applyAlignment="1" applyProtection="1">
      <alignment horizontal="center" vertical="center" wrapText="1"/>
    </xf>
    <xf numFmtId="0" fontId="36" fillId="0" borderId="0" xfId="0" applyFont="1" applyAlignment="1" applyProtection="1">
      <alignment horizontal="center" vertical="center"/>
    </xf>
    <xf numFmtId="177" fontId="36" fillId="0" borderId="21" xfId="0" applyNumberFormat="1" applyFont="1" applyBorder="1" applyAlignment="1" applyProtection="1">
      <alignment horizontal="center" vertical="center" shrinkToFit="1"/>
    </xf>
    <xf numFmtId="177" fontId="36" fillId="4" borderId="1" xfId="0" applyNumberFormat="1" applyFont="1" applyFill="1" applyBorder="1" applyAlignment="1" applyProtection="1">
      <alignment horizontal="center" vertical="center" shrinkToFit="1"/>
      <protection locked="0"/>
    </xf>
    <xf numFmtId="177" fontId="36" fillId="0" borderId="1" xfId="0" applyNumberFormat="1" applyFont="1" applyBorder="1" applyAlignment="1" applyProtection="1">
      <alignment horizontal="center" vertical="center" shrinkToFit="1"/>
    </xf>
    <xf numFmtId="31" fontId="36" fillId="4" borderId="1" xfId="0" applyNumberFormat="1" applyFont="1" applyFill="1" applyBorder="1" applyAlignment="1" applyProtection="1">
      <alignment horizontal="center" vertical="center" shrinkToFit="1"/>
      <protection locked="0"/>
    </xf>
    <xf numFmtId="177" fontId="36" fillId="4" borderId="1" xfId="0" applyNumberFormat="1" applyFont="1" applyFill="1" applyBorder="1" applyAlignment="1" applyProtection="1">
      <alignment horizontal="left" vertical="center" shrinkToFit="1"/>
      <protection locked="0"/>
    </xf>
    <xf numFmtId="14" fontId="36" fillId="4" borderId="21" xfId="4" applyNumberFormat="1" applyFont="1" applyFill="1" applyBorder="1" applyAlignment="1" applyProtection="1">
      <alignment horizontal="right" vertical="center" shrinkToFit="1"/>
      <protection locked="0"/>
    </xf>
    <xf numFmtId="177" fontId="36" fillId="4" borderId="21" xfId="4" applyNumberFormat="1" applyFont="1" applyFill="1" applyBorder="1" applyAlignment="1" applyProtection="1">
      <alignment horizontal="right" vertical="center" shrinkToFit="1"/>
      <protection locked="0"/>
    </xf>
    <xf numFmtId="177" fontId="36" fillId="0" borderId="21" xfId="4" applyNumberFormat="1" applyFont="1" applyBorder="1" applyAlignment="1" applyProtection="1">
      <alignment horizontal="right" vertical="center" shrinkToFit="1"/>
    </xf>
    <xf numFmtId="12" fontId="36" fillId="0" borderId="2" xfId="4" applyNumberFormat="1" applyFont="1" applyBorder="1" applyAlignment="1" applyProtection="1">
      <alignment horizontal="right" vertical="center" shrinkToFit="1"/>
    </xf>
    <xf numFmtId="177" fontId="36" fillId="4" borderId="23" xfId="4" applyNumberFormat="1" applyFont="1" applyFill="1" applyBorder="1" applyAlignment="1" applyProtection="1">
      <alignment horizontal="right" vertical="center" shrinkToFit="1"/>
      <protection locked="0"/>
    </xf>
    <xf numFmtId="177" fontId="36" fillId="0" borderId="22" xfId="4" applyNumberFormat="1" applyFont="1" applyFill="1" applyBorder="1" applyAlignment="1" applyProtection="1">
      <alignment horizontal="center" vertical="center" shrinkToFit="1"/>
    </xf>
    <xf numFmtId="177" fontId="36" fillId="4" borderId="83" xfId="4" applyNumberFormat="1" applyFont="1" applyFill="1" applyBorder="1" applyAlignment="1" applyProtection="1">
      <alignment horizontal="right" vertical="center" shrinkToFit="1"/>
      <protection locked="0"/>
    </xf>
    <xf numFmtId="14" fontId="37" fillId="2" borderId="21" xfId="9" applyNumberFormat="1" applyFont="1" applyFill="1" applyBorder="1" applyProtection="1">
      <alignment vertical="center"/>
      <protection locked="0"/>
    </xf>
    <xf numFmtId="0" fontId="37" fillId="2" borderId="21" xfId="9" applyFont="1" applyFill="1" applyBorder="1" applyProtection="1">
      <alignment vertical="center"/>
      <protection locked="0"/>
    </xf>
    <xf numFmtId="0" fontId="36" fillId="2" borderId="21" xfId="9" applyFont="1" applyFill="1" applyBorder="1" applyProtection="1">
      <alignment vertical="center"/>
      <protection locked="0"/>
    </xf>
    <xf numFmtId="0" fontId="54" fillId="2" borderId="78" xfId="0" applyFont="1" applyFill="1" applyBorder="1" applyAlignment="1" applyProtection="1">
      <alignment horizontal="center" vertical="center"/>
      <protection locked="0"/>
    </xf>
    <xf numFmtId="0" fontId="54" fillId="2" borderId="21"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27" xfId="0" applyFont="1" applyFill="1" applyBorder="1" applyAlignment="1" applyProtection="1">
      <alignment horizontal="center" vertical="center"/>
      <protection locked="0"/>
    </xf>
    <xf numFmtId="0" fontId="54" fillId="2" borderId="94" xfId="0" applyFont="1" applyFill="1" applyBorder="1" applyAlignment="1" applyProtection="1">
      <alignment horizontal="center" vertical="center"/>
      <protection locked="0"/>
    </xf>
    <xf numFmtId="0" fontId="54" fillId="2" borderId="95" xfId="0" applyFont="1" applyFill="1" applyBorder="1" applyAlignment="1" applyProtection="1">
      <alignment horizontal="center" vertical="center"/>
      <protection locked="0"/>
    </xf>
    <xf numFmtId="0" fontId="54" fillId="2" borderId="44" xfId="0" applyFont="1" applyFill="1" applyBorder="1" applyAlignment="1" applyProtection="1">
      <alignment vertical="center"/>
      <protection locked="0"/>
    </xf>
    <xf numFmtId="0" fontId="54" fillId="2" borderId="88" xfId="0" applyFont="1" applyFill="1" applyBorder="1" applyAlignment="1" applyProtection="1">
      <alignment horizontal="center" vertical="center"/>
      <protection locked="0"/>
    </xf>
    <xf numFmtId="0" fontId="54" fillId="2" borderId="69" xfId="0" applyFont="1" applyFill="1" applyBorder="1" applyAlignment="1" applyProtection="1">
      <alignment horizontal="center" vertical="center"/>
      <protection locked="0"/>
    </xf>
    <xf numFmtId="0" fontId="54" fillId="2" borderId="89" xfId="0" applyFont="1" applyFill="1" applyBorder="1" applyAlignment="1" applyProtection="1">
      <alignment horizontal="center" vertical="center"/>
      <protection locked="0"/>
    </xf>
    <xf numFmtId="0" fontId="54" fillId="2" borderId="87" xfId="0" applyFont="1" applyFill="1" applyBorder="1" applyAlignment="1" applyProtection="1">
      <alignment horizontal="center" vertical="center"/>
      <protection locked="0"/>
    </xf>
    <xf numFmtId="0" fontId="54" fillId="2" borderId="91" xfId="0" applyFont="1" applyFill="1" applyBorder="1" applyAlignment="1" applyProtection="1">
      <alignment horizontal="center" vertical="center"/>
      <protection locked="0"/>
    </xf>
    <xf numFmtId="0" fontId="54" fillId="2" borderId="92" xfId="0" applyFont="1" applyFill="1" applyBorder="1" applyAlignment="1" applyProtection="1">
      <alignment horizontal="center" vertical="center"/>
      <protection locked="0"/>
    </xf>
    <xf numFmtId="0" fontId="36" fillId="0" borderId="0" xfId="0" applyFont="1" applyAlignment="1" applyProtection="1">
      <alignment horizontal="left" vertical="top"/>
    </xf>
    <xf numFmtId="0" fontId="60" fillId="0" borderId="0" xfId="0" applyFont="1" applyAlignment="1" applyProtection="1">
      <alignment vertical="center"/>
    </xf>
    <xf numFmtId="0" fontId="37" fillId="0" borderId="0" xfId="0" applyFont="1" applyAlignment="1" applyProtection="1">
      <alignment horizontal="left" vertical="top"/>
    </xf>
    <xf numFmtId="0" fontId="38" fillId="0" borderId="0" xfId="0" applyFont="1" applyFill="1" applyAlignment="1" applyProtection="1">
      <alignment vertical="center"/>
    </xf>
    <xf numFmtId="0" fontId="37" fillId="0" borderId="0" xfId="0" applyFont="1" applyFill="1" applyAlignment="1" applyProtection="1">
      <alignment horizontal="left" vertical="top"/>
    </xf>
    <xf numFmtId="0" fontId="36" fillId="0" borderId="0" xfId="0" applyFont="1" applyFill="1" applyAlignment="1" applyProtection="1">
      <alignment horizontal="left" vertical="top"/>
    </xf>
    <xf numFmtId="0" fontId="37" fillId="3" borderId="78" xfId="0" applyFont="1" applyFill="1" applyBorder="1" applyAlignment="1" applyProtection="1">
      <alignment horizontal="center" vertical="center"/>
    </xf>
    <xf numFmtId="0" fontId="29" fillId="0" borderId="21" xfId="0" applyFont="1" applyBorder="1" applyAlignment="1" applyProtection="1">
      <alignment horizontal="left" vertical="center" wrapText="1"/>
    </xf>
    <xf numFmtId="0" fontId="29" fillId="0" borderId="14" xfId="0" applyFont="1" applyBorder="1" applyAlignment="1" applyProtection="1">
      <alignment horizontal="left" vertical="center" wrapText="1"/>
    </xf>
    <xf numFmtId="0" fontId="37" fillId="2" borderId="21" xfId="9" applyFont="1" applyFill="1" applyBorder="1" applyAlignment="1" applyProtection="1">
      <alignment horizontal="center" vertical="center"/>
      <protection locked="0"/>
    </xf>
    <xf numFmtId="0" fontId="36" fillId="2" borderId="21" xfId="9" applyFont="1" applyFill="1" applyBorder="1" applyAlignment="1" applyProtection="1">
      <alignment horizontal="center" vertical="center"/>
      <protection locked="0"/>
    </xf>
    <xf numFmtId="0" fontId="54" fillId="2" borderId="71" xfId="0" applyFont="1" applyFill="1" applyBorder="1" applyAlignment="1" applyProtection="1">
      <alignment horizontal="center" vertical="center"/>
      <protection locked="0"/>
    </xf>
    <xf numFmtId="0" fontId="36" fillId="0" borderId="0" xfId="0" applyFont="1" applyBorder="1" applyAlignment="1" applyProtection="1">
      <alignment horizontal="left" vertical="top"/>
    </xf>
    <xf numFmtId="0" fontId="45" fillId="2" borderId="0" xfId="9" applyFont="1" applyFill="1" applyProtection="1">
      <alignment vertical="center"/>
    </xf>
    <xf numFmtId="0" fontId="36" fillId="2" borderId="0" xfId="9" applyFont="1" applyFill="1" applyProtection="1">
      <alignment vertical="center"/>
    </xf>
    <xf numFmtId="0" fontId="18" fillId="0" borderId="0" xfId="9" applyFont="1" applyProtection="1">
      <alignment vertical="center"/>
    </xf>
    <xf numFmtId="0" fontId="37" fillId="2" borderId="0" xfId="9" applyFont="1" applyFill="1" applyProtection="1">
      <alignment vertical="center"/>
    </xf>
    <xf numFmtId="0" fontId="37" fillId="2" borderId="76" xfId="9" applyFont="1" applyFill="1" applyBorder="1" applyProtection="1">
      <alignment vertical="center"/>
    </xf>
    <xf numFmtId="0" fontId="37" fillId="2" borderId="44" xfId="9" applyFont="1" applyFill="1" applyBorder="1" applyProtection="1">
      <alignment vertical="center"/>
    </xf>
    <xf numFmtId="0" fontId="37" fillId="2" borderId="8" xfId="9" applyFont="1" applyFill="1" applyBorder="1" applyAlignment="1" applyProtection="1">
      <alignment vertical="center"/>
    </xf>
    <xf numFmtId="0" fontId="46" fillId="2" borderId="0" xfId="9" applyFont="1" applyFill="1" applyBorder="1" applyProtection="1">
      <alignment vertical="center"/>
    </xf>
    <xf numFmtId="0" fontId="37" fillId="2" borderId="0" xfId="9" applyFont="1" applyFill="1" applyBorder="1" applyProtection="1">
      <alignment vertical="center"/>
    </xf>
    <xf numFmtId="0" fontId="37" fillId="2" borderId="21" xfId="9" applyFont="1" applyFill="1" applyBorder="1" applyProtection="1">
      <alignment vertical="center"/>
    </xf>
    <xf numFmtId="0" fontId="37" fillId="2" borderId="0" xfId="9" applyFont="1" applyFill="1" applyBorder="1" applyAlignment="1" applyProtection="1">
      <alignment vertical="center" wrapText="1"/>
    </xf>
    <xf numFmtId="0" fontId="37" fillId="2" borderId="21" xfId="9" applyFont="1" applyFill="1" applyBorder="1" applyAlignment="1" applyProtection="1">
      <alignment vertical="center" wrapText="1"/>
    </xf>
    <xf numFmtId="31" fontId="37" fillId="2" borderId="0" xfId="9" applyNumberFormat="1" applyFont="1" applyFill="1" applyProtection="1">
      <alignment vertical="center"/>
    </xf>
    <xf numFmtId="0" fontId="36" fillId="2" borderId="21" xfId="9" applyFont="1" applyFill="1" applyBorder="1" applyProtection="1">
      <alignment vertical="center"/>
    </xf>
    <xf numFmtId="31" fontId="18" fillId="0" borderId="0" xfId="9" applyNumberFormat="1" applyFont="1" applyProtection="1">
      <alignment vertical="center"/>
    </xf>
    <xf numFmtId="0" fontId="36" fillId="2" borderId="0" xfId="9" applyFont="1" applyFill="1" applyBorder="1" applyProtection="1">
      <alignment vertical="center"/>
    </xf>
    <xf numFmtId="0" fontId="37" fillId="2" borderId="21" xfId="9" applyFont="1" applyFill="1" applyBorder="1" applyAlignment="1" applyProtection="1">
      <alignment horizontal="center" vertical="center"/>
    </xf>
    <xf numFmtId="183" fontId="37" fillId="2" borderId="21" xfId="9" applyNumberFormat="1" applyFont="1" applyFill="1" applyBorder="1" applyProtection="1">
      <alignment vertical="center"/>
    </xf>
    <xf numFmtId="0" fontId="37" fillId="2" borderId="36" xfId="9" applyFont="1" applyFill="1" applyBorder="1" applyAlignment="1" applyProtection="1">
      <alignment horizontal="center" vertical="center"/>
    </xf>
    <xf numFmtId="0" fontId="37" fillId="2" borderId="0" xfId="9" applyFont="1" applyFill="1" applyBorder="1" applyAlignment="1" applyProtection="1">
      <alignment vertical="center"/>
    </xf>
    <xf numFmtId="0" fontId="36" fillId="0" borderId="0" xfId="9" applyFont="1" applyProtection="1">
      <alignment vertical="center"/>
    </xf>
    <xf numFmtId="0" fontId="37" fillId="2" borderId="81" xfId="9" applyFont="1" applyFill="1" applyBorder="1" applyAlignment="1" applyProtection="1">
      <alignment horizontal="left" vertical="center"/>
      <protection locked="0"/>
    </xf>
    <xf numFmtId="0" fontId="36" fillId="2" borderId="76" xfId="9" applyFont="1" applyFill="1" applyBorder="1" applyProtection="1">
      <alignment vertical="center"/>
    </xf>
    <xf numFmtId="0" fontId="36" fillId="2" borderId="44" xfId="9" applyFont="1" applyFill="1" applyBorder="1" applyProtection="1">
      <alignment vertical="center"/>
    </xf>
    <xf numFmtId="0" fontId="37" fillId="2" borderId="81" xfId="9" applyFont="1" applyFill="1" applyBorder="1" applyAlignment="1" applyProtection="1">
      <alignment horizontal="left" vertical="center"/>
    </xf>
    <xf numFmtId="0" fontId="36" fillId="2" borderId="0" xfId="9" applyFont="1" applyFill="1" applyBorder="1" applyAlignment="1" applyProtection="1">
      <alignment horizontal="left" vertical="center"/>
    </xf>
    <xf numFmtId="14" fontId="36" fillId="2" borderId="0" xfId="9" applyNumberFormat="1" applyFont="1" applyFill="1" applyBorder="1" applyAlignment="1" applyProtection="1">
      <alignment horizontal="left" vertical="center"/>
    </xf>
    <xf numFmtId="0" fontId="29" fillId="2" borderId="21" xfId="9" applyFont="1" applyFill="1" applyBorder="1" applyProtection="1">
      <alignment vertical="center"/>
    </xf>
    <xf numFmtId="0" fontId="36" fillId="2" borderId="21" xfId="9" applyFont="1" applyFill="1" applyBorder="1" applyAlignment="1" applyProtection="1">
      <alignment horizontal="center" vertical="center"/>
    </xf>
    <xf numFmtId="38" fontId="36" fillId="2" borderId="21" xfId="10" applyFont="1" applyFill="1" applyBorder="1" applyAlignment="1" applyProtection="1">
      <alignment vertical="center" shrinkToFit="1"/>
    </xf>
    <xf numFmtId="0" fontId="36" fillId="2" borderId="36" xfId="9" applyFont="1" applyFill="1" applyBorder="1" applyAlignment="1" applyProtection="1">
      <alignment horizontal="center" vertical="center"/>
    </xf>
    <xf numFmtId="0" fontId="36" fillId="2" borderId="0" xfId="9" applyFont="1" applyFill="1" applyBorder="1" applyAlignment="1" applyProtection="1">
      <alignment horizontal="center" vertical="center"/>
    </xf>
    <xf numFmtId="38" fontId="36" fillId="2" borderId="0" xfId="10" applyFont="1" applyFill="1" applyBorder="1" applyAlignment="1" applyProtection="1">
      <alignment horizontal="center" vertical="center"/>
    </xf>
    <xf numFmtId="0" fontId="47" fillId="2" borderId="0" xfId="0" applyFont="1" applyFill="1" applyAlignment="1" applyProtection="1">
      <alignment vertical="center"/>
    </xf>
    <xf numFmtId="0" fontId="44" fillId="2" borderId="0" xfId="0" applyFont="1" applyFill="1" applyAlignment="1" applyProtection="1">
      <alignment vertical="center"/>
    </xf>
    <xf numFmtId="0" fontId="12" fillId="0" borderId="0" xfId="0" applyFont="1" applyAlignment="1" applyProtection="1">
      <alignment vertical="center"/>
    </xf>
    <xf numFmtId="0" fontId="48" fillId="2" borderId="0" xfId="0" applyFont="1" applyFill="1" applyAlignment="1" applyProtection="1">
      <alignment vertical="center"/>
    </xf>
    <xf numFmtId="0" fontId="50" fillId="2" borderId="0" xfId="0" applyFont="1" applyFill="1" applyAlignment="1" applyProtection="1">
      <alignment horizontal="center" vertical="center"/>
    </xf>
    <xf numFmtId="0" fontId="47" fillId="2" borderId="0" xfId="0" applyFont="1" applyFill="1" applyAlignment="1" applyProtection="1">
      <alignment horizontal="right" vertical="center"/>
    </xf>
    <xf numFmtId="0" fontId="47" fillId="2" borderId="0" xfId="0" applyFont="1" applyFill="1" applyAlignment="1" applyProtection="1">
      <alignment horizontal="center" vertical="center"/>
    </xf>
    <xf numFmtId="0" fontId="13" fillId="0" borderId="0" xfId="0" applyFont="1" applyAlignment="1" applyProtection="1">
      <alignment vertical="center"/>
    </xf>
    <xf numFmtId="0" fontId="47"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47" fillId="2" borderId="0" xfId="0" applyFont="1" applyFill="1" applyBorder="1" applyAlignment="1" applyProtection="1">
      <alignment vertical="center"/>
    </xf>
    <xf numFmtId="0" fontId="44" fillId="2" borderId="0" xfId="0" applyFont="1" applyFill="1" applyAlignment="1" applyProtection="1">
      <alignment horizontal="center" vertical="center"/>
    </xf>
    <xf numFmtId="0" fontId="47" fillId="2" borderId="53" xfId="0" applyFont="1" applyFill="1" applyBorder="1" applyAlignment="1" applyProtection="1">
      <alignment horizontal="center" vertical="center"/>
    </xf>
    <xf numFmtId="0" fontId="47" fillId="2" borderId="72" xfId="0" applyFont="1" applyFill="1" applyBorder="1" applyAlignment="1" applyProtection="1">
      <alignment horizontal="center" vertical="center"/>
    </xf>
    <xf numFmtId="0" fontId="47" fillId="2" borderId="75" xfId="0" applyFont="1" applyFill="1" applyBorder="1" applyAlignment="1" applyProtection="1">
      <alignment horizontal="center" vertical="center"/>
    </xf>
    <xf numFmtId="0" fontId="51" fillId="2" borderId="58" xfId="0" applyFont="1" applyFill="1" applyBorder="1" applyAlignment="1" applyProtection="1">
      <alignment vertical="center"/>
    </xf>
    <xf numFmtId="0" fontId="51" fillId="2" borderId="0" xfId="0" applyFont="1" applyFill="1" applyBorder="1" applyAlignment="1" applyProtection="1">
      <alignment vertical="center"/>
    </xf>
    <xf numFmtId="0" fontId="51" fillId="2" borderId="41" xfId="0" applyFont="1" applyFill="1" applyBorder="1" applyAlignment="1" applyProtection="1">
      <alignment vertical="center"/>
    </xf>
    <xf numFmtId="0" fontId="14" fillId="0" borderId="0" xfId="0" applyFont="1" applyAlignment="1" applyProtection="1">
      <alignment vertical="center"/>
    </xf>
    <xf numFmtId="0" fontId="52" fillId="2" borderId="0" xfId="0" applyFont="1" applyFill="1" applyBorder="1" applyAlignment="1" applyProtection="1">
      <alignment horizontal="right" vertical="center"/>
    </xf>
    <xf numFmtId="0" fontId="51" fillId="2" borderId="0" xfId="0" applyFont="1" applyFill="1" applyAlignment="1" applyProtection="1">
      <alignment vertical="center"/>
    </xf>
    <xf numFmtId="0" fontId="51" fillId="2" borderId="0" xfId="0" applyFont="1" applyFill="1" applyBorder="1" applyAlignment="1" applyProtection="1">
      <alignment horizontal="center" vertical="center"/>
    </xf>
    <xf numFmtId="0" fontId="51" fillId="2" borderId="0" xfId="0" applyFont="1" applyFill="1" applyBorder="1" applyAlignment="1" applyProtection="1">
      <alignment horizontal="left" vertical="center"/>
    </xf>
    <xf numFmtId="0" fontId="51" fillId="2" borderId="0"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xf>
    <xf numFmtId="0" fontId="51" fillId="2" borderId="0" xfId="0" applyFont="1" applyFill="1" applyBorder="1" applyAlignment="1" applyProtection="1">
      <alignment horizontal="left" vertical="center" wrapText="1"/>
    </xf>
    <xf numFmtId="0" fontId="52" fillId="2" borderId="58" xfId="0" applyFont="1" applyFill="1" applyBorder="1" applyAlignment="1" applyProtection="1">
      <alignment vertical="center"/>
    </xf>
    <xf numFmtId="0" fontId="52" fillId="2" borderId="0" xfId="0" applyFont="1" applyFill="1" applyAlignment="1" applyProtection="1">
      <alignment vertical="center"/>
    </xf>
    <xf numFmtId="0" fontId="52" fillId="2" borderId="0" xfId="0" applyFont="1" applyFill="1" applyBorder="1" applyAlignment="1" applyProtection="1">
      <alignment horizontal="left" vertical="center"/>
    </xf>
    <xf numFmtId="0" fontId="52" fillId="2" borderId="0" xfId="0" applyFont="1" applyFill="1" applyBorder="1" applyAlignment="1" applyProtection="1">
      <alignment horizontal="center" vertical="center"/>
    </xf>
    <xf numFmtId="0" fontId="52" fillId="2" borderId="0" xfId="0" applyFont="1" applyFill="1" applyBorder="1" applyAlignment="1" applyProtection="1">
      <alignment horizontal="left" vertical="center" wrapText="1"/>
    </xf>
    <xf numFmtId="0" fontId="52" fillId="2" borderId="0" xfId="0" applyFont="1" applyFill="1" applyBorder="1" applyAlignment="1" applyProtection="1">
      <alignment vertical="center"/>
    </xf>
    <xf numFmtId="0" fontId="52" fillId="2" borderId="41" xfId="0" applyFont="1" applyFill="1" applyBorder="1" applyAlignment="1" applyProtection="1">
      <alignment vertical="center"/>
    </xf>
    <xf numFmtId="0" fontId="15" fillId="0" borderId="0" xfId="0" applyFont="1" applyAlignment="1" applyProtection="1">
      <alignment vertical="center"/>
    </xf>
    <xf numFmtId="0" fontId="58" fillId="2" borderId="86" xfId="0" applyFont="1" applyFill="1" applyBorder="1" applyAlignment="1" applyProtection="1">
      <alignment horizontal="center" vertical="center"/>
    </xf>
    <xf numFmtId="0" fontId="58" fillId="2" borderId="90" xfId="0" applyFont="1" applyFill="1" applyBorder="1" applyAlignment="1" applyProtection="1">
      <alignment horizontal="center" vertical="center"/>
    </xf>
    <xf numFmtId="0" fontId="58" fillId="2" borderId="89" xfId="0" applyFont="1" applyFill="1" applyBorder="1" applyAlignment="1" applyProtection="1">
      <alignment horizontal="center" vertical="center"/>
    </xf>
    <xf numFmtId="0" fontId="51" fillId="2" borderId="42" xfId="0" applyFont="1" applyFill="1" applyBorder="1" applyAlignment="1" applyProtection="1">
      <alignment vertical="center"/>
    </xf>
    <xf numFmtId="0" fontId="51" fillId="2" borderId="34" xfId="0" applyFont="1" applyFill="1" applyBorder="1" applyAlignment="1" applyProtection="1">
      <alignment vertical="center"/>
    </xf>
    <xf numFmtId="0" fontId="51" fillId="2" borderId="35" xfId="0" applyFont="1" applyFill="1" applyBorder="1" applyAlignment="1" applyProtection="1">
      <alignment vertical="center"/>
    </xf>
    <xf numFmtId="0" fontId="59" fillId="2" borderId="0" xfId="0" applyFont="1" applyFill="1" applyBorder="1" applyAlignment="1" applyProtection="1">
      <alignment vertical="center"/>
    </xf>
    <xf numFmtId="0" fontId="51" fillId="0" borderId="0" xfId="0" applyFont="1" applyAlignment="1" applyProtection="1">
      <alignment vertical="center"/>
    </xf>
    <xf numFmtId="0" fontId="44" fillId="0" borderId="0" xfId="0" applyFont="1" applyAlignment="1" applyProtection="1">
      <alignment vertical="center"/>
    </xf>
    <xf numFmtId="0" fontId="47" fillId="2" borderId="0" xfId="0" applyFont="1" applyFill="1" applyAlignment="1" applyProtection="1">
      <alignment horizontal="right" vertical="center"/>
      <protection locked="0"/>
    </xf>
    <xf numFmtId="0" fontId="47" fillId="2" borderId="8" xfId="0" applyFont="1" applyFill="1" applyBorder="1" applyAlignment="1" applyProtection="1">
      <alignment vertical="center"/>
      <protection locked="0"/>
    </xf>
    <xf numFmtId="0" fontId="32" fillId="0" borderId="0" xfId="0" applyFont="1" applyProtection="1">
      <alignment vertical="center"/>
    </xf>
    <xf numFmtId="0" fontId="34" fillId="0" borderId="0" xfId="0" applyFont="1" applyBorder="1" applyAlignment="1" applyProtection="1">
      <alignment horizontal="center" vertical="center"/>
    </xf>
    <xf numFmtId="0" fontId="39" fillId="0" borderId="0" xfId="0" applyFont="1" applyAlignment="1" applyProtection="1">
      <alignment horizontal="right" vertical="center"/>
    </xf>
    <xf numFmtId="0" fontId="61" fillId="0" borderId="0" xfId="0" applyFont="1" applyProtection="1">
      <alignment vertical="center"/>
    </xf>
    <xf numFmtId="0" fontId="61" fillId="0" borderId="0" xfId="0" applyFont="1" applyAlignment="1" applyProtection="1">
      <alignment vertical="center"/>
    </xf>
    <xf numFmtId="0" fontId="34" fillId="0" borderId="0" xfId="0" applyFont="1" applyAlignment="1" applyProtection="1">
      <alignment horizontal="center" vertical="center"/>
    </xf>
    <xf numFmtId="0" fontId="61" fillId="0" borderId="0" xfId="0" applyFont="1" applyAlignment="1" applyProtection="1">
      <alignment horizontal="center" vertical="center"/>
    </xf>
    <xf numFmtId="0" fontId="34" fillId="0" borderId="0" xfId="0" applyFont="1" applyAlignment="1" applyProtection="1">
      <alignment vertical="center"/>
    </xf>
    <xf numFmtId="0" fontId="34" fillId="0" borderId="0" xfId="0" applyFont="1" applyAlignment="1" applyProtection="1">
      <alignment horizontal="right" vertical="center"/>
    </xf>
    <xf numFmtId="0" fontId="61" fillId="0" borderId="0" xfId="0" applyFont="1" applyBorder="1" applyProtection="1">
      <alignment vertical="center"/>
    </xf>
    <xf numFmtId="0" fontId="34" fillId="0" borderId="13" xfId="0" applyFont="1" applyBorder="1" applyProtection="1">
      <alignment vertical="center"/>
    </xf>
    <xf numFmtId="0" fontId="34" fillId="0" borderId="64" xfId="0" applyFont="1" applyBorder="1" applyProtection="1">
      <alignment vertical="center"/>
    </xf>
    <xf numFmtId="0" fontId="61" fillId="0" borderId="0" xfId="0" applyFont="1" applyFill="1">
      <alignment vertical="center"/>
    </xf>
    <xf numFmtId="0" fontId="61" fillId="0" borderId="0" xfId="0" applyFont="1" applyFill="1" applyAlignment="1">
      <alignment horizontal="center" vertical="center"/>
    </xf>
    <xf numFmtId="0" fontId="62" fillId="0" borderId="0" xfId="0" applyFont="1" applyFill="1" applyBorder="1" applyAlignment="1">
      <alignment vertical="center"/>
    </xf>
    <xf numFmtId="0" fontId="62" fillId="0" borderId="0" xfId="0" applyFont="1" applyFill="1" applyBorder="1" applyAlignment="1" applyProtection="1">
      <alignment vertical="center"/>
      <protection locked="0"/>
    </xf>
    <xf numFmtId="0" fontId="61" fillId="0" borderId="0" xfId="0" applyFont="1" applyBorder="1" applyProtection="1">
      <alignment vertical="center"/>
      <protection locked="0"/>
    </xf>
    <xf numFmtId="0" fontId="61" fillId="0" borderId="0" xfId="0" applyFont="1" applyFill="1" applyBorder="1" applyAlignment="1" applyProtection="1">
      <alignment vertical="center"/>
    </xf>
    <xf numFmtId="0" fontId="34" fillId="0" borderId="0" xfId="0" applyFont="1" applyBorder="1" applyAlignment="1" applyProtection="1">
      <alignment horizontal="center" vertical="center" textRotation="255"/>
    </xf>
    <xf numFmtId="0" fontId="34" fillId="0" borderId="0" xfId="0" applyFont="1" applyFill="1" applyBorder="1" applyAlignment="1" applyProtection="1">
      <alignment vertical="center"/>
    </xf>
    <xf numFmtId="0" fontId="34" fillId="0" borderId="0" xfId="0" applyFont="1" applyFill="1" applyBorder="1" applyProtection="1">
      <alignment vertical="center"/>
    </xf>
    <xf numFmtId="0" fontId="62" fillId="0" borderId="0" xfId="0" applyFont="1" applyBorder="1" applyAlignment="1" applyProtection="1">
      <alignment vertical="center"/>
    </xf>
    <xf numFmtId="0" fontId="34" fillId="0" borderId="74" xfId="0" applyFont="1" applyBorder="1" applyAlignment="1" applyProtection="1">
      <alignment horizontal="center" vertical="center" textRotation="255"/>
    </xf>
    <xf numFmtId="0" fontId="34" fillId="0" borderId="103" xfId="0" applyFont="1" applyBorder="1" applyAlignment="1" applyProtection="1">
      <alignment vertical="center"/>
    </xf>
    <xf numFmtId="0" fontId="34" fillId="0" borderId="56" xfId="0" applyFont="1" applyBorder="1" applyAlignment="1" applyProtection="1">
      <alignment vertical="center"/>
    </xf>
    <xf numFmtId="0" fontId="34" fillId="0" borderId="104" xfId="0" applyFont="1" applyBorder="1" applyAlignment="1" applyProtection="1">
      <alignment vertical="center"/>
    </xf>
    <xf numFmtId="0" fontId="32" fillId="0" borderId="33" xfId="0" applyFont="1" applyBorder="1" applyAlignment="1" applyProtection="1">
      <alignment vertical="center"/>
    </xf>
    <xf numFmtId="176" fontId="62" fillId="0" borderId="0" xfId="0" applyNumberFormat="1" applyFont="1" applyBorder="1" applyAlignment="1" applyProtection="1">
      <alignment vertical="center"/>
    </xf>
    <xf numFmtId="0" fontId="34" fillId="0" borderId="28" xfId="0" applyFont="1" applyBorder="1" applyAlignment="1" applyProtection="1">
      <alignment horizontal="center" vertical="center" textRotation="255"/>
    </xf>
    <xf numFmtId="0" fontId="34" fillId="0" borderId="17" xfId="0" applyFont="1" applyBorder="1" applyProtection="1">
      <alignment vertical="center"/>
    </xf>
    <xf numFmtId="176" fontId="32" fillId="0" borderId="32" xfId="0" applyNumberFormat="1" applyFont="1" applyBorder="1" applyAlignment="1" applyProtection="1">
      <alignment vertical="center"/>
    </xf>
    <xf numFmtId="0" fontId="34" fillId="0" borderId="26" xfId="0" applyFont="1" applyBorder="1" applyAlignment="1" applyProtection="1">
      <alignment horizontal="center" vertical="center" textRotation="255"/>
    </xf>
    <xf numFmtId="0" fontId="32" fillId="0" borderId="32" xfId="0" applyFont="1" applyBorder="1" applyAlignment="1" applyProtection="1">
      <alignment vertical="center"/>
    </xf>
    <xf numFmtId="0" fontId="34" fillId="0" borderId="27" xfId="0" applyFont="1" applyBorder="1" applyAlignment="1" applyProtection="1">
      <alignment horizontal="center" vertical="center" textRotation="255"/>
    </xf>
    <xf numFmtId="0" fontId="34" fillId="0" borderId="29" xfId="0" applyFont="1" applyBorder="1" applyAlignment="1" applyProtection="1">
      <alignment horizontal="center" vertical="center" textRotation="255"/>
    </xf>
    <xf numFmtId="0" fontId="61" fillId="0" borderId="0" xfId="0" applyFont="1" applyBorder="1" applyAlignment="1" applyProtection="1">
      <alignment vertical="center"/>
    </xf>
    <xf numFmtId="0" fontId="62" fillId="0" borderId="0" xfId="0" applyFont="1" applyBorder="1" applyAlignment="1" applyProtection="1">
      <alignment horizontal="center" vertical="center"/>
    </xf>
    <xf numFmtId="176" fontId="61" fillId="0" borderId="0" xfId="0" applyNumberFormat="1" applyFont="1" applyBorder="1" applyAlignment="1" applyProtection="1">
      <alignment vertical="center"/>
    </xf>
    <xf numFmtId="0" fontId="34" fillId="0" borderId="58" xfId="0" applyFont="1" applyBorder="1" applyAlignment="1" applyProtection="1">
      <alignment horizontal="center" vertical="center" textRotation="255"/>
    </xf>
    <xf numFmtId="0" fontId="34" fillId="0" borderId="28" xfId="0" applyFont="1" applyBorder="1" applyAlignment="1" applyProtection="1">
      <alignment horizontal="center" vertical="center"/>
    </xf>
    <xf numFmtId="0" fontId="34" fillId="0" borderId="102" xfId="0" applyFont="1" applyBorder="1" applyProtection="1">
      <alignment vertical="center"/>
    </xf>
    <xf numFmtId="0" fontId="34" fillId="0" borderId="29" xfId="0" applyFont="1" applyBorder="1" applyAlignment="1" applyProtection="1">
      <alignment horizontal="center" vertical="center"/>
    </xf>
    <xf numFmtId="176" fontId="32" fillId="0" borderId="40" xfId="0" applyNumberFormat="1" applyFont="1" applyBorder="1" applyAlignment="1" applyProtection="1">
      <alignment vertical="center"/>
    </xf>
    <xf numFmtId="0" fontId="34" fillId="0" borderId="26" xfId="0" applyFont="1" applyBorder="1" applyAlignment="1" applyProtection="1">
      <alignment horizontal="center" vertical="center"/>
    </xf>
    <xf numFmtId="176" fontId="32" fillId="0" borderId="33" xfId="0" applyNumberFormat="1" applyFont="1" applyBorder="1" applyAlignment="1" applyProtection="1">
      <alignment vertical="center"/>
    </xf>
    <xf numFmtId="176" fontId="32" fillId="0" borderId="41" xfId="0" applyNumberFormat="1" applyFont="1" applyBorder="1" applyAlignment="1" applyProtection="1">
      <alignment vertical="center"/>
    </xf>
    <xf numFmtId="176" fontId="32" fillId="0" borderId="35" xfId="0" applyNumberFormat="1" applyFont="1" applyBorder="1" applyAlignment="1" applyProtection="1">
      <alignment vertical="center"/>
    </xf>
    <xf numFmtId="0" fontId="63" fillId="0" borderId="0" xfId="0" applyFont="1" applyProtection="1">
      <alignment vertical="center"/>
    </xf>
    <xf numFmtId="0" fontId="40" fillId="0" borderId="0" xfId="0" applyFont="1" applyAlignment="1" applyProtection="1">
      <alignment horizontal="left" vertical="center"/>
    </xf>
    <xf numFmtId="0" fontId="63" fillId="0" borderId="0" xfId="0" applyFont="1" applyAlignment="1" applyProtection="1">
      <alignment horizontal="left" vertical="center"/>
    </xf>
    <xf numFmtId="0" fontId="40" fillId="0" borderId="0" xfId="0" applyFont="1" applyProtection="1">
      <alignment vertical="center"/>
    </xf>
    <xf numFmtId="0" fontId="33" fillId="0" borderId="58" xfId="0" applyFont="1" applyFill="1" applyBorder="1" applyAlignment="1" applyProtection="1">
      <alignment vertical="center"/>
    </xf>
    <xf numFmtId="0" fontId="36" fillId="3" borderId="77" xfId="0" applyFont="1" applyFill="1" applyBorder="1" applyAlignment="1" applyProtection="1">
      <alignment horizontal="center" vertical="center" shrinkToFit="1"/>
    </xf>
    <xf numFmtId="0" fontId="37" fillId="3" borderId="79" xfId="0" applyFont="1" applyFill="1" applyBorder="1" applyAlignment="1" applyProtection="1">
      <alignment horizontal="center" vertical="center"/>
    </xf>
    <xf numFmtId="0" fontId="36" fillId="0" borderId="22" xfId="0" applyFont="1" applyBorder="1" applyAlignment="1" applyProtection="1">
      <alignment horizontal="center" vertical="center"/>
    </xf>
    <xf numFmtId="0" fontId="29" fillId="0" borderId="82" xfId="0" applyFont="1" applyBorder="1" applyAlignment="1" applyProtection="1">
      <alignment horizontal="left" vertical="center" wrapText="1"/>
    </xf>
    <xf numFmtId="0" fontId="29" fillId="0" borderId="105" xfId="0" applyFont="1" applyBorder="1" applyAlignment="1" applyProtection="1">
      <alignment vertical="center" wrapText="1"/>
    </xf>
    <xf numFmtId="0" fontId="36" fillId="0" borderId="58" xfId="0" applyFont="1" applyBorder="1" applyProtection="1">
      <alignment vertical="center"/>
    </xf>
    <xf numFmtId="0" fontId="36" fillId="0" borderId="41" xfId="0" applyFont="1" applyBorder="1" applyAlignment="1" applyProtection="1">
      <alignment horizontal="left" vertical="top"/>
    </xf>
    <xf numFmtId="184" fontId="36" fillId="4" borderId="1" xfId="0" applyNumberFormat="1" applyFont="1" applyFill="1" applyBorder="1" applyAlignment="1" applyProtection="1">
      <alignment horizontal="center" vertical="center" shrinkToFit="1"/>
      <protection locked="0"/>
    </xf>
    <xf numFmtId="0" fontId="37" fillId="2" borderId="21" xfId="9" applyFont="1" applyFill="1" applyBorder="1" applyAlignment="1" applyProtection="1">
      <alignment horizontal="center" vertical="center"/>
    </xf>
    <xf numFmtId="0" fontId="37" fillId="2" borderId="21" xfId="9" applyFont="1" applyFill="1" applyBorder="1" applyAlignment="1" applyProtection="1">
      <alignment horizontal="center" vertical="center"/>
      <protection locked="0"/>
    </xf>
    <xf numFmtId="0" fontId="36" fillId="2" borderId="21" xfId="9" applyFont="1" applyFill="1" applyBorder="1" applyAlignment="1" applyProtection="1">
      <alignment horizontal="center" vertical="center"/>
      <protection locked="0"/>
    </xf>
    <xf numFmtId="13" fontId="9" fillId="0" borderId="0" xfId="0" applyNumberFormat="1" applyFont="1" applyFill="1" applyAlignment="1" applyProtection="1">
      <alignment horizontal="right" vertical="center"/>
    </xf>
    <xf numFmtId="13" fontId="36" fillId="0" borderId="2" xfId="4" applyNumberFormat="1" applyFont="1" applyBorder="1" applyAlignment="1" applyProtection="1">
      <alignment horizontal="right" vertical="center" shrinkToFit="1"/>
    </xf>
    <xf numFmtId="0" fontId="35" fillId="0" borderId="21" xfId="0" applyFont="1" applyFill="1" applyBorder="1" applyAlignment="1" applyProtection="1">
      <alignment horizontal="left" vertical="center" wrapText="1"/>
    </xf>
    <xf numFmtId="0" fontId="9" fillId="6" borderId="0" xfId="0" applyFont="1" applyFill="1" applyBorder="1" applyProtection="1">
      <alignment vertical="center"/>
    </xf>
    <xf numFmtId="0" fontId="68" fillId="0" borderId="0" xfId="12" applyFont="1">
      <alignment vertical="center"/>
    </xf>
    <xf numFmtId="0" fontId="9" fillId="0" borderId="0" xfId="0" applyFont="1">
      <alignment vertical="center"/>
    </xf>
    <xf numFmtId="38" fontId="37" fillId="2" borderId="21" xfId="4" applyFont="1" applyFill="1" applyBorder="1" applyAlignment="1" applyProtection="1">
      <alignment vertical="center" shrinkToFit="1"/>
    </xf>
    <xf numFmtId="0" fontId="29" fillId="0" borderId="14" xfId="0" applyFont="1" applyBorder="1" applyAlignment="1">
      <alignment horizontal="left" vertical="center" wrapText="1"/>
    </xf>
    <xf numFmtId="0" fontId="29" fillId="0" borderId="101" xfId="0" applyFont="1" applyBorder="1" applyAlignment="1">
      <alignment horizontal="left" vertical="center" wrapText="1"/>
    </xf>
    <xf numFmtId="0" fontId="36" fillId="0" borderId="106" xfId="0" applyFont="1" applyBorder="1" applyAlignment="1" applyProtection="1">
      <alignment horizontal="center" vertical="center"/>
    </xf>
    <xf numFmtId="0" fontId="36" fillId="0" borderId="96" xfId="0" applyFont="1" applyBorder="1" applyAlignment="1" applyProtection="1">
      <alignment horizontal="center" vertical="center"/>
    </xf>
    <xf numFmtId="0" fontId="29" fillId="0" borderId="105" xfId="0" applyFont="1" applyBorder="1" applyAlignment="1" applyProtection="1">
      <alignment horizontal="left" vertical="center" wrapText="1"/>
    </xf>
    <xf numFmtId="0" fontId="29" fillId="0" borderId="107" xfId="0" applyFont="1" applyBorder="1" applyAlignment="1" applyProtection="1">
      <alignment horizontal="left" vertical="center" wrapText="1"/>
    </xf>
    <xf numFmtId="0" fontId="24" fillId="2" borderId="98"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100" xfId="0" applyFont="1" applyFill="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24" fillId="0" borderId="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24" fillId="0" borderId="12" xfId="0" applyFont="1" applyBorder="1" applyAlignment="1">
      <alignment horizontal="left" vertical="center" wrapText="1"/>
    </xf>
    <xf numFmtId="0" fontId="23" fillId="2" borderId="21" xfId="0" applyFont="1" applyFill="1" applyBorder="1" applyAlignment="1">
      <alignment horizontal="left" vertical="center" wrapText="1"/>
    </xf>
    <xf numFmtId="0" fontId="2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2" fillId="2" borderId="77" xfId="0" applyFont="1" applyFill="1" applyBorder="1" applyAlignment="1">
      <alignment horizontal="center" vertical="center"/>
    </xf>
    <xf numFmtId="0" fontId="22" fillId="2" borderId="78" xfId="0" applyFont="1" applyFill="1" applyBorder="1" applyAlignment="1">
      <alignment horizontal="center" vertical="center"/>
    </xf>
    <xf numFmtId="0" fontId="22" fillId="2" borderId="79"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82" xfId="0" applyFont="1" applyFill="1" applyBorder="1" applyAlignment="1">
      <alignment horizontal="center" vertical="center"/>
    </xf>
    <xf numFmtId="0" fontId="22" fillId="2" borderId="80" xfId="0" applyFont="1" applyFill="1" applyBorder="1" applyAlignment="1">
      <alignment horizontal="center" vertical="center"/>
    </xf>
    <xf numFmtId="0" fontId="22" fillId="2" borderId="81" xfId="0" applyFont="1" applyFill="1" applyBorder="1" applyAlignment="1">
      <alignment horizontal="center" vertical="center"/>
    </xf>
    <xf numFmtId="0" fontId="22" fillId="2" borderId="97" xfId="0" applyFont="1" applyFill="1" applyBorder="1" applyAlignment="1">
      <alignment horizontal="center" vertical="center"/>
    </xf>
    <xf numFmtId="0" fontId="22" fillId="2" borderId="77" xfId="0" applyFont="1" applyFill="1" applyBorder="1" applyAlignment="1">
      <alignment horizontal="center" vertical="center" wrapText="1"/>
    </xf>
    <xf numFmtId="0" fontId="24" fillId="2" borderId="21"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2" fillId="2" borderId="0" xfId="0" applyFont="1" applyFill="1" applyBorder="1" applyAlignment="1">
      <alignment horizontal="left" vertical="center"/>
    </xf>
    <xf numFmtId="0" fontId="32" fillId="0" borderId="15" xfId="0" applyFont="1" applyBorder="1" applyAlignment="1" applyProtection="1">
      <alignment vertical="center"/>
    </xf>
    <xf numFmtId="0" fontId="32" fillId="0" borderId="16" xfId="0" applyFont="1" applyBorder="1" applyAlignment="1" applyProtection="1">
      <alignment vertical="center"/>
    </xf>
    <xf numFmtId="0" fontId="32" fillId="0" borderId="16" xfId="0" applyFont="1" applyBorder="1" applyAlignment="1" applyProtection="1">
      <alignment horizontal="center" vertical="center"/>
    </xf>
    <xf numFmtId="0" fontId="32" fillId="0" borderId="17" xfId="0" applyFont="1" applyBorder="1" applyAlignment="1" applyProtection="1">
      <alignment horizontal="center" vertical="center"/>
    </xf>
    <xf numFmtId="38" fontId="32" fillId="0" borderId="15" xfId="4" applyFont="1" applyBorder="1" applyAlignment="1" applyProtection="1">
      <alignment vertical="center" shrinkToFit="1"/>
    </xf>
    <xf numFmtId="38" fontId="32" fillId="0" borderId="16" xfId="4" applyFont="1" applyBorder="1" applyAlignment="1" applyProtection="1">
      <alignment vertical="center" shrinkToFit="1"/>
    </xf>
    <xf numFmtId="0" fontId="61" fillId="0" borderId="0" xfId="0" applyFont="1" applyFill="1" applyBorder="1" applyAlignment="1">
      <alignment horizontal="left" vertical="center"/>
    </xf>
    <xf numFmtId="0" fontId="32" fillId="0" borderId="62" xfId="0" applyFont="1" applyFill="1" applyBorder="1" applyAlignment="1" applyProtection="1">
      <alignment horizontal="center" vertical="center"/>
      <protection locked="0"/>
    </xf>
    <xf numFmtId="0" fontId="32" fillId="0" borderId="2" xfId="0" applyFont="1" applyFill="1" applyBorder="1" applyAlignment="1" applyProtection="1">
      <alignment horizontal="center" vertical="center"/>
      <protection locked="0"/>
    </xf>
    <xf numFmtId="0" fontId="32" fillId="0" borderId="50" xfId="0" applyFont="1" applyFill="1" applyBorder="1" applyAlignment="1" applyProtection="1">
      <alignment horizontal="center" vertical="center"/>
      <protection locked="0"/>
    </xf>
    <xf numFmtId="0" fontId="40" fillId="5" borderId="39" xfId="0" applyFont="1" applyFill="1" applyBorder="1" applyAlignment="1" applyProtection="1">
      <alignment horizontal="center" vertical="center" shrinkToFit="1"/>
    </xf>
    <xf numFmtId="0" fontId="40" fillId="5" borderId="37" xfId="0" applyFont="1" applyFill="1" applyBorder="1" applyAlignment="1" applyProtection="1">
      <alignment horizontal="center" vertical="center" shrinkToFit="1"/>
    </xf>
    <xf numFmtId="0" fontId="40" fillId="5" borderId="38" xfId="0" applyFont="1" applyFill="1" applyBorder="1" applyAlignment="1" applyProtection="1">
      <alignment horizontal="center" vertical="center" shrinkToFit="1"/>
    </xf>
    <xf numFmtId="0" fontId="32" fillId="0" borderId="37" xfId="0" applyFont="1" applyBorder="1" applyAlignment="1" applyProtection="1">
      <alignment horizontal="center" vertical="center"/>
    </xf>
    <xf numFmtId="0" fontId="32" fillId="0" borderId="38" xfId="0" applyFont="1" applyBorder="1" applyAlignment="1" applyProtection="1">
      <alignment horizontal="center" vertical="center"/>
    </xf>
    <xf numFmtId="0" fontId="34" fillId="0" borderId="39" xfId="0" applyNumberFormat="1" applyFont="1" applyBorder="1" applyAlignment="1" applyProtection="1">
      <alignment horizontal="right" vertical="center"/>
    </xf>
    <xf numFmtId="0" fontId="34" fillId="0" borderId="37" xfId="0" applyNumberFormat="1" applyFont="1" applyBorder="1" applyAlignment="1" applyProtection="1">
      <alignment horizontal="right" vertical="center"/>
    </xf>
    <xf numFmtId="38" fontId="31" fillId="0" borderId="39" xfId="4" applyFont="1" applyBorder="1" applyAlignment="1" applyProtection="1">
      <alignment horizontal="right" vertical="center" shrinkToFit="1"/>
    </xf>
    <xf numFmtId="38" fontId="31" fillId="0" borderId="37" xfId="4" applyFont="1" applyBorder="1" applyAlignment="1" applyProtection="1">
      <alignment horizontal="right" vertical="center" shrinkToFit="1"/>
    </xf>
    <xf numFmtId="0" fontId="34" fillId="5" borderId="36" xfId="0" applyFont="1" applyFill="1" applyBorder="1" applyAlignment="1" applyProtection="1">
      <alignment horizontal="center" vertical="center"/>
    </xf>
    <xf numFmtId="0" fontId="34" fillId="5" borderId="37" xfId="0" applyFont="1" applyFill="1" applyBorder="1" applyAlignment="1" applyProtection="1">
      <alignment horizontal="center" vertical="center"/>
    </xf>
    <xf numFmtId="0" fontId="34" fillId="5" borderId="38" xfId="0" applyFont="1" applyFill="1" applyBorder="1" applyAlignment="1" applyProtection="1">
      <alignment horizontal="center" vertical="center"/>
    </xf>
    <xf numFmtId="0" fontId="34" fillId="0" borderId="0" xfId="0" applyFont="1" applyAlignment="1" applyProtection="1">
      <alignment horizontal="center" vertical="center"/>
    </xf>
    <xf numFmtId="0" fontId="34" fillId="0" borderId="36" xfId="0" applyFont="1" applyBorder="1" applyAlignment="1" applyProtection="1">
      <alignment horizontal="center" vertical="center"/>
    </xf>
    <xf numFmtId="0" fontId="34" fillId="0" borderId="37" xfId="0" applyFont="1" applyBorder="1" applyAlignment="1" applyProtection="1">
      <alignment horizontal="center" vertical="center"/>
    </xf>
    <xf numFmtId="0" fontId="34" fillId="0" borderId="38" xfId="0" applyFont="1" applyBorder="1" applyAlignment="1" applyProtection="1">
      <alignment horizontal="center" vertical="center"/>
    </xf>
    <xf numFmtId="0" fontId="34" fillId="0" borderId="42" xfId="0" applyFont="1" applyBorder="1" applyAlignment="1" applyProtection="1">
      <alignment horizontal="center" vertical="center"/>
    </xf>
    <xf numFmtId="0" fontId="34" fillId="0" borderId="34" xfId="0" applyFont="1" applyBorder="1" applyAlignment="1" applyProtection="1">
      <alignment horizontal="center" vertical="center"/>
    </xf>
    <xf numFmtId="0" fontId="34" fillId="0" borderId="43" xfId="0" applyFont="1" applyBorder="1" applyAlignment="1" applyProtection="1">
      <alignment horizontal="center" vertical="center"/>
    </xf>
    <xf numFmtId="0" fontId="32" fillId="0" borderId="39" xfId="0" applyFont="1" applyBorder="1" applyAlignment="1" applyProtection="1">
      <alignment vertical="center"/>
    </xf>
    <xf numFmtId="0" fontId="32" fillId="0" borderId="37" xfId="0" applyFont="1" applyBorder="1" applyAlignment="1" applyProtection="1">
      <alignment vertical="center"/>
    </xf>
    <xf numFmtId="38" fontId="32" fillId="0" borderId="39" xfId="4" applyFont="1" applyBorder="1" applyAlignment="1" applyProtection="1">
      <alignment vertical="center" shrinkToFit="1"/>
    </xf>
    <xf numFmtId="38" fontId="32" fillId="0" borderId="37" xfId="4" applyFont="1" applyBorder="1" applyAlignment="1" applyProtection="1">
      <alignment vertical="center" shrinkToFit="1"/>
    </xf>
    <xf numFmtId="0" fontId="34" fillId="0" borderId="11" xfId="0" applyFont="1" applyBorder="1" applyAlignment="1" applyProtection="1">
      <alignment horizontal="center" vertical="center"/>
    </xf>
    <xf numFmtId="0" fontId="34" fillId="0" borderId="8" xfId="0" applyFont="1" applyBorder="1" applyAlignment="1" applyProtection="1">
      <alignment horizontal="center" vertical="center"/>
    </xf>
    <xf numFmtId="0" fontId="34" fillId="0" borderId="56" xfId="0" applyFont="1" applyBorder="1" applyAlignment="1" applyProtection="1">
      <alignment horizontal="center" vertical="center"/>
    </xf>
    <xf numFmtId="0" fontId="34" fillId="0" borderId="7" xfId="0" applyFont="1" applyBorder="1" applyAlignment="1" applyProtection="1">
      <alignment horizontal="center" vertical="center"/>
    </xf>
    <xf numFmtId="49" fontId="34" fillId="0" borderId="13" xfId="0" applyNumberFormat="1" applyFont="1" applyFill="1" applyBorder="1" applyAlignment="1" applyProtection="1">
      <alignment horizontal="center" vertical="center"/>
      <protection locked="0"/>
    </xf>
    <xf numFmtId="176" fontId="61" fillId="0" borderId="0" xfId="0" applyNumberFormat="1" applyFont="1" applyBorder="1" applyAlignment="1" applyProtection="1">
      <alignment vertical="center"/>
    </xf>
    <xf numFmtId="0" fontId="61" fillId="0" borderId="0" xfId="0" applyFont="1" applyBorder="1" applyAlignment="1" applyProtection="1">
      <alignment vertical="center"/>
    </xf>
    <xf numFmtId="0" fontId="62" fillId="0" borderId="0" xfId="0" applyFont="1" applyBorder="1" applyAlignment="1" applyProtection="1">
      <alignment horizontal="center" vertical="center"/>
    </xf>
    <xf numFmtId="38" fontId="32" fillId="0" borderId="18" xfId="4" applyFont="1" applyBorder="1" applyAlignment="1" applyProtection="1">
      <alignment vertical="center" shrinkToFit="1"/>
    </xf>
    <xf numFmtId="38" fontId="32" fillId="0" borderId="19" xfId="4" applyFont="1" applyBorder="1" applyAlignment="1" applyProtection="1">
      <alignment vertical="center" shrinkToFit="1"/>
    </xf>
    <xf numFmtId="0" fontId="34" fillId="0" borderId="31" xfId="0" applyFont="1" applyBorder="1" applyAlignment="1" applyProtection="1">
      <alignment horizontal="center" vertical="center" textRotation="255"/>
    </xf>
    <xf numFmtId="0" fontId="32" fillId="0" borderId="18" xfId="0" applyFont="1" applyBorder="1" applyAlignment="1" applyProtection="1">
      <alignment vertical="center"/>
    </xf>
    <xf numFmtId="0" fontId="32" fillId="0" borderId="19" xfId="0" applyFont="1" applyBorder="1" applyAlignment="1" applyProtection="1">
      <alignment vertical="center"/>
    </xf>
    <xf numFmtId="38" fontId="32" fillId="0" borderId="9" xfId="4" applyFont="1" applyBorder="1" applyAlignment="1" applyProtection="1">
      <alignment vertical="center" shrinkToFit="1"/>
    </xf>
    <xf numFmtId="38" fontId="32" fillId="0" borderId="0" xfId="4" applyFont="1" applyBorder="1" applyAlignment="1" applyProtection="1">
      <alignment vertical="center" shrinkToFit="1"/>
    </xf>
    <xf numFmtId="0" fontId="32" fillId="0" borderId="19" xfId="0" applyFont="1" applyBorder="1" applyAlignment="1" applyProtection="1">
      <alignment horizontal="center" vertical="center"/>
    </xf>
    <xf numFmtId="0" fontId="32" fillId="0" borderId="20" xfId="0" applyFont="1" applyBorder="1" applyAlignment="1" applyProtection="1">
      <alignment horizontal="center" vertical="center"/>
    </xf>
    <xf numFmtId="0" fontId="34" fillId="0" borderId="31" xfId="0" applyFont="1" applyBorder="1" applyAlignment="1" applyProtection="1">
      <alignment horizontal="center" vertical="center" textRotation="255" shrinkToFit="1"/>
    </xf>
    <xf numFmtId="0" fontId="32" fillId="0" borderId="0" xfId="0" applyFont="1" applyBorder="1" applyAlignment="1" applyProtection="1">
      <alignment horizontal="center" vertical="center"/>
    </xf>
    <xf numFmtId="0" fontId="32" fillId="0" borderId="10" xfId="0" applyFont="1" applyBorder="1" applyAlignment="1" applyProtection="1">
      <alignment horizontal="center" vertical="center"/>
    </xf>
    <xf numFmtId="0" fontId="34" fillId="0" borderId="0" xfId="0" applyFont="1" applyFill="1" applyAlignment="1" applyProtection="1">
      <alignment horizontal="center" vertical="center"/>
    </xf>
    <xf numFmtId="0" fontId="32" fillId="5" borderId="37" xfId="0" applyFont="1" applyFill="1" applyBorder="1" applyAlignment="1" applyProtection="1">
      <alignment horizontal="center" vertical="center" wrapText="1"/>
    </xf>
    <xf numFmtId="0" fontId="32" fillId="5" borderId="40" xfId="0" applyFont="1" applyFill="1" applyBorder="1" applyAlignment="1" applyProtection="1">
      <alignment horizontal="center" vertical="center" wrapText="1"/>
    </xf>
    <xf numFmtId="0" fontId="34" fillId="0" borderId="54" xfId="0" applyFont="1" applyBorder="1" applyAlignment="1" applyProtection="1">
      <alignment horizontal="center" vertical="center" textRotation="255"/>
    </xf>
    <xf numFmtId="0" fontId="34" fillId="0" borderId="65" xfId="0" applyFont="1" applyBorder="1" applyAlignment="1" applyProtection="1">
      <alignment horizontal="center" vertical="center" textRotation="255"/>
    </xf>
    <xf numFmtId="0" fontId="34" fillId="0" borderId="25" xfId="0" applyFont="1" applyBorder="1" applyAlignment="1" applyProtection="1">
      <alignment horizontal="center" vertical="center" textRotation="255"/>
    </xf>
    <xf numFmtId="0" fontId="34" fillId="0" borderId="56" xfId="0" applyFont="1" applyFill="1" applyBorder="1" applyAlignment="1" applyProtection="1">
      <alignment horizontal="left" vertical="center"/>
      <protection locked="0"/>
    </xf>
    <xf numFmtId="0" fontId="34" fillId="0" borderId="59" xfId="0" applyFont="1" applyFill="1" applyBorder="1" applyAlignment="1" applyProtection="1">
      <alignment horizontal="left" vertical="center"/>
      <protection locked="0"/>
    </xf>
    <xf numFmtId="0" fontId="34" fillId="0" borderId="67" xfId="0" applyFont="1" applyFill="1" applyBorder="1" applyAlignment="1" applyProtection="1">
      <alignment horizontal="left" vertical="center" shrinkToFit="1"/>
      <protection locked="0"/>
    </xf>
    <xf numFmtId="0" fontId="34" fillId="0" borderId="66" xfId="0" applyFont="1" applyFill="1" applyBorder="1" applyAlignment="1" applyProtection="1">
      <alignment horizontal="left" vertical="center" shrinkToFit="1"/>
      <protection locked="0"/>
    </xf>
    <xf numFmtId="0" fontId="34" fillId="0" borderId="68" xfId="0" applyFont="1" applyFill="1" applyBorder="1" applyAlignment="1" applyProtection="1">
      <alignment horizontal="left" vertical="center" shrinkToFit="1"/>
      <protection locked="0"/>
    </xf>
    <xf numFmtId="0" fontId="32" fillId="0" borderId="42" xfId="0"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4" fillId="0" borderId="42" xfId="0" applyFont="1" applyFill="1" applyBorder="1" applyAlignment="1">
      <alignment horizontal="left" vertical="center"/>
    </xf>
    <xf numFmtId="0" fontId="34" fillId="0" borderId="34" xfId="0" applyFont="1" applyFill="1" applyBorder="1" applyAlignment="1">
      <alignment horizontal="left" vertical="center"/>
    </xf>
    <xf numFmtId="0" fontId="34" fillId="0" borderId="35" xfId="0" applyFont="1" applyFill="1" applyBorder="1" applyAlignment="1">
      <alignment horizontal="left"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40" xfId="0" applyFont="1" applyFill="1" applyBorder="1" applyAlignment="1">
      <alignment horizontal="center" vertical="center"/>
    </xf>
    <xf numFmtId="0" fontId="34" fillId="0" borderId="53" xfId="0" applyFont="1" applyFill="1" applyBorder="1" applyAlignment="1">
      <alignment horizontal="left" vertical="center" wrapText="1"/>
    </xf>
    <xf numFmtId="0" fontId="34" fillId="0" borderId="72" xfId="0" applyFont="1" applyFill="1" applyBorder="1" applyAlignment="1">
      <alignment horizontal="left" vertical="center" wrapText="1"/>
    </xf>
    <xf numFmtId="0" fontId="34" fillId="0" borderId="75" xfId="0" applyFont="1" applyFill="1" applyBorder="1" applyAlignment="1">
      <alignment horizontal="left" vertical="center" wrapText="1"/>
    </xf>
    <xf numFmtId="0" fontId="34" fillId="0" borderId="62"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50" xfId="0" applyFont="1" applyFill="1" applyBorder="1" applyAlignment="1">
      <alignment horizontal="left" vertical="center"/>
    </xf>
    <xf numFmtId="0" fontId="34" fillId="0" borderId="62" xfId="0" applyFont="1" applyFill="1" applyBorder="1" applyAlignment="1">
      <alignment horizontal="left" vertical="center"/>
    </xf>
    <xf numFmtId="0" fontId="34" fillId="0" borderId="2"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2" fillId="0" borderId="53" xfId="0" applyFont="1" applyFill="1" applyBorder="1" applyAlignment="1" applyProtection="1">
      <alignment horizontal="center" vertical="center"/>
      <protection locked="0"/>
    </xf>
    <xf numFmtId="0" fontId="32" fillId="0" borderId="72" xfId="0" applyFont="1" applyFill="1" applyBorder="1" applyAlignment="1" applyProtection="1">
      <alignment horizontal="center" vertical="center"/>
      <protection locked="0"/>
    </xf>
    <xf numFmtId="0" fontId="32" fillId="0" borderId="75"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xf>
    <xf numFmtId="0" fontId="34" fillId="0" borderId="2" xfId="0" applyFont="1" applyBorder="1" applyAlignment="1" applyProtection="1">
      <alignment horizontal="center" vertical="center"/>
    </xf>
    <xf numFmtId="49" fontId="34" fillId="0" borderId="2" xfId="0" applyNumberFormat="1" applyFont="1" applyFill="1" applyBorder="1" applyAlignment="1" applyProtection="1">
      <alignment horizontal="center" vertical="center"/>
      <protection locked="0"/>
    </xf>
    <xf numFmtId="49" fontId="34" fillId="0" borderId="3" xfId="0" applyNumberFormat="1" applyFont="1" applyFill="1" applyBorder="1" applyAlignment="1" applyProtection="1">
      <alignment horizontal="center" vertical="center"/>
      <protection locked="0"/>
    </xf>
    <xf numFmtId="0" fontId="32" fillId="0" borderId="9" xfId="0" applyFont="1" applyBorder="1" applyAlignment="1" applyProtection="1">
      <alignment vertical="center"/>
    </xf>
    <xf numFmtId="0" fontId="32" fillId="0" borderId="0" xfId="0" applyFont="1" applyBorder="1" applyAlignment="1" applyProtection="1">
      <alignment vertical="center"/>
    </xf>
    <xf numFmtId="0" fontId="34" fillId="0" borderId="2" xfId="0" applyFont="1" applyFill="1" applyBorder="1" applyAlignment="1" applyProtection="1">
      <alignment horizontal="left" vertical="center" shrinkToFit="1"/>
      <protection locked="0"/>
    </xf>
    <xf numFmtId="0" fontId="34" fillId="0" borderId="50" xfId="0" applyFont="1" applyFill="1" applyBorder="1" applyAlignment="1" applyProtection="1">
      <alignment horizontal="left" vertical="center" shrinkToFit="1"/>
      <protection locked="0"/>
    </xf>
    <xf numFmtId="0" fontId="34" fillId="0" borderId="60"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7" xfId="0" applyFont="1" applyFill="1" applyBorder="1" applyAlignment="1" applyProtection="1">
      <alignment horizontal="left" vertical="center" shrinkToFit="1"/>
      <protection locked="0"/>
    </xf>
    <xf numFmtId="0" fontId="34" fillId="0" borderId="63" xfId="0" applyFont="1" applyFill="1" applyBorder="1" applyAlignment="1" applyProtection="1">
      <alignment horizontal="left" vertical="center" shrinkToFit="1"/>
      <protection locked="0"/>
    </xf>
    <xf numFmtId="0" fontId="63" fillId="0" borderId="0" xfId="0" applyFont="1" applyBorder="1" applyAlignment="1" applyProtection="1">
      <alignment horizontal="center" vertical="center"/>
    </xf>
    <xf numFmtId="0" fontId="34" fillId="0" borderId="61" xfId="0" applyFont="1" applyBorder="1" applyAlignment="1" applyProtection="1">
      <alignment horizontal="center" vertical="center" wrapText="1"/>
    </xf>
    <xf numFmtId="0" fontId="34" fillId="0" borderId="5" xfId="0" applyFont="1" applyBorder="1" applyAlignment="1" applyProtection="1">
      <alignment horizontal="center" vertical="center"/>
    </xf>
    <xf numFmtId="0" fontId="34" fillId="0" borderId="30" xfId="0" applyFont="1" applyBorder="1" applyAlignment="1" applyProtection="1">
      <alignment horizontal="center" vertical="center"/>
    </xf>
    <xf numFmtId="0" fontId="34" fillId="0" borderId="69" xfId="0" applyFont="1" applyBorder="1" applyAlignment="1" applyProtection="1">
      <alignment horizontal="center" vertical="center"/>
    </xf>
    <xf numFmtId="0" fontId="34" fillId="0" borderId="62" xfId="0" applyFont="1" applyBorder="1" applyAlignment="1" applyProtection="1">
      <alignment horizontal="center" vertical="center"/>
    </xf>
    <xf numFmtId="0" fontId="63" fillId="0" borderId="0" xfId="0" applyFont="1" applyBorder="1" applyAlignment="1" applyProtection="1">
      <alignment horizontal="center" vertical="center" shrinkToFit="1"/>
    </xf>
    <xf numFmtId="0" fontId="34" fillId="0" borderId="8"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49" xfId="0" applyFont="1" applyFill="1" applyBorder="1" applyAlignment="1" applyProtection="1">
      <alignment horizontal="center" vertical="center"/>
      <protection locked="0"/>
    </xf>
    <xf numFmtId="0" fontId="34" fillId="0" borderId="3" xfId="0" applyFont="1" applyBorder="1" applyAlignment="1" applyProtection="1">
      <alignment horizontal="center" vertical="center"/>
    </xf>
    <xf numFmtId="0" fontId="34" fillId="0" borderId="0" xfId="0" applyFont="1" applyFill="1" applyAlignment="1" applyProtection="1">
      <alignment horizontal="center" vertical="center"/>
      <protection locked="0"/>
    </xf>
    <xf numFmtId="0" fontId="34" fillId="0" borderId="0" xfId="0" applyFont="1" applyAlignment="1" applyProtection="1">
      <alignment horizontal="left" vertical="center" wrapText="1"/>
    </xf>
    <xf numFmtId="0" fontId="34" fillId="0" borderId="2" xfId="0" applyFont="1" applyFill="1" applyBorder="1" applyAlignment="1" applyProtection="1">
      <alignment horizontal="center" vertical="center" shrinkToFit="1"/>
      <protection locked="0"/>
    </xf>
    <xf numFmtId="0" fontId="34" fillId="0" borderId="3" xfId="0" applyFont="1" applyFill="1" applyBorder="1" applyAlignment="1" applyProtection="1">
      <alignment horizontal="center" vertical="center" shrinkToFit="1"/>
      <protection locked="0"/>
    </xf>
    <xf numFmtId="0" fontId="34" fillId="0" borderId="50" xfId="0" applyFont="1" applyFill="1" applyBorder="1" applyAlignment="1" applyProtection="1">
      <alignment horizontal="center" vertical="center" shrinkToFit="1"/>
      <protection locked="0"/>
    </xf>
    <xf numFmtId="0" fontId="34" fillId="0" borderId="61" xfId="0" applyFont="1" applyBorder="1" applyAlignment="1" applyProtection="1">
      <alignment horizontal="center" vertical="center"/>
    </xf>
    <xf numFmtId="0" fontId="39" fillId="0" borderId="31" xfId="0" applyFont="1" applyBorder="1" applyAlignment="1" applyProtection="1">
      <alignment horizontal="center" vertical="center" textRotation="255" wrapText="1"/>
    </xf>
    <xf numFmtId="0" fontId="7" fillId="0" borderId="0" xfId="0" applyFont="1" applyFill="1" applyBorder="1" applyAlignment="1" applyProtection="1">
      <alignment horizontal="center" vertical="center"/>
    </xf>
    <xf numFmtId="38" fontId="8" fillId="0" borderId="0" xfId="4" applyFont="1" applyFill="1" applyBorder="1" applyAlignment="1" applyProtection="1">
      <alignment horizontal="right" vertical="center"/>
    </xf>
    <xf numFmtId="0" fontId="29" fillId="0" borderId="21" xfId="0" applyFont="1" applyFill="1" applyBorder="1" applyAlignment="1" applyProtection="1">
      <alignment horizontal="center" vertical="center" wrapText="1"/>
    </xf>
    <xf numFmtId="179" fontId="37" fillId="0" borderId="21" xfId="0" applyNumberFormat="1" applyFont="1" applyFill="1" applyBorder="1" applyAlignment="1" applyProtection="1">
      <alignment horizontal="center" vertical="center" wrapText="1"/>
    </xf>
    <xf numFmtId="58"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0" fillId="0" borderId="5" xfId="0" applyFont="1" applyFill="1" applyBorder="1" applyAlignment="1" applyProtection="1">
      <alignment horizontal="left" vertical="top" wrapText="1"/>
    </xf>
    <xf numFmtId="0" fontId="30" fillId="0" borderId="48" xfId="0" applyFont="1" applyFill="1" applyBorder="1" applyAlignment="1" applyProtection="1">
      <alignment horizontal="left" vertical="top" wrapText="1"/>
    </xf>
    <xf numFmtId="0" fontId="28" fillId="0" borderId="2" xfId="0" applyFont="1" applyFill="1" applyBorder="1" applyAlignment="1" applyProtection="1">
      <alignment vertical="center" shrinkToFit="1"/>
      <protection locked="0"/>
    </xf>
    <xf numFmtId="0" fontId="28" fillId="0" borderId="3" xfId="0" applyFont="1" applyFill="1" applyBorder="1" applyAlignment="1" applyProtection="1">
      <alignment vertical="center" shrinkToFit="1"/>
      <protection locked="0"/>
    </xf>
    <xf numFmtId="0" fontId="9" fillId="0" borderId="0"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xf>
    <xf numFmtId="49" fontId="28" fillId="0" borderId="2" xfId="0" applyNumberFormat="1" applyFont="1" applyFill="1" applyBorder="1" applyAlignment="1" applyProtection="1">
      <alignment horizontal="center" vertical="center"/>
    </xf>
    <xf numFmtId="0" fontId="29" fillId="0" borderId="1" xfId="0" applyFont="1" applyFill="1" applyBorder="1" applyAlignment="1" applyProtection="1">
      <alignment horizontal="left" vertical="center" shrinkToFit="1"/>
      <protection locked="0"/>
    </xf>
    <xf numFmtId="0" fontId="29" fillId="0" borderId="2" xfId="0" applyFont="1" applyFill="1" applyBorder="1" applyAlignment="1" applyProtection="1">
      <alignment horizontal="left" vertical="center" shrinkToFit="1"/>
      <protection locked="0"/>
    </xf>
    <xf numFmtId="49" fontId="29" fillId="0" borderId="5" xfId="0" applyNumberFormat="1" applyFont="1" applyFill="1" applyBorder="1" applyAlignment="1" applyProtection="1">
      <alignment horizontal="center" vertical="center" shrinkToFit="1"/>
      <protection locked="0"/>
    </xf>
    <xf numFmtId="180" fontId="29" fillId="0" borderId="2" xfId="4" applyNumberFormat="1" applyFont="1" applyFill="1" applyBorder="1" applyAlignment="1" applyProtection="1">
      <alignment horizontal="center" vertical="center" shrinkToFit="1"/>
      <protection locked="0"/>
    </xf>
    <xf numFmtId="0" fontId="29" fillId="0" borderId="71" xfId="0" applyFont="1" applyFill="1" applyBorder="1" applyAlignment="1" applyProtection="1">
      <alignment horizontal="left" vertical="center" shrinkToFit="1"/>
      <protection locked="0"/>
    </xf>
    <xf numFmtId="0" fontId="29" fillId="0" borderId="34" xfId="0" applyFont="1" applyFill="1" applyBorder="1" applyAlignment="1" applyProtection="1">
      <alignment horizontal="left" vertical="center" shrinkToFit="1"/>
      <protection locked="0"/>
    </xf>
    <xf numFmtId="0" fontId="29" fillId="0" borderId="35" xfId="0" applyFont="1" applyFill="1" applyBorder="1" applyAlignment="1" applyProtection="1">
      <alignment horizontal="left" vertical="center" shrinkToFit="1"/>
      <protection locked="0"/>
    </xf>
    <xf numFmtId="178" fontId="37" fillId="0" borderId="1" xfId="0" applyNumberFormat="1" applyFont="1" applyFill="1" applyBorder="1" applyAlignment="1" applyProtection="1">
      <alignment horizontal="center" vertical="center" wrapText="1"/>
    </xf>
    <xf numFmtId="178" fontId="37" fillId="0" borderId="2" xfId="0" applyNumberFormat="1" applyFont="1" applyFill="1" applyBorder="1" applyAlignment="1" applyProtection="1">
      <alignment horizontal="center" vertical="center" wrapText="1"/>
    </xf>
    <xf numFmtId="178" fontId="37" fillId="0" borderId="3" xfId="0" applyNumberFormat="1"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49" fontId="29" fillId="0" borderId="57" xfId="0" applyNumberFormat="1" applyFont="1" applyFill="1" applyBorder="1" applyAlignment="1" applyProtection="1">
      <alignment horizontal="center" vertical="center" shrinkToFit="1"/>
      <protection locked="0"/>
    </xf>
    <xf numFmtId="49" fontId="29" fillId="0" borderId="46" xfId="0" applyNumberFormat="1" applyFont="1" applyFill="1" applyBorder="1" applyAlignment="1" applyProtection="1">
      <alignment horizontal="center" vertical="center" shrinkToFit="1"/>
      <protection locked="0"/>
    </xf>
    <xf numFmtId="49" fontId="29" fillId="0" borderId="70" xfId="0" applyNumberFormat="1" applyFont="1" applyFill="1" applyBorder="1" applyAlignment="1" applyProtection="1">
      <alignment horizontal="center" vertical="center" shrinkToFit="1"/>
      <protection locked="0"/>
    </xf>
    <xf numFmtId="13" fontId="37" fillId="0" borderId="51" xfId="0" applyNumberFormat="1" applyFont="1" applyFill="1" applyBorder="1" applyAlignment="1" applyProtection="1">
      <alignment vertical="center"/>
      <protection locked="0"/>
    </xf>
    <xf numFmtId="13" fontId="37" fillId="0" borderId="52" xfId="0" applyNumberFormat="1" applyFont="1" applyFill="1" applyBorder="1" applyAlignment="1" applyProtection="1">
      <alignment vertical="center"/>
      <protection locked="0"/>
    </xf>
    <xf numFmtId="13" fontId="37" fillId="0" borderId="55" xfId="0" applyNumberFormat="1" applyFont="1" applyFill="1" applyBorder="1" applyAlignment="1" applyProtection="1">
      <alignment vertical="center"/>
      <protection locked="0"/>
    </xf>
    <xf numFmtId="0" fontId="29" fillId="0" borderId="53" xfId="0" applyFont="1" applyFill="1" applyBorder="1" applyAlignment="1" applyProtection="1">
      <alignment horizontal="center" vertical="center" textRotation="255"/>
    </xf>
    <xf numFmtId="0" fontId="29" fillId="0" borderId="72" xfId="0" applyFont="1" applyFill="1" applyBorder="1" applyAlignment="1" applyProtection="1">
      <alignment horizontal="center" vertical="center" textRotation="255"/>
    </xf>
    <xf numFmtId="0" fontId="29" fillId="0" borderId="75" xfId="0" applyFont="1" applyFill="1" applyBorder="1" applyAlignment="1" applyProtection="1">
      <alignment horizontal="center" vertical="center" textRotation="255"/>
    </xf>
    <xf numFmtId="0" fontId="29" fillId="0" borderId="58" xfId="0" applyFont="1" applyFill="1" applyBorder="1" applyAlignment="1" applyProtection="1">
      <alignment horizontal="center" vertical="center" textRotation="255"/>
    </xf>
    <xf numFmtId="0" fontId="29" fillId="0" borderId="0" xfId="0" applyFont="1" applyFill="1" applyBorder="1" applyAlignment="1" applyProtection="1">
      <alignment horizontal="center" vertical="center" textRotation="255"/>
    </xf>
    <xf numFmtId="0" fontId="29" fillId="0" borderId="41" xfId="0" applyFont="1" applyFill="1" applyBorder="1" applyAlignment="1" applyProtection="1">
      <alignment horizontal="center" vertical="center" textRotation="255"/>
    </xf>
    <xf numFmtId="0" fontId="29" fillId="0" borderId="42" xfId="0" applyFont="1" applyFill="1" applyBorder="1" applyAlignment="1" applyProtection="1">
      <alignment horizontal="center" vertical="center" textRotation="255"/>
    </xf>
    <xf numFmtId="0" fontId="29" fillId="0" borderId="34" xfId="0" applyFont="1" applyFill="1" applyBorder="1" applyAlignment="1" applyProtection="1">
      <alignment horizontal="center" vertical="center" textRotation="255"/>
    </xf>
    <xf numFmtId="0" fontId="29" fillId="0" borderId="35" xfId="0" applyFont="1" applyFill="1" applyBorder="1" applyAlignment="1" applyProtection="1">
      <alignment horizontal="center" vertical="center" textRotation="255"/>
    </xf>
    <xf numFmtId="0" fontId="29" fillId="0" borderId="1" xfId="0" applyFont="1" applyFill="1" applyBorder="1" applyAlignment="1" applyProtection="1">
      <alignment horizontal="center" vertical="center" shrinkToFit="1"/>
    </xf>
    <xf numFmtId="0" fontId="29" fillId="0" borderId="2" xfId="0" applyFont="1" applyFill="1" applyBorder="1" applyAlignment="1" applyProtection="1">
      <alignment horizontal="center" vertical="center" shrinkToFit="1"/>
    </xf>
    <xf numFmtId="0" fontId="29" fillId="0" borderId="3" xfId="0" applyFont="1" applyFill="1" applyBorder="1" applyAlignment="1" applyProtection="1">
      <alignment horizontal="center" vertical="center" shrinkToFit="1"/>
    </xf>
    <xf numFmtId="12" fontId="29" fillId="0" borderId="57" xfId="0" applyNumberFormat="1" applyFont="1" applyFill="1" applyBorder="1" applyAlignment="1" applyProtection="1">
      <alignment horizontal="center" vertical="center" shrinkToFit="1"/>
    </xf>
    <xf numFmtId="12" fontId="29" fillId="0" borderId="46" xfId="0" applyNumberFormat="1" applyFont="1" applyFill="1" applyBorder="1" applyAlignment="1" applyProtection="1">
      <alignment horizontal="center" vertical="center" shrinkToFit="1"/>
    </xf>
    <xf numFmtId="12" fontId="29" fillId="0" borderId="70" xfId="0" applyNumberFormat="1" applyFont="1" applyFill="1" applyBorder="1" applyAlignment="1" applyProtection="1">
      <alignment horizontal="center" vertical="center" shrinkToFit="1"/>
    </xf>
    <xf numFmtId="0" fontId="29" fillId="0" borderId="57"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47" xfId="0" applyFont="1" applyFill="1" applyBorder="1" applyAlignment="1" applyProtection="1">
      <alignment horizontal="center" vertical="center"/>
    </xf>
    <xf numFmtId="0" fontId="29" fillId="0" borderId="61" xfId="0" applyFont="1" applyFill="1" applyBorder="1" applyAlignment="1" applyProtection="1">
      <alignment horizontal="center"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55" fontId="29" fillId="0" borderId="80" xfId="0" applyNumberFormat="1" applyFont="1" applyFill="1" applyBorder="1" applyAlignment="1" applyProtection="1">
      <alignment horizontal="center" vertical="center"/>
    </xf>
    <xf numFmtId="55" fontId="29" fillId="0" borderId="81" xfId="0" applyNumberFormat="1" applyFont="1" applyFill="1" applyBorder="1" applyAlignment="1" applyProtection="1">
      <alignment horizontal="center" vertical="center"/>
    </xf>
    <xf numFmtId="38" fontId="29" fillId="0" borderId="51" xfId="4" applyFont="1" applyFill="1" applyBorder="1" applyAlignment="1" applyProtection="1">
      <alignment horizontal="right" vertical="center" wrapText="1"/>
    </xf>
    <xf numFmtId="38" fontId="29" fillId="0" borderId="52" xfId="4" applyFont="1" applyFill="1" applyBorder="1" applyAlignment="1" applyProtection="1">
      <alignment horizontal="right" vertical="center" wrapText="1"/>
    </xf>
    <xf numFmtId="0" fontId="29" fillId="0" borderId="52" xfId="0" applyFont="1" applyFill="1" applyBorder="1" applyAlignment="1" applyProtection="1">
      <alignment horizontal="center" vertical="center"/>
    </xf>
    <xf numFmtId="0" fontId="29" fillId="0" borderId="55" xfId="0" applyFont="1" applyFill="1" applyBorder="1" applyAlignment="1" applyProtection="1">
      <alignment horizontal="center" vertical="center"/>
    </xf>
    <xf numFmtId="0" fontId="37" fillId="0" borderId="51" xfId="0" applyFont="1" applyFill="1" applyBorder="1" applyAlignment="1" applyProtection="1">
      <alignment horizontal="right" vertical="center"/>
    </xf>
    <xf numFmtId="0" fontId="37" fillId="0" borderId="52" xfId="0" applyFont="1" applyFill="1" applyBorder="1" applyAlignment="1" applyProtection="1">
      <alignment horizontal="right" vertical="center"/>
    </xf>
    <xf numFmtId="0" fontId="29" fillId="0" borderId="93" xfId="0" applyFont="1" applyFill="1" applyBorder="1" applyAlignment="1" applyProtection="1">
      <alignment horizontal="center" vertical="center"/>
    </xf>
    <xf numFmtId="0" fontId="28" fillId="0" borderId="1" xfId="0" applyFont="1" applyFill="1" applyBorder="1" applyAlignment="1" applyProtection="1">
      <alignment horizontal="left" vertical="center" wrapText="1" shrinkToFit="1"/>
    </xf>
    <xf numFmtId="0" fontId="28" fillId="0" borderId="2" xfId="0" applyFont="1" applyFill="1" applyBorder="1" applyAlignment="1" applyProtection="1">
      <alignment horizontal="left" vertical="center" wrapText="1" shrinkToFit="1"/>
    </xf>
    <xf numFmtId="0" fontId="28" fillId="0" borderId="50" xfId="0" applyFont="1" applyFill="1" applyBorder="1" applyAlignment="1" applyProtection="1">
      <alignment horizontal="left" vertical="center" wrapText="1" shrinkToFit="1"/>
    </xf>
    <xf numFmtId="38" fontId="37" fillId="0" borderId="51" xfId="4" applyFont="1" applyFill="1" applyBorder="1" applyAlignment="1" applyProtection="1">
      <alignment horizontal="right" vertical="center" shrinkToFit="1"/>
    </xf>
    <xf numFmtId="38" fontId="37" fillId="0" borderId="52" xfId="4" applyFont="1" applyFill="1" applyBorder="1" applyAlignment="1" applyProtection="1">
      <alignment horizontal="right" vertical="center" shrinkToFit="1"/>
    </xf>
    <xf numFmtId="0" fontId="29" fillId="0" borderId="73" xfId="0" applyFont="1" applyFill="1" applyBorder="1" applyAlignment="1" applyProtection="1">
      <alignment horizontal="center" vertical="center"/>
    </xf>
    <xf numFmtId="0" fontId="29" fillId="0" borderId="70" xfId="0" applyFont="1" applyFill="1" applyBorder="1" applyAlignment="1" applyProtection="1">
      <alignment horizontal="center" vertical="center"/>
    </xf>
    <xf numFmtId="0" fontId="28" fillId="0" borderId="57"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70" xfId="0" applyFont="1" applyFill="1" applyBorder="1" applyAlignment="1" applyProtection="1">
      <alignment horizontal="center" vertical="center" wrapText="1"/>
    </xf>
    <xf numFmtId="38" fontId="29" fillId="0" borderId="57" xfId="4" applyFont="1" applyFill="1" applyBorder="1" applyAlignment="1" applyProtection="1">
      <alignment horizontal="center" vertical="center"/>
    </xf>
    <xf numFmtId="38" fontId="29" fillId="0" borderId="46" xfId="4" applyFont="1" applyFill="1" applyBorder="1" applyAlignment="1" applyProtection="1">
      <alignment horizontal="center" vertical="center"/>
    </xf>
    <xf numFmtId="38" fontId="29" fillId="0" borderId="70" xfId="4" applyFont="1" applyFill="1" applyBorder="1" applyAlignment="1" applyProtection="1">
      <alignment horizontal="center" vertical="center"/>
    </xf>
    <xf numFmtId="0" fontId="33" fillId="0" borderId="58"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33" fillId="0" borderId="41" xfId="0" applyFont="1" applyFill="1" applyBorder="1" applyAlignment="1" applyProtection="1">
      <alignment horizontal="left" vertical="center" wrapText="1"/>
    </xf>
    <xf numFmtId="0" fontId="36" fillId="0" borderId="1"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9" fillId="0" borderId="53" xfId="0" applyFont="1" applyFill="1" applyBorder="1" applyAlignment="1" applyProtection="1">
      <alignment horizontal="left" vertical="center"/>
    </xf>
    <xf numFmtId="0" fontId="29" fillId="0" borderId="72" xfId="0" applyFont="1" applyFill="1" applyBorder="1" applyAlignment="1" applyProtection="1">
      <alignment horizontal="left" vertical="center"/>
    </xf>
    <xf numFmtId="0" fontId="29" fillId="0" borderId="75" xfId="0" applyFont="1" applyFill="1" applyBorder="1" applyAlignment="1" applyProtection="1">
      <alignment horizontal="left" vertical="center"/>
    </xf>
    <xf numFmtId="0" fontId="37" fillId="0" borderId="1"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0" fontId="29" fillId="0" borderId="77" xfId="0" applyFont="1" applyFill="1" applyBorder="1" applyAlignment="1" applyProtection="1">
      <alignment horizontal="center" vertical="center"/>
    </xf>
    <xf numFmtId="0" fontId="29" fillId="0" borderId="78" xfId="0" applyFont="1" applyFill="1" applyBorder="1" applyAlignment="1" applyProtection="1">
      <alignment horizontal="center" vertical="center"/>
    </xf>
    <xf numFmtId="0" fontId="28" fillId="0" borderId="78" xfId="0" applyFont="1" applyFill="1" applyBorder="1" applyAlignment="1" applyProtection="1">
      <alignment horizontal="center" vertical="center" wrapText="1"/>
    </xf>
    <xf numFmtId="38" fontId="29" fillId="0" borderId="78" xfId="4" applyFont="1" applyFill="1" applyBorder="1" applyAlignment="1" applyProtection="1">
      <alignment horizontal="center" vertical="center"/>
    </xf>
    <xf numFmtId="12" fontId="29" fillId="0" borderId="78" xfId="0" applyNumberFormat="1" applyFont="1" applyFill="1" applyBorder="1" applyAlignment="1" applyProtection="1">
      <alignment horizontal="center" vertical="center" shrinkToFit="1"/>
    </xf>
    <xf numFmtId="31" fontId="29" fillId="0" borderId="22" xfId="0" applyNumberFormat="1" applyFont="1" applyFill="1" applyBorder="1" applyAlignment="1" applyProtection="1">
      <alignment horizontal="center" vertical="center"/>
    </xf>
    <xf numFmtId="31" fontId="29" fillId="0" borderId="21" xfId="0" applyNumberFormat="1" applyFont="1" applyFill="1" applyBorder="1" applyAlignment="1" applyProtection="1">
      <alignment horizontal="center" vertical="center"/>
    </xf>
    <xf numFmtId="31" fontId="29" fillId="0" borderId="80" xfId="0" applyNumberFormat="1" applyFont="1" applyFill="1" applyBorder="1" applyAlignment="1" applyProtection="1">
      <alignment horizontal="center" vertical="center"/>
    </xf>
    <xf numFmtId="31" fontId="29" fillId="0" borderId="81" xfId="0" applyNumberFormat="1" applyFont="1" applyFill="1" applyBorder="1" applyAlignment="1" applyProtection="1">
      <alignment horizontal="center" vertical="center"/>
    </xf>
    <xf numFmtId="38" fontId="37" fillId="0" borderId="21" xfId="4" applyFont="1" applyFill="1" applyBorder="1" applyAlignment="1" applyProtection="1">
      <alignment horizontal="right" vertical="center"/>
    </xf>
    <xf numFmtId="38" fontId="37" fillId="0" borderId="1" xfId="4" applyFont="1" applyFill="1" applyBorder="1" applyAlignment="1" applyProtection="1">
      <alignment horizontal="right" vertical="center"/>
    </xf>
    <xf numFmtId="38" fontId="37" fillId="0" borderId="81" xfId="4" applyFont="1" applyFill="1" applyBorder="1" applyAlignment="1" applyProtection="1">
      <alignment horizontal="right" vertical="center"/>
    </xf>
    <xf numFmtId="38" fontId="37" fillId="0" borderId="51" xfId="4" applyFont="1" applyFill="1" applyBorder="1" applyAlignment="1" applyProtection="1">
      <alignment horizontal="right" vertical="center"/>
    </xf>
    <xf numFmtId="0" fontId="29" fillId="0" borderId="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81" xfId="0" applyFont="1" applyFill="1" applyBorder="1" applyAlignment="1" applyProtection="1">
      <alignment horizontal="center" vertical="center"/>
    </xf>
    <xf numFmtId="0" fontId="37" fillId="0" borderId="21" xfId="0" applyFont="1" applyFill="1" applyBorder="1" applyAlignment="1" applyProtection="1">
      <alignment horizontal="right" vertical="center"/>
    </xf>
    <xf numFmtId="0" fontId="37" fillId="0" borderId="1" xfId="0" applyFont="1" applyFill="1" applyBorder="1" applyAlignment="1" applyProtection="1">
      <alignment horizontal="right" vertical="center"/>
    </xf>
    <xf numFmtId="0" fontId="37" fillId="0" borderId="81" xfId="0" applyFont="1" applyFill="1" applyBorder="1" applyAlignment="1" applyProtection="1">
      <alignment horizontal="right" vertical="center"/>
    </xf>
    <xf numFmtId="0" fontId="37" fillId="0" borderId="21" xfId="0" applyFont="1" applyFill="1" applyBorder="1" applyAlignment="1" applyProtection="1">
      <alignment horizontal="center" vertical="center" wrapText="1"/>
    </xf>
    <xf numFmtId="181" fontId="37" fillId="0" borderId="21" xfId="0" applyNumberFormat="1" applyFont="1" applyFill="1" applyBorder="1" applyAlignment="1" applyProtection="1">
      <alignment horizontal="center" vertical="center" wrapText="1"/>
    </xf>
    <xf numFmtId="0" fontId="29" fillId="0" borderId="79" xfId="0" applyFont="1" applyFill="1" applyBorder="1" applyAlignment="1" applyProtection="1">
      <alignment horizontal="center" vertical="center"/>
    </xf>
    <xf numFmtId="38" fontId="37" fillId="0" borderId="21" xfId="4" applyFont="1" applyFill="1" applyBorder="1" applyAlignment="1" applyProtection="1">
      <alignment horizontal="right" vertical="center" shrinkToFit="1"/>
    </xf>
    <xf numFmtId="38" fontId="37" fillId="0" borderId="1" xfId="4" applyFont="1" applyFill="1" applyBorder="1" applyAlignment="1" applyProtection="1">
      <alignment horizontal="right" vertical="center" shrinkToFit="1"/>
    </xf>
    <xf numFmtId="38" fontId="37" fillId="0" borderId="81" xfId="4" applyFont="1" applyFill="1" applyBorder="1" applyAlignment="1" applyProtection="1">
      <alignment horizontal="right" vertical="center" shrinkToFit="1"/>
    </xf>
    <xf numFmtId="0" fontId="29" fillId="0" borderId="82" xfId="0" applyFont="1" applyFill="1" applyBorder="1" applyAlignment="1" applyProtection="1">
      <alignment horizontal="center" vertical="center"/>
    </xf>
    <xf numFmtId="0" fontId="29" fillId="0" borderId="97"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37" fillId="2" borderId="1" xfId="9" applyFont="1" applyFill="1" applyBorder="1" applyAlignment="1" applyProtection="1">
      <alignment horizontal="left" vertical="center"/>
    </xf>
    <xf numFmtId="0" fontId="37" fillId="2" borderId="2" xfId="9" applyFont="1" applyFill="1" applyBorder="1" applyAlignment="1" applyProtection="1">
      <alignment horizontal="left" vertical="center"/>
    </xf>
    <xf numFmtId="0" fontId="37" fillId="2" borderId="3" xfId="9" applyFont="1" applyFill="1" applyBorder="1" applyAlignment="1" applyProtection="1">
      <alignment horizontal="left" vertical="center"/>
    </xf>
    <xf numFmtId="0" fontId="66" fillId="0" borderId="21" xfId="9" applyFont="1" applyBorder="1" applyAlignment="1">
      <alignment horizontal="center" vertical="center"/>
    </xf>
    <xf numFmtId="0" fontId="37" fillId="2" borderId="1" xfId="9" applyFont="1" applyFill="1" applyBorder="1" applyAlignment="1" applyProtection="1">
      <alignment horizontal="center" vertical="center"/>
    </xf>
    <xf numFmtId="0" fontId="37" fillId="2" borderId="2" xfId="9" applyFont="1" applyFill="1" applyBorder="1" applyAlignment="1" applyProtection="1">
      <alignment horizontal="center" vertical="center"/>
    </xf>
    <xf numFmtId="0" fontId="37" fillId="2" borderId="3" xfId="9" applyFont="1" applyFill="1" applyBorder="1" applyAlignment="1" applyProtection="1">
      <alignment horizontal="center" vertical="center"/>
    </xf>
    <xf numFmtId="0" fontId="37" fillId="2" borderId="36" xfId="9" applyFont="1" applyFill="1" applyBorder="1" applyAlignment="1" applyProtection="1">
      <alignment horizontal="left" vertical="center"/>
    </xf>
    <xf numFmtId="0" fontId="37" fillId="2" borderId="37" xfId="9" applyFont="1" applyFill="1" applyBorder="1" applyAlignment="1" applyProtection="1">
      <alignment horizontal="left" vertical="center"/>
    </xf>
    <xf numFmtId="0" fontId="37" fillId="2" borderId="39" xfId="9" applyFont="1" applyFill="1" applyBorder="1" applyAlignment="1" applyProtection="1">
      <alignment horizontal="left" vertical="center"/>
      <protection locked="0"/>
    </xf>
    <xf numFmtId="0" fontId="37" fillId="2" borderId="37" xfId="9" applyFont="1" applyFill="1" applyBorder="1" applyAlignment="1" applyProtection="1">
      <alignment horizontal="left" vertical="center"/>
      <protection locked="0"/>
    </xf>
    <xf numFmtId="0" fontId="37" fillId="2" borderId="40" xfId="9" applyFont="1" applyFill="1" applyBorder="1" applyAlignment="1" applyProtection="1">
      <alignment horizontal="left" vertical="center"/>
      <protection locked="0"/>
    </xf>
    <xf numFmtId="14" fontId="37" fillId="2" borderId="39" xfId="9" applyNumberFormat="1" applyFont="1" applyFill="1" applyBorder="1" applyAlignment="1" applyProtection="1">
      <alignment horizontal="left" vertical="center"/>
      <protection locked="0"/>
    </xf>
    <xf numFmtId="0" fontId="37" fillId="2" borderId="31" xfId="9" applyFont="1" applyFill="1" applyBorder="1" applyAlignment="1" applyProtection="1">
      <alignment horizontal="left" vertical="center"/>
    </xf>
    <xf numFmtId="0" fontId="37" fillId="2" borderId="96" xfId="9" applyFont="1" applyFill="1" applyBorder="1" applyAlignment="1" applyProtection="1">
      <alignment horizontal="left" vertical="center"/>
    </xf>
    <xf numFmtId="49" fontId="37" fillId="2" borderId="57" xfId="9" applyNumberFormat="1" applyFont="1" applyFill="1" applyBorder="1" applyAlignment="1" applyProtection="1">
      <alignment horizontal="left" vertical="center"/>
      <protection locked="0"/>
    </xf>
    <xf numFmtId="49" fontId="37" fillId="2" borderId="46" xfId="9" applyNumberFormat="1" applyFont="1" applyFill="1" applyBorder="1" applyAlignment="1" applyProtection="1">
      <alignment horizontal="left" vertical="center"/>
      <protection locked="0"/>
    </xf>
    <xf numFmtId="49" fontId="37" fillId="2" borderId="47" xfId="9" applyNumberFormat="1" applyFont="1" applyFill="1" applyBorder="1" applyAlignment="1" applyProtection="1">
      <alignment horizontal="left" vertical="center"/>
      <protection locked="0"/>
    </xf>
    <xf numFmtId="0" fontId="37" fillId="2" borderId="51" xfId="9" applyFont="1" applyFill="1" applyBorder="1" applyAlignment="1" applyProtection="1">
      <alignment horizontal="left" vertical="center"/>
      <protection locked="0"/>
    </xf>
    <xf numFmtId="0" fontId="37" fillId="2" borderId="52" xfId="9" applyFont="1" applyFill="1" applyBorder="1" applyAlignment="1" applyProtection="1">
      <alignment horizontal="left" vertical="center"/>
      <protection locked="0"/>
    </xf>
    <xf numFmtId="0" fontId="37" fillId="2" borderId="93" xfId="9" applyFont="1" applyFill="1" applyBorder="1" applyAlignment="1" applyProtection="1">
      <alignment horizontal="left" vertical="center"/>
      <protection locked="0"/>
    </xf>
    <xf numFmtId="0" fontId="37" fillId="2" borderId="1" xfId="9" applyFont="1" applyFill="1" applyBorder="1" applyAlignment="1" applyProtection="1">
      <alignment horizontal="center" vertical="center" wrapText="1"/>
    </xf>
    <xf numFmtId="0" fontId="37" fillId="2" borderId="2" xfId="9" applyFont="1" applyFill="1" applyBorder="1" applyAlignment="1" applyProtection="1">
      <alignment horizontal="center" vertical="center" wrapText="1"/>
    </xf>
    <xf numFmtId="0" fontId="37" fillId="2" borderId="3" xfId="9" applyFont="1" applyFill="1" applyBorder="1" applyAlignment="1" applyProtection="1">
      <alignment horizontal="center" vertical="center" wrapText="1"/>
    </xf>
    <xf numFmtId="179" fontId="37" fillId="2" borderId="1" xfId="9" applyNumberFormat="1" applyFont="1" applyFill="1" applyBorder="1" applyAlignment="1" applyProtection="1">
      <alignment horizontal="center" vertical="center" wrapText="1"/>
    </xf>
    <xf numFmtId="179" fontId="37" fillId="2" borderId="2" xfId="9" applyNumberFormat="1" applyFont="1" applyFill="1" applyBorder="1" applyAlignment="1" applyProtection="1">
      <alignment horizontal="center" vertical="center" wrapText="1"/>
    </xf>
    <xf numFmtId="179" fontId="37" fillId="2" borderId="3" xfId="9" applyNumberFormat="1" applyFont="1" applyFill="1" applyBorder="1" applyAlignment="1" applyProtection="1">
      <alignment horizontal="center" vertical="center" wrapText="1"/>
    </xf>
    <xf numFmtId="0" fontId="37" fillId="2" borderId="1" xfId="9" applyFont="1" applyFill="1" applyBorder="1" applyAlignment="1" applyProtection="1">
      <alignment horizontal="center" vertical="center" wrapText="1"/>
      <protection locked="0"/>
    </xf>
    <xf numFmtId="0" fontId="37" fillId="2" borderId="2" xfId="9" applyFont="1" applyFill="1" applyBorder="1" applyAlignment="1" applyProtection="1">
      <alignment horizontal="center" vertical="center" wrapText="1"/>
      <protection locked="0"/>
    </xf>
    <xf numFmtId="0" fontId="37" fillId="2" borderId="3" xfId="9" applyFont="1" applyFill="1" applyBorder="1" applyAlignment="1" applyProtection="1">
      <alignment horizontal="center" vertical="center" wrapText="1"/>
      <protection locked="0"/>
    </xf>
    <xf numFmtId="178" fontId="37" fillId="2" borderId="1" xfId="9" applyNumberFormat="1" applyFont="1" applyFill="1" applyBorder="1" applyAlignment="1" applyProtection="1">
      <alignment horizontal="center" vertical="center" wrapText="1"/>
    </xf>
    <xf numFmtId="178" fontId="37" fillId="2" borderId="2" xfId="9" applyNumberFormat="1" applyFont="1" applyFill="1" applyBorder="1" applyAlignment="1" applyProtection="1">
      <alignment horizontal="center" vertical="center" wrapText="1"/>
    </xf>
    <xf numFmtId="178" fontId="37" fillId="2" borderId="3" xfId="9" applyNumberFormat="1" applyFont="1" applyFill="1" applyBorder="1" applyAlignment="1" applyProtection="1">
      <alignment horizontal="center" vertical="center" wrapText="1"/>
    </xf>
    <xf numFmtId="0" fontId="37" fillId="2" borderId="44" xfId="9" applyFont="1" applyFill="1" applyBorder="1" applyAlignment="1" applyProtection="1">
      <alignment horizontal="left" vertical="center"/>
      <protection locked="0"/>
    </xf>
    <xf numFmtId="0" fontId="37" fillId="2" borderId="45" xfId="9" applyFont="1" applyFill="1" applyBorder="1" applyAlignment="1" applyProtection="1">
      <alignment horizontal="left" vertical="center"/>
      <protection locked="0"/>
    </xf>
    <xf numFmtId="49" fontId="37" fillId="2" borderId="39" xfId="9" applyNumberFormat="1" applyFont="1" applyFill="1" applyBorder="1" applyAlignment="1" applyProtection="1">
      <alignment horizontal="left" vertical="center"/>
      <protection locked="0"/>
    </xf>
    <xf numFmtId="49" fontId="37" fillId="2" borderId="37" xfId="9" applyNumberFormat="1" applyFont="1" applyFill="1" applyBorder="1" applyAlignment="1" applyProtection="1">
      <alignment horizontal="left" vertical="center"/>
      <protection locked="0"/>
    </xf>
    <xf numFmtId="49" fontId="37" fillId="2" borderId="40" xfId="9" applyNumberFormat="1" applyFont="1" applyFill="1" applyBorder="1" applyAlignment="1" applyProtection="1">
      <alignment horizontal="left" vertical="center"/>
      <protection locked="0"/>
    </xf>
    <xf numFmtId="0" fontId="37" fillId="2" borderId="36" xfId="9" applyFont="1" applyFill="1" applyBorder="1" applyAlignment="1" applyProtection="1">
      <alignment horizontal="center" vertical="center"/>
    </xf>
    <xf numFmtId="0" fontId="37" fillId="2" borderId="37" xfId="9" applyFont="1" applyFill="1" applyBorder="1" applyAlignment="1" applyProtection="1">
      <alignment horizontal="center" vertical="center"/>
    </xf>
    <xf numFmtId="0" fontId="37" fillId="2" borderId="39" xfId="9" applyFont="1" applyFill="1" applyBorder="1" applyAlignment="1" applyProtection="1">
      <alignment horizontal="center" vertical="center"/>
      <protection locked="0"/>
    </xf>
    <xf numFmtId="0" fontId="37" fillId="2" borderId="37" xfId="9" applyFont="1" applyFill="1" applyBorder="1" applyAlignment="1" applyProtection="1">
      <alignment horizontal="center" vertical="center"/>
      <protection locked="0"/>
    </xf>
    <xf numFmtId="0" fontId="37" fillId="2" borderId="40" xfId="9" applyFont="1" applyFill="1" applyBorder="1" applyAlignment="1" applyProtection="1">
      <alignment horizontal="center" vertical="center"/>
      <protection locked="0"/>
    </xf>
    <xf numFmtId="38" fontId="45" fillId="2" borderId="34" xfId="4" applyFont="1" applyFill="1" applyBorder="1" applyAlignment="1" applyProtection="1">
      <alignment horizontal="right" vertical="center" shrinkToFit="1"/>
    </xf>
    <xf numFmtId="38" fontId="45" fillId="2" borderId="37" xfId="4" applyFont="1" applyFill="1" applyBorder="1" applyAlignment="1" applyProtection="1">
      <alignment horizontal="right" vertical="center" shrinkToFit="1"/>
    </xf>
    <xf numFmtId="38" fontId="45" fillId="2" borderId="40" xfId="4" applyFont="1" applyFill="1" applyBorder="1" applyAlignment="1" applyProtection="1">
      <alignment horizontal="right" vertical="center" shrinkToFit="1"/>
    </xf>
    <xf numFmtId="0" fontId="37" fillId="2" borderId="21" xfId="9" applyFont="1" applyFill="1" applyBorder="1" applyAlignment="1" applyProtection="1">
      <alignment horizontal="center" vertical="center"/>
    </xf>
    <xf numFmtId="180" fontId="37" fillId="2" borderId="37" xfId="9" applyNumberFormat="1" applyFont="1" applyFill="1" applyBorder="1" applyAlignment="1" applyProtection="1">
      <alignment horizontal="center" vertical="center"/>
    </xf>
    <xf numFmtId="180" fontId="37" fillId="2" borderId="40" xfId="9" applyNumberFormat="1" applyFont="1" applyFill="1" applyBorder="1" applyAlignment="1" applyProtection="1">
      <alignment horizontal="center" vertical="center"/>
    </xf>
    <xf numFmtId="182" fontId="36" fillId="2" borderId="1" xfId="9" applyNumberFormat="1" applyFont="1" applyFill="1" applyBorder="1" applyAlignment="1" applyProtection="1">
      <alignment horizontal="center" vertical="center"/>
    </xf>
    <xf numFmtId="182" fontId="36" fillId="2" borderId="3" xfId="9" applyNumberFormat="1" applyFont="1" applyFill="1" applyBorder="1" applyAlignment="1" applyProtection="1">
      <alignment horizontal="center" vertical="center"/>
    </xf>
    <xf numFmtId="0" fontId="29" fillId="2" borderId="0" xfId="9" applyFont="1" applyFill="1" applyAlignment="1" applyProtection="1">
      <alignment horizontal="left" vertical="center" wrapText="1"/>
    </xf>
    <xf numFmtId="0" fontId="37" fillId="2" borderId="21" xfId="9" applyFont="1" applyFill="1" applyBorder="1" applyAlignment="1" applyProtection="1">
      <alignment horizontal="center" vertical="center"/>
      <protection locked="0"/>
    </xf>
    <xf numFmtId="0" fontId="37" fillId="2" borderId="0" xfId="9" applyFont="1" applyFill="1" applyAlignment="1" applyProtection="1">
      <alignment horizontal="left" vertical="center" wrapText="1"/>
    </xf>
    <xf numFmtId="0" fontId="36" fillId="2" borderId="0" xfId="9" applyFont="1" applyFill="1" applyBorder="1" applyAlignment="1" applyProtection="1">
      <alignment horizontal="left" wrapText="1"/>
    </xf>
    <xf numFmtId="181" fontId="37" fillId="2" borderId="1" xfId="9" applyNumberFormat="1" applyFont="1" applyFill="1" applyBorder="1" applyAlignment="1" applyProtection="1">
      <alignment horizontal="center" vertical="center" wrapText="1"/>
    </xf>
    <xf numFmtId="181" fontId="37" fillId="2" borderId="2" xfId="9" applyNumberFormat="1" applyFont="1" applyFill="1" applyBorder="1" applyAlignment="1" applyProtection="1">
      <alignment horizontal="center" vertical="center" wrapText="1"/>
    </xf>
    <xf numFmtId="181" fontId="37" fillId="2" borderId="3" xfId="9" applyNumberFormat="1" applyFont="1" applyFill="1" applyBorder="1" applyAlignment="1" applyProtection="1">
      <alignment horizontal="center" vertical="center" wrapText="1"/>
    </xf>
    <xf numFmtId="0" fontId="36" fillId="2" borderId="36" xfId="9" applyFont="1" applyFill="1" applyBorder="1" applyAlignment="1" applyProtection="1">
      <alignment horizontal="left" vertical="center"/>
    </xf>
    <xf numFmtId="0" fontId="36" fillId="2" borderId="37" xfId="9" applyFont="1" applyFill="1" applyBorder="1" applyAlignment="1" applyProtection="1">
      <alignment horizontal="left" vertical="center"/>
    </xf>
    <xf numFmtId="0" fontId="36" fillId="2" borderId="39" xfId="9" applyFont="1" applyFill="1" applyBorder="1" applyAlignment="1" applyProtection="1">
      <alignment horizontal="left" vertical="center"/>
      <protection locked="0"/>
    </xf>
    <xf numFmtId="0" fontId="36" fillId="2" borderId="37" xfId="9" applyFont="1" applyFill="1" applyBorder="1" applyAlignment="1" applyProtection="1">
      <alignment horizontal="left" vertical="center"/>
      <protection locked="0"/>
    </xf>
    <xf numFmtId="0" fontId="36" fillId="2" borderId="40" xfId="9" applyFont="1" applyFill="1" applyBorder="1" applyAlignment="1" applyProtection="1">
      <alignment horizontal="left" vertical="center"/>
      <protection locked="0"/>
    </xf>
    <xf numFmtId="14" fontId="36" fillId="2" borderId="39" xfId="9" applyNumberFormat="1" applyFont="1" applyFill="1" applyBorder="1" applyAlignment="1" applyProtection="1">
      <alignment horizontal="left" vertical="center"/>
      <protection locked="0"/>
    </xf>
    <xf numFmtId="0" fontId="36" fillId="2" borderId="44" xfId="9" applyFont="1" applyFill="1" applyBorder="1" applyAlignment="1" applyProtection="1">
      <alignment horizontal="left" vertical="center"/>
      <protection locked="0"/>
    </xf>
    <xf numFmtId="0" fontId="36" fillId="2" borderId="45" xfId="9" applyFont="1" applyFill="1" applyBorder="1" applyAlignment="1" applyProtection="1">
      <alignment horizontal="left" vertical="center"/>
      <protection locked="0"/>
    </xf>
    <xf numFmtId="49" fontId="36" fillId="2" borderId="39" xfId="9" applyNumberFormat="1" applyFont="1" applyFill="1" applyBorder="1" applyAlignment="1" applyProtection="1">
      <alignment horizontal="left" vertical="center"/>
      <protection locked="0"/>
    </xf>
    <xf numFmtId="49" fontId="36" fillId="2" borderId="37" xfId="9" applyNumberFormat="1" applyFont="1" applyFill="1" applyBorder="1" applyAlignment="1" applyProtection="1">
      <alignment horizontal="left" vertical="center"/>
      <protection locked="0"/>
    </xf>
    <xf numFmtId="49" fontId="36" fillId="2" borderId="40" xfId="9" applyNumberFormat="1" applyFont="1" applyFill="1" applyBorder="1" applyAlignment="1" applyProtection="1">
      <alignment horizontal="left" vertical="center"/>
      <protection locked="0"/>
    </xf>
    <xf numFmtId="0" fontId="36" fillId="2" borderId="36" xfId="9" applyFont="1" applyFill="1" applyBorder="1" applyAlignment="1" applyProtection="1">
      <alignment horizontal="center" vertical="center"/>
    </xf>
    <xf numFmtId="0" fontId="36" fillId="2" borderId="37" xfId="9" applyFont="1" applyFill="1" applyBorder="1" applyAlignment="1" applyProtection="1">
      <alignment horizontal="center" vertical="center"/>
    </xf>
    <xf numFmtId="0" fontId="29" fillId="2" borderId="39" xfId="9" applyFont="1" applyFill="1" applyBorder="1" applyAlignment="1" applyProtection="1">
      <alignment horizontal="center" vertical="center"/>
      <protection locked="0"/>
    </xf>
    <xf numFmtId="0" fontId="29" fillId="2" borderId="37" xfId="9" applyFont="1" applyFill="1" applyBorder="1" applyAlignment="1" applyProtection="1">
      <alignment horizontal="center" vertical="center"/>
      <protection locked="0"/>
    </xf>
    <xf numFmtId="0" fontId="29" fillId="2" borderId="40" xfId="9" applyFont="1" applyFill="1" applyBorder="1" applyAlignment="1" applyProtection="1">
      <alignment horizontal="center" vertical="center"/>
      <protection locked="0"/>
    </xf>
    <xf numFmtId="0" fontId="36" fillId="2" borderId="1" xfId="9" applyFont="1" applyFill="1" applyBorder="1" applyAlignment="1" applyProtection="1">
      <alignment horizontal="center" vertical="center"/>
      <protection locked="0"/>
    </xf>
    <xf numFmtId="0" fontId="36" fillId="2" borderId="3" xfId="9" applyFont="1" applyFill="1" applyBorder="1" applyAlignment="1" applyProtection="1">
      <alignment horizontal="center" vertical="center"/>
      <protection locked="0"/>
    </xf>
    <xf numFmtId="38" fontId="45" fillId="2" borderId="34" xfId="10" applyFont="1" applyFill="1" applyBorder="1" applyAlignment="1" applyProtection="1">
      <alignment horizontal="right" vertical="center" shrinkToFit="1"/>
    </xf>
    <xf numFmtId="38" fontId="45" fillId="2" borderId="37" xfId="10" applyFont="1" applyFill="1" applyBorder="1" applyAlignment="1" applyProtection="1">
      <alignment horizontal="right" vertical="center" shrinkToFit="1"/>
    </xf>
    <xf numFmtId="38" fontId="45" fillId="2" borderId="40" xfId="10" applyFont="1" applyFill="1" applyBorder="1" applyAlignment="1" applyProtection="1">
      <alignment horizontal="right" vertical="center" shrinkToFit="1"/>
    </xf>
    <xf numFmtId="0" fontId="53" fillId="2" borderId="53" xfId="0" applyFont="1" applyFill="1" applyBorder="1" applyAlignment="1" applyProtection="1">
      <alignment horizontal="center" vertical="center"/>
    </xf>
    <xf numFmtId="0" fontId="53" fillId="2" borderId="72" xfId="0" applyFont="1" applyFill="1" applyBorder="1" applyAlignment="1" applyProtection="1">
      <alignment horizontal="center" vertical="center"/>
    </xf>
    <xf numFmtId="0" fontId="53" fillId="2" borderId="84" xfId="0" applyFont="1" applyFill="1" applyBorder="1" applyAlignment="1" applyProtection="1">
      <alignment horizontal="center" vertical="center"/>
    </xf>
    <xf numFmtId="0" fontId="53" fillId="2" borderId="42" xfId="0" applyFont="1" applyFill="1" applyBorder="1" applyAlignment="1" applyProtection="1">
      <alignment horizontal="center" vertical="center"/>
    </xf>
    <xf numFmtId="0" fontId="53" fillId="2" borderId="34" xfId="0" applyFont="1" applyFill="1" applyBorder="1" applyAlignment="1" applyProtection="1">
      <alignment horizontal="center" vertical="center"/>
    </xf>
    <xf numFmtId="0" fontId="53" fillId="2" borderId="43" xfId="0" applyFont="1" applyFill="1" applyBorder="1" applyAlignment="1" applyProtection="1">
      <alignment horizontal="center" vertical="center"/>
    </xf>
    <xf numFmtId="0" fontId="53" fillId="2" borderId="85" xfId="0" applyFont="1" applyFill="1" applyBorder="1" applyAlignment="1" applyProtection="1">
      <alignment horizontal="center" vertical="center"/>
    </xf>
    <xf numFmtId="0" fontId="51" fillId="2" borderId="42" xfId="0" applyFont="1" applyFill="1" applyBorder="1" applyAlignment="1" applyProtection="1">
      <alignment horizontal="center" vertical="center"/>
    </xf>
    <xf numFmtId="0" fontId="51" fillId="2" borderId="34" xfId="0" applyFont="1" applyFill="1" applyBorder="1" applyAlignment="1" applyProtection="1">
      <alignment horizontal="center" vertical="center"/>
    </xf>
    <xf numFmtId="0" fontId="53" fillId="2" borderId="51" xfId="0" applyFont="1" applyFill="1" applyBorder="1" applyAlignment="1" applyProtection="1">
      <alignment horizontal="center" vertical="center"/>
    </xf>
    <xf numFmtId="0" fontId="53" fillId="2" borderId="55" xfId="0" applyFont="1" applyFill="1" applyBorder="1" applyAlignment="1" applyProtection="1">
      <alignment horizontal="center" vertical="center"/>
    </xf>
    <xf numFmtId="0" fontId="52" fillId="2" borderId="58"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xf>
    <xf numFmtId="0" fontId="53" fillId="2" borderId="36" xfId="0" applyFont="1" applyFill="1" applyBorder="1" applyAlignment="1" applyProtection="1">
      <alignment horizontal="center" vertical="center" wrapText="1"/>
    </xf>
    <xf numFmtId="0" fontId="53" fillId="2" borderId="37" xfId="0" applyFont="1" applyFill="1" applyBorder="1" applyAlignment="1" applyProtection="1">
      <alignment horizontal="center" vertical="center"/>
    </xf>
    <xf numFmtId="0" fontId="51" fillId="2" borderId="42" xfId="0" applyFont="1" applyFill="1" applyBorder="1" applyAlignment="1" applyProtection="1">
      <alignment horizontal="center" vertical="center" wrapText="1"/>
    </xf>
    <xf numFmtId="0" fontId="44" fillId="2" borderId="34" xfId="0" applyFont="1" applyFill="1" applyBorder="1" applyAlignment="1" applyProtection="1">
      <alignment horizontal="center" vertical="center"/>
    </xf>
    <xf numFmtId="0" fontId="44" fillId="2" borderId="43" xfId="0" applyFont="1" applyFill="1" applyBorder="1" applyAlignment="1" applyProtection="1">
      <alignment horizontal="center" vertical="center"/>
    </xf>
    <xf numFmtId="0" fontId="54" fillId="2" borderId="37" xfId="0" applyFont="1" applyFill="1" applyBorder="1" applyAlignment="1" applyProtection="1">
      <alignment horizontal="left" vertical="center"/>
    </xf>
    <xf numFmtId="0" fontId="54" fillId="2" borderId="40" xfId="0" applyFont="1" applyFill="1" applyBorder="1" applyAlignment="1" applyProtection="1">
      <alignment horizontal="left" vertical="center"/>
    </xf>
    <xf numFmtId="0" fontId="51" fillId="2" borderId="36" xfId="0" applyFont="1" applyFill="1" applyBorder="1" applyAlignment="1" applyProtection="1">
      <alignment horizontal="center" vertical="center" wrapText="1"/>
    </xf>
    <xf numFmtId="0" fontId="51" fillId="2" borderId="37" xfId="0" applyFont="1" applyFill="1" applyBorder="1" applyAlignment="1" applyProtection="1">
      <alignment horizontal="center" vertical="center" wrapText="1"/>
    </xf>
    <xf numFmtId="0" fontId="51" fillId="2" borderId="39" xfId="0" applyFont="1" applyFill="1" applyBorder="1" applyAlignment="1" applyProtection="1">
      <alignment horizontal="left" vertical="center" wrapText="1"/>
      <protection locked="0"/>
    </xf>
    <xf numFmtId="0" fontId="51" fillId="2" borderId="37" xfId="0" applyFont="1" applyFill="1" applyBorder="1" applyAlignment="1" applyProtection="1">
      <alignment horizontal="left" vertical="center" wrapText="1"/>
      <protection locked="0"/>
    </xf>
    <xf numFmtId="0" fontId="51" fillId="2" borderId="40" xfId="0" applyFont="1" applyFill="1" applyBorder="1" applyAlignment="1" applyProtection="1">
      <alignment horizontal="left" vertical="center" wrapText="1"/>
      <protection locked="0"/>
    </xf>
    <xf numFmtId="0" fontId="44" fillId="2" borderId="35" xfId="0" applyFont="1" applyFill="1" applyBorder="1" applyAlignment="1" applyProtection="1">
      <alignment horizontal="center" vertical="center"/>
    </xf>
    <xf numFmtId="0" fontId="54" fillId="2" borderId="72"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vertical="center"/>
      <protection locked="0"/>
    </xf>
    <xf numFmtId="0" fontId="54" fillId="2" borderId="34" xfId="0" applyFont="1" applyFill="1" applyBorder="1" applyAlignment="1" applyProtection="1">
      <alignment horizontal="center" vertical="center"/>
      <protection locked="0"/>
    </xf>
    <xf numFmtId="0" fontId="54" fillId="2" borderId="85" xfId="0" applyFont="1" applyFill="1" applyBorder="1" applyAlignment="1" applyProtection="1">
      <alignment horizontal="center" vertical="center"/>
      <protection locked="0"/>
    </xf>
    <xf numFmtId="0" fontId="54" fillId="2" borderId="9" xfId="0" applyFont="1" applyFill="1" applyBorder="1" applyAlignment="1" applyProtection="1">
      <alignment horizontal="center" vertical="center"/>
      <protection locked="0"/>
    </xf>
    <xf numFmtId="0" fontId="54" fillId="2" borderId="71" xfId="0" applyFont="1" applyFill="1" applyBorder="1" applyAlignment="1" applyProtection="1">
      <alignment horizontal="center" vertical="center"/>
      <protection locked="0"/>
    </xf>
    <xf numFmtId="0" fontId="53" fillId="2" borderId="58" xfId="0" applyFont="1" applyFill="1" applyBorder="1" applyAlignment="1" applyProtection="1">
      <alignment horizontal="center" vertical="center"/>
    </xf>
    <xf numFmtId="0" fontId="53" fillId="2" borderId="0"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53" fillId="2" borderId="10" xfId="0" applyFont="1" applyFill="1" applyBorder="1" applyAlignment="1" applyProtection="1">
      <alignment horizontal="center" vertical="center"/>
    </xf>
    <xf numFmtId="0" fontId="49" fillId="2" borderId="0" xfId="0" applyFont="1" applyFill="1" applyAlignment="1" applyProtection="1">
      <alignment horizontal="center" vertical="center"/>
    </xf>
    <xf numFmtId="0" fontId="50" fillId="2" borderId="0" xfId="0" applyFont="1" applyFill="1" applyAlignment="1" applyProtection="1">
      <alignment horizontal="center" vertical="center"/>
    </xf>
    <xf numFmtId="0" fontId="47" fillId="2" borderId="8" xfId="0" applyNumberFormat="1" applyFont="1" applyFill="1" applyBorder="1" applyAlignment="1" applyProtection="1">
      <alignment horizontal="left" vertical="center"/>
      <protection locked="0"/>
    </xf>
    <xf numFmtId="0" fontId="44" fillId="2" borderId="8" xfId="0" applyNumberFormat="1" applyFont="1" applyFill="1" applyBorder="1" applyAlignment="1" applyProtection="1">
      <alignment horizontal="left" vertical="center"/>
      <protection locked="0"/>
    </xf>
    <xf numFmtId="0" fontId="47" fillId="2" borderId="8" xfId="0" applyFont="1" applyFill="1" applyBorder="1" applyAlignment="1" applyProtection="1">
      <alignment vertical="center" shrinkToFit="1"/>
      <protection locked="0"/>
    </xf>
    <xf numFmtId="0" fontId="44" fillId="2" borderId="8" xfId="0" applyFont="1" applyFill="1" applyBorder="1" applyAlignment="1" applyProtection="1">
      <alignment vertical="center" shrinkToFit="1"/>
      <protection locked="0"/>
    </xf>
    <xf numFmtId="0" fontId="47" fillId="2" borderId="2" xfId="0" applyFont="1" applyFill="1" applyBorder="1" applyAlignment="1" applyProtection="1">
      <alignment vertical="center" shrinkToFit="1"/>
      <protection locked="0"/>
    </xf>
    <xf numFmtId="0" fontId="44" fillId="2" borderId="2" xfId="0" applyFont="1" applyFill="1" applyBorder="1" applyAlignment="1" applyProtection="1">
      <alignment vertical="center" shrinkToFit="1"/>
      <protection locked="0"/>
    </xf>
    <xf numFmtId="0" fontId="47" fillId="2" borderId="2" xfId="0" applyFont="1" applyFill="1" applyBorder="1" applyAlignment="1" applyProtection="1">
      <alignment horizontal="left" vertical="center" shrinkToFit="1"/>
      <protection locked="0"/>
    </xf>
    <xf numFmtId="0" fontId="47" fillId="2" borderId="0" xfId="0" applyFont="1" applyFill="1" applyAlignment="1" applyProtection="1">
      <alignment vertical="center" wrapText="1"/>
    </xf>
    <xf numFmtId="0" fontId="44" fillId="2" borderId="0" xfId="0" applyFont="1" applyFill="1" applyAlignment="1" applyProtection="1">
      <alignment vertical="center"/>
    </xf>
    <xf numFmtId="0" fontId="47" fillId="2" borderId="0" xfId="0" applyFont="1" applyFill="1" applyAlignment="1" applyProtection="1">
      <alignment horizontal="center" vertical="center"/>
    </xf>
    <xf numFmtId="0" fontId="53" fillId="2" borderId="53" xfId="0" applyFont="1" applyFill="1" applyBorder="1" applyAlignment="1" applyProtection="1">
      <alignment horizontal="center" vertical="center" wrapText="1"/>
    </xf>
    <xf numFmtId="0" fontId="53" fillId="2" borderId="58" xfId="0" applyFont="1" applyFill="1" applyBorder="1" applyAlignment="1" applyProtection="1">
      <alignment horizontal="center" vertical="center" wrapText="1"/>
    </xf>
    <xf numFmtId="0" fontId="51" fillId="2" borderId="72" xfId="0" applyFont="1" applyFill="1" applyBorder="1" applyAlignment="1" applyProtection="1">
      <alignment horizontal="center" vertical="center"/>
    </xf>
    <xf numFmtId="0" fontId="44" fillId="2" borderId="72" xfId="0" applyFont="1" applyFill="1" applyBorder="1" applyAlignment="1" applyProtection="1">
      <alignment horizontal="center" vertical="center"/>
    </xf>
    <xf numFmtId="0" fontId="44" fillId="2" borderId="75"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44" fillId="2" borderId="41" xfId="0" applyFont="1" applyFill="1" applyBorder="1" applyAlignment="1" applyProtection="1">
      <alignment horizontal="center" vertical="center"/>
    </xf>
  </cellXfs>
  <cellStyles count="13">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10" xr:uid="{00000000-0005-0000-0000-000004000000}"/>
    <cellStyle name="標準" xfId="0" builtinId="0"/>
    <cellStyle name="標準 2" xfId="3" xr:uid="{00000000-0005-0000-0000-000006000000}"/>
    <cellStyle name="標準 2 2" xfId="8" xr:uid="{00000000-0005-0000-0000-000007000000}"/>
    <cellStyle name="標準 3" xfId="5" xr:uid="{00000000-0005-0000-0000-000008000000}"/>
    <cellStyle name="標準 4" xfId="7" xr:uid="{00000000-0005-0000-0000-000009000000}"/>
    <cellStyle name="標準 5" xfId="9" xr:uid="{00000000-0005-0000-0000-00000A000000}"/>
    <cellStyle name="標準 5 2" xfId="12" xr:uid="{00000000-0005-0000-0000-00000B000000}"/>
    <cellStyle name="標準 6" xfId="11" xr:uid="{00000000-0005-0000-0000-00000C000000}"/>
  </cellStyles>
  <dxfs count="35">
    <dxf>
      <fill>
        <patternFill>
          <bgColor rgb="FFFFFF99"/>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solid">
          <fgColor auto="1"/>
          <bgColor theme="1"/>
        </patternFill>
      </fill>
    </dxf>
    <dxf>
      <fill>
        <patternFill patternType="darkGray">
          <fgColor rgb="FFFFFF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font>
    </dxf>
    <dxf>
      <font>
        <color theme="0"/>
      </font>
      <fill>
        <patternFill>
          <fgColor theme="0"/>
        </patternFill>
      </fill>
      <border>
        <left/>
        <right/>
        <top/>
        <bottom/>
        <vertical/>
        <horizontal/>
      </border>
    </dxf>
    <dxf>
      <fill>
        <patternFill patternType="darkGray">
          <fgColor rgb="FFFFFF00"/>
        </patternFill>
      </fill>
    </dxf>
    <dxf>
      <fill>
        <patternFill patternType="darkGray">
          <fgColor rgb="FFFFFF00"/>
        </patternFill>
      </fill>
    </dxf>
    <dxf>
      <fill>
        <patternFill patternType="darkGray">
          <fgColor rgb="FFFFFF00"/>
        </patternFill>
      </fill>
    </dxf>
    <dxf>
      <fill>
        <patternFill>
          <bgColor rgb="FFFFFF66"/>
        </patternFill>
      </fill>
    </dxf>
    <dxf>
      <fill>
        <patternFill patternType="darkGray">
          <fgColor rgb="FFFFFF00"/>
        </patternFill>
      </fill>
    </dxf>
    <dxf>
      <fill>
        <patternFill>
          <fgColor auto="1"/>
          <bgColor theme="1"/>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fill>
        <patternFill>
          <fgColor theme="0"/>
          <bgColor theme="0"/>
        </patternFill>
      </fill>
      <border>
        <left/>
        <right/>
        <top/>
        <bottom/>
        <vertical/>
        <horizontal/>
      </border>
    </dxf>
    <dxf>
      <font>
        <color theme="0"/>
      </font>
      <fill>
        <patternFill>
          <fgColor theme="0"/>
        </patternFill>
      </fill>
      <border>
        <left/>
        <right/>
        <top/>
        <bottom/>
        <vertical/>
        <horizontal/>
      </border>
    </dxf>
    <dxf>
      <fill>
        <patternFill patternType="darkGray">
          <fgColor rgb="FFFFFF00"/>
        </patternFill>
      </fill>
    </dxf>
    <dxf>
      <fill>
        <patternFill>
          <bgColor theme="0" tint="-4.9989318521683403E-2"/>
        </patternFill>
      </fill>
    </dxf>
    <dxf>
      <fill>
        <patternFill>
          <bgColor theme="0" tint="-0.24994659260841701"/>
        </patternFill>
      </fill>
    </dxf>
    <dxf>
      <fill>
        <patternFill>
          <bgColor theme="0" tint="-0.14996795556505021"/>
        </patternFill>
      </fill>
    </dxf>
    <dxf>
      <fill>
        <patternFill patternType="darkGray">
          <fgColor rgb="FFFFFF99"/>
          <bgColor rgb="FFFFFF00"/>
        </patternFill>
      </fill>
    </dxf>
  </dxfs>
  <tableStyles count="0" defaultTableStyle="TableStyleMedium2" defaultPivotStyle="PivotStyleLight16"/>
  <colors>
    <mruColors>
      <color rgb="FFFFFF99"/>
      <color rgb="FFFFFF66"/>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D$21" lockText="1" noThreeD="1"/>
</file>

<file path=xl/ctrlProps/ctrlProp2.xml><?xml version="1.0" encoding="utf-8"?>
<formControlPr xmlns="http://schemas.microsoft.com/office/spreadsheetml/2009/9/main" objectType="CheckBox" fmlaLink="$AD$22" lockText="1" noThreeD="1"/>
</file>

<file path=xl/ctrlProps/ctrlProp3.xml><?xml version="1.0" encoding="utf-8"?>
<formControlPr xmlns="http://schemas.microsoft.com/office/spreadsheetml/2009/9/main" objectType="CheckBox" fmlaLink="$AD$23" lockText="1" noThreeD="1"/>
</file>

<file path=xl/ctrlProps/ctrlProp4.xml><?xml version="1.0" encoding="utf-8"?>
<formControlPr xmlns="http://schemas.microsoft.com/office/spreadsheetml/2009/9/main" objectType="CheckBox" fmlaLink="$AD$24" lockText="1" noThreeD="1"/>
</file>

<file path=xl/ctrlProps/ctrlProp5.xml><?xml version="1.0" encoding="utf-8"?>
<formControlPr xmlns="http://schemas.microsoft.com/office/spreadsheetml/2009/9/main" objectType="CheckBox" fmlaLink="$AD$25" lockText="1" noThreeD="1"/>
</file>

<file path=xl/ctrlProps/ctrlProp6.xml><?xml version="1.0" encoding="utf-8"?>
<formControlPr xmlns="http://schemas.microsoft.com/office/spreadsheetml/2009/9/main" objectType="CheckBox" fmlaLink="$AD$26" lockText="1" noThreeD="1"/>
</file>

<file path=xl/ctrlProps/ctrlProp7.xml><?xml version="1.0" encoding="utf-8"?>
<formControlPr xmlns="http://schemas.microsoft.com/office/spreadsheetml/2009/9/main" objectType="CheckBox" fmlaLink="$AD$28" lockText="1" noThreeD="1"/>
</file>

<file path=xl/ctrlProps/ctrlProp8.xml><?xml version="1.0" encoding="utf-8"?>
<formControlPr xmlns="http://schemas.microsoft.com/office/spreadsheetml/2009/9/main" objectType="CheckBox" fmlaLink="$AD$27" lockText="1" noThreeD="1"/>
</file>

<file path=xl/drawings/drawing1.xml><?xml version="1.0" encoding="utf-8"?>
<xdr:wsDr xmlns:xdr="http://schemas.openxmlformats.org/drawingml/2006/spreadsheetDrawing" xmlns:a="http://schemas.openxmlformats.org/drawingml/2006/main">
  <xdr:twoCellAnchor>
    <xdr:from>
      <xdr:col>3</xdr:col>
      <xdr:colOff>295275</xdr:colOff>
      <xdr:row>10</xdr:row>
      <xdr:rowOff>57149</xdr:rowOff>
    </xdr:from>
    <xdr:to>
      <xdr:col>4</xdr:col>
      <xdr:colOff>447675</xdr:colOff>
      <xdr:row>12</xdr:row>
      <xdr:rowOff>95249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rot="19659153">
          <a:off x="2352675" y="1666874"/>
          <a:ext cx="838200" cy="381000"/>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304799</xdr:colOff>
      <xdr:row>14</xdr:row>
      <xdr:rowOff>123826</xdr:rowOff>
    </xdr:from>
    <xdr:to>
      <xdr:col>4</xdr:col>
      <xdr:colOff>457199</xdr:colOff>
      <xdr:row>16</xdr:row>
      <xdr:rowOff>161926</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426518">
          <a:off x="2362199" y="2419351"/>
          <a:ext cx="838200" cy="381000"/>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254143</xdr:colOff>
      <xdr:row>20</xdr:row>
      <xdr:rowOff>57307</xdr:rowOff>
    </xdr:from>
    <xdr:to>
      <xdr:col>9</xdr:col>
      <xdr:colOff>672117</xdr:colOff>
      <xdr:row>22</xdr:row>
      <xdr:rowOff>66104</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rot="2367312">
          <a:off x="5740543" y="3648232"/>
          <a:ext cx="1103774" cy="351697"/>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352122</xdr:colOff>
      <xdr:row>15</xdr:row>
      <xdr:rowOff>160882</xdr:rowOff>
    </xdr:from>
    <xdr:to>
      <xdr:col>9</xdr:col>
      <xdr:colOff>508421</xdr:colOff>
      <xdr:row>17</xdr:row>
      <xdr:rowOff>152400</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5838522" y="2885032"/>
          <a:ext cx="842099" cy="343943"/>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314325</xdr:colOff>
      <xdr:row>9</xdr:row>
      <xdr:rowOff>57150</xdr:rowOff>
    </xdr:from>
    <xdr:to>
      <xdr:col>9</xdr:col>
      <xdr:colOff>466725</xdr:colOff>
      <xdr:row>11</xdr:row>
      <xdr:rowOff>95250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5800725" y="1495425"/>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17</xdr:row>
      <xdr:rowOff>76200</xdr:rowOff>
    </xdr:from>
    <xdr:to>
      <xdr:col>14</xdr:col>
      <xdr:colOff>361950</xdr:colOff>
      <xdr:row>19</xdr:row>
      <xdr:rowOff>114300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9124950" y="2905125"/>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257175</xdr:colOff>
      <xdr:row>25</xdr:row>
      <xdr:rowOff>57150</xdr:rowOff>
    </xdr:from>
    <xdr:to>
      <xdr:col>14</xdr:col>
      <xdr:colOff>409575</xdr:colOff>
      <xdr:row>27</xdr:row>
      <xdr:rowOff>95250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9172575" y="4286250"/>
          <a:ext cx="838200" cy="3810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9525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342900</xdr:colOff>
      <xdr:row>28</xdr:row>
      <xdr:rowOff>519377</xdr:rowOff>
    </xdr:from>
    <xdr:to>
      <xdr:col>20</xdr:col>
      <xdr:colOff>438147</xdr:colOff>
      <xdr:row>29</xdr:row>
      <xdr:rowOff>348107</xdr:rowOff>
    </xdr:to>
    <xdr:grpSp>
      <xdr:nvGrpSpPr>
        <xdr:cNvPr id="18" name="グループ化 17">
          <a:extLst>
            <a:ext uri="{FF2B5EF4-FFF2-40B4-BE49-F238E27FC236}">
              <a16:creationId xmlns:a16="http://schemas.microsoft.com/office/drawing/2014/main" id="{00000000-0008-0000-0A00-000012000000}"/>
            </a:ext>
          </a:extLst>
        </xdr:cNvPr>
        <xdr:cNvGrpSpPr/>
      </xdr:nvGrpSpPr>
      <xdr:grpSpPr>
        <a:xfrm>
          <a:off x="3252355" y="12849922"/>
          <a:ext cx="8685065" cy="989049"/>
          <a:chOff x="3333750" y="14158366"/>
          <a:chExt cx="8700408" cy="990600"/>
        </a:xfrm>
      </xdr:grpSpPr>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flipV="1">
            <a:off x="3333750" y="14668503"/>
            <a:ext cx="6509260" cy="25323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A00-00000A000000}"/>
              </a:ext>
            </a:extLst>
          </xdr:cNvPr>
          <xdr:cNvCxnSpPr/>
        </xdr:nvCxnSpPr>
        <xdr:spPr>
          <a:xfrm flipH="1" flipV="1">
            <a:off x="6838950" y="14687550"/>
            <a:ext cx="3056106" cy="95427"/>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9748158" y="14158366"/>
            <a:ext cx="22860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該当する方について「〇」をリストから選択してください。</a:t>
            </a:r>
            <a:endParaRPr kumimoji="1" lang="en-US" altLang="ja-JP" sz="1800"/>
          </a:p>
        </xdr:txBody>
      </xdr:sp>
    </xdr:grpSp>
    <xdr:clientData/>
  </xdr:twoCellAnchor>
  <xdr:twoCellAnchor>
    <xdr:from>
      <xdr:col>10</xdr:col>
      <xdr:colOff>495302</xdr:colOff>
      <xdr:row>20</xdr:row>
      <xdr:rowOff>114300</xdr:rowOff>
    </xdr:from>
    <xdr:to>
      <xdr:col>19</xdr:col>
      <xdr:colOff>228601</xdr:colOff>
      <xdr:row>24</xdr:row>
      <xdr:rowOff>133350</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6348847" y="8600209"/>
          <a:ext cx="4894118" cy="1300596"/>
          <a:chOff x="6786822" y="14725650"/>
          <a:chExt cx="4246119" cy="1333500"/>
        </a:xfrm>
      </xdr:grpSpPr>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8069545" y="14725650"/>
            <a:ext cx="22860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該当するものについて「〇」をリストから選択してください。</a:t>
            </a:r>
            <a:endParaRPr kumimoji="1" lang="en-US" altLang="ja-JP" sz="1800"/>
          </a:p>
        </xdr:txBody>
      </xdr:sp>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a:xfrm>
            <a:off x="10388587" y="15316200"/>
            <a:ext cx="644354" cy="74295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A00-000016000000}"/>
              </a:ext>
            </a:extLst>
          </xdr:cNvPr>
          <xdr:cNvCxnSpPr/>
        </xdr:nvCxnSpPr>
        <xdr:spPr>
          <a:xfrm flipH="1">
            <a:off x="6786822" y="15354300"/>
            <a:ext cx="1288704" cy="704850"/>
          </a:xfrm>
          <a:prstGeom prst="straightConnector1">
            <a:avLst/>
          </a:prstGeom>
          <a:ln w="762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E16"/>
  <sheetViews>
    <sheetView showGridLines="0" topLeftCell="B2" zoomScaleNormal="100" zoomScaleSheetLayoutView="100" workbookViewId="0">
      <selection activeCell="C9" sqref="C9"/>
    </sheetView>
  </sheetViews>
  <sheetFormatPr defaultColWidth="0" defaultRowHeight="13.5" zeroHeight="1"/>
  <cols>
    <col min="1" max="1" width="1.625" style="5" hidden="1" customWidth="1"/>
    <col min="2" max="2" width="5.5" style="301" customWidth="1"/>
    <col min="3" max="3" width="64.625" style="165" customWidth="1"/>
    <col min="4" max="4" width="24.375" style="302" customWidth="1"/>
    <col min="5" max="5" width="1.625" style="112" customWidth="1"/>
    <col min="6" max="16384" width="9" style="112" hidden="1"/>
  </cols>
  <sheetData>
    <row r="1" spans="1:4" hidden="1">
      <c r="B1" s="112"/>
      <c r="C1" s="153"/>
      <c r="D1" s="153"/>
    </row>
    <row r="2" spans="1:4" ht="28.5" customHeight="1">
      <c r="B2" s="154" t="s">
        <v>44</v>
      </c>
      <c r="C2" s="155"/>
      <c r="D2" s="153"/>
    </row>
    <row r="3" spans="1:4" s="35" customFormat="1" ht="21" customHeight="1">
      <c r="A3" s="6"/>
      <c r="B3" s="156" t="s">
        <v>265</v>
      </c>
      <c r="C3" s="157"/>
      <c r="D3" s="158"/>
    </row>
    <row r="4" spans="1:4" ht="13.5" customHeight="1" thickBot="1">
      <c r="B4" s="112"/>
      <c r="C4" s="153"/>
      <c r="D4" s="153"/>
    </row>
    <row r="5" spans="1:4" ht="20.100000000000001" customHeight="1">
      <c r="B5" s="296" t="s">
        <v>32</v>
      </c>
      <c r="C5" s="159" t="s">
        <v>41</v>
      </c>
      <c r="D5" s="297" t="s">
        <v>31</v>
      </c>
    </row>
    <row r="6" spans="1:4" ht="42" customHeight="1">
      <c r="B6" s="298">
        <v>1</v>
      </c>
      <c r="C6" s="160" t="s">
        <v>266</v>
      </c>
      <c r="D6" s="299"/>
    </row>
    <row r="7" spans="1:4" ht="42" customHeight="1">
      <c r="B7" s="298">
        <v>2</v>
      </c>
      <c r="C7" s="160"/>
      <c r="D7" s="299" t="s">
        <v>209</v>
      </c>
    </row>
    <row r="8" spans="1:4" ht="24.95" customHeight="1">
      <c r="B8" s="298">
        <v>3</v>
      </c>
      <c r="C8" s="160" t="s">
        <v>205</v>
      </c>
      <c r="D8" s="299"/>
    </row>
    <row r="9" spans="1:4" ht="174" customHeight="1">
      <c r="B9" s="298">
        <v>4</v>
      </c>
      <c r="C9" s="160" t="s">
        <v>267</v>
      </c>
      <c r="D9" s="299"/>
    </row>
    <row r="10" spans="1:4" ht="42" customHeight="1">
      <c r="B10" s="298">
        <v>5</v>
      </c>
      <c r="C10" s="161" t="s">
        <v>268</v>
      </c>
      <c r="D10" s="300"/>
    </row>
    <row r="11" spans="1:4" ht="42" customHeight="1">
      <c r="B11" s="298">
        <v>6</v>
      </c>
      <c r="C11" s="160" t="s">
        <v>142</v>
      </c>
      <c r="D11" s="299"/>
    </row>
    <row r="12" spans="1:4" ht="24.95" customHeight="1">
      <c r="B12" s="298">
        <v>7</v>
      </c>
      <c r="C12" s="160" t="s">
        <v>45</v>
      </c>
      <c r="D12" s="299"/>
    </row>
    <row r="13" spans="1:4" ht="24.95" customHeight="1">
      <c r="B13" s="298">
        <v>8</v>
      </c>
      <c r="C13" s="309" t="s">
        <v>46</v>
      </c>
      <c r="D13" s="299"/>
    </row>
    <row r="14" spans="1:4" ht="150" customHeight="1">
      <c r="B14" s="316">
        <v>9</v>
      </c>
      <c r="C14" s="314" t="s">
        <v>269</v>
      </c>
      <c r="D14" s="318"/>
    </row>
    <row r="15" spans="1:4" ht="150" customHeight="1" thickBot="1">
      <c r="B15" s="317"/>
      <c r="C15" s="315"/>
      <c r="D15" s="319"/>
    </row>
    <row r="16" spans="1:4" ht="24.75" hidden="1" customHeight="1"/>
  </sheetData>
  <sheetProtection algorithmName="SHA-512" hashValue="SUu+0VeKbb1vvQms2U6E9GWjVUVgHCbNpmY4WNx9Ak6kY3rJnqOosMYBJM1qctiGRiZwv17aDITOyCamiWLx8A==" saltValue="YRNwVPgDEsdi75bzUVY17A==" spinCount="100000" sheet="1" selectLockedCells="1"/>
  <mergeCells count="3">
    <mergeCell ref="C14:C15"/>
    <mergeCell ref="B14:B15"/>
    <mergeCell ref="D14:D15"/>
  </mergeCells>
  <phoneticPr fontId="5"/>
  <pageMargins left="0.23622047244094491" right="0.23622047244094491" top="0.74803149606299213" bottom="0.74803149606299213" header="0.31496062992125984" footer="0.31496062992125984"/>
  <pageSetup paperSize="9" scale="97"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S47"/>
  <sheetViews>
    <sheetView showGridLines="0" zoomScale="80" zoomScaleNormal="80" workbookViewId="0"/>
  </sheetViews>
  <sheetFormatPr defaultColWidth="0" defaultRowHeight="13.5" zeroHeight="1"/>
  <cols>
    <col min="1" max="18" width="9" style="16" customWidth="1"/>
    <col min="19" max="19" width="9" customWidth="1"/>
    <col min="20" max="16384" width="9" hidden="1"/>
  </cols>
  <sheetData>
    <row r="1" spans="1:18" ht="18.75">
      <c r="A1" s="7" t="s">
        <v>180</v>
      </c>
      <c r="B1" s="8"/>
      <c r="C1" s="8"/>
      <c r="D1" s="8"/>
      <c r="E1" s="8"/>
      <c r="F1" s="8"/>
      <c r="G1" s="8"/>
      <c r="H1" s="8"/>
      <c r="I1" s="8"/>
      <c r="J1" s="8"/>
      <c r="K1" s="8"/>
      <c r="L1" s="8"/>
      <c r="M1" s="8"/>
      <c r="N1" s="8"/>
      <c r="O1" s="8"/>
      <c r="P1" s="8"/>
      <c r="Q1" s="8"/>
      <c r="R1" s="8"/>
    </row>
    <row r="2" spans="1:18" ht="18.75">
      <c r="A2" s="7"/>
      <c r="B2" s="8"/>
      <c r="C2" s="8"/>
      <c r="D2" s="8"/>
      <c r="E2" s="8"/>
      <c r="F2" s="8"/>
      <c r="G2" s="8"/>
      <c r="H2" s="8"/>
      <c r="I2" s="8"/>
      <c r="J2" s="8"/>
      <c r="K2" s="8"/>
      <c r="L2" s="8"/>
      <c r="M2" s="8"/>
      <c r="N2" s="8"/>
      <c r="O2" s="8"/>
      <c r="P2" s="8"/>
      <c r="Q2" s="8"/>
      <c r="R2" s="8"/>
    </row>
    <row r="3" spans="1:18">
      <c r="A3" s="8"/>
      <c r="B3" s="8"/>
      <c r="C3" s="8"/>
      <c r="D3" s="8"/>
      <c r="E3" s="8"/>
      <c r="F3" s="8"/>
      <c r="G3" s="8"/>
      <c r="H3" s="8"/>
      <c r="I3" s="8"/>
      <c r="J3" s="8"/>
      <c r="K3" s="8"/>
      <c r="L3" s="8"/>
      <c r="M3" s="8"/>
      <c r="N3" s="8"/>
      <c r="O3" s="8"/>
      <c r="P3" s="8"/>
      <c r="Q3" s="8"/>
      <c r="R3" s="8"/>
    </row>
    <row r="4" spans="1:18">
      <c r="A4" s="8"/>
      <c r="B4" s="8"/>
      <c r="C4" s="8"/>
      <c r="D4" s="8"/>
      <c r="E4" s="8"/>
      <c r="F4" s="8"/>
      <c r="G4" s="8"/>
      <c r="H4" s="8"/>
      <c r="I4" s="8"/>
      <c r="J4" s="8"/>
      <c r="K4" s="8"/>
      <c r="L4" s="8"/>
      <c r="M4" s="8"/>
      <c r="N4" s="8"/>
      <c r="O4" s="8"/>
      <c r="P4" s="8"/>
      <c r="Q4" s="8"/>
      <c r="R4" s="8"/>
    </row>
    <row r="5" spans="1:18">
      <c r="A5" s="8"/>
      <c r="B5" s="8"/>
      <c r="C5" s="8"/>
      <c r="D5" s="8"/>
      <c r="E5" s="8"/>
      <c r="F5" s="8"/>
      <c r="G5" s="8"/>
      <c r="H5" s="8"/>
      <c r="I5" s="8"/>
      <c r="J5" s="8"/>
      <c r="K5" s="8"/>
      <c r="L5" s="8"/>
      <c r="M5" s="8"/>
      <c r="N5" s="8"/>
      <c r="O5" s="8"/>
      <c r="P5" s="8"/>
      <c r="Q5" s="8"/>
      <c r="R5" s="8"/>
    </row>
    <row r="6" spans="1:18">
      <c r="A6" s="8" t="s">
        <v>28</v>
      </c>
      <c r="B6" s="8"/>
      <c r="C6" s="8"/>
      <c r="D6" s="8"/>
      <c r="E6" s="9" t="s">
        <v>270</v>
      </c>
      <c r="F6" s="8"/>
      <c r="G6" s="8"/>
      <c r="H6" s="8"/>
      <c r="I6" s="8"/>
      <c r="J6" s="9"/>
      <c r="K6" s="8"/>
      <c r="L6" s="8"/>
      <c r="M6" s="8"/>
      <c r="N6" s="8"/>
      <c r="O6" s="9"/>
      <c r="P6" s="8"/>
      <c r="Q6" s="8"/>
      <c r="R6" s="8"/>
    </row>
    <row r="7" spans="1:18">
      <c r="A7" s="8"/>
      <c r="B7" s="8"/>
      <c r="C7" s="8"/>
      <c r="D7" s="8"/>
      <c r="E7" s="9" t="s">
        <v>186</v>
      </c>
      <c r="F7" s="8"/>
      <c r="G7" s="8"/>
      <c r="H7" s="8"/>
      <c r="I7" s="8"/>
      <c r="J7" s="9"/>
      <c r="K7" s="8"/>
      <c r="L7" s="8"/>
      <c r="M7" s="8"/>
      <c r="N7" s="8"/>
      <c r="O7" s="9"/>
      <c r="P7" s="8"/>
      <c r="Q7" s="8"/>
      <c r="R7" s="8"/>
    </row>
    <row r="8" spans="1:18" ht="14.25" thickBot="1">
      <c r="A8" s="8"/>
      <c r="B8" s="8"/>
      <c r="C8" s="8"/>
      <c r="D8" s="8"/>
      <c r="E8" s="9"/>
      <c r="F8" s="8"/>
      <c r="G8" s="8"/>
      <c r="H8" s="8"/>
      <c r="I8" s="8"/>
      <c r="J8" s="9"/>
      <c r="K8" s="8"/>
      <c r="L8" s="8"/>
      <c r="M8" s="8"/>
      <c r="N8" s="8"/>
      <c r="O8" s="9"/>
      <c r="P8" s="8"/>
      <c r="Q8" s="8"/>
      <c r="R8" s="8"/>
    </row>
    <row r="9" spans="1:18">
      <c r="A9" s="8"/>
      <c r="B9" s="8"/>
      <c r="C9" s="8"/>
      <c r="D9" s="8"/>
      <c r="E9" s="9"/>
      <c r="F9" s="335" t="s">
        <v>181</v>
      </c>
      <c r="G9" s="335"/>
      <c r="H9" s="335"/>
      <c r="I9" s="8"/>
      <c r="J9" s="9"/>
      <c r="K9" s="345" t="s">
        <v>243</v>
      </c>
      <c r="L9" s="337"/>
      <c r="M9" s="338"/>
      <c r="N9" s="8"/>
      <c r="O9" s="9"/>
      <c r="P9" s="8"/>
      <c r="Q9" s="8"/>
      <c r="R9" s="8"/>
    </row>
    <row r="10" spans="1:18">
      <c r="A10" s="8"/>
      <c r="B10" s="8"/>
      <c r="C10" s="8"/>
      <c r="D10" s="8"/>
      <c r="E10" s="9"/>
      <c r="F10" s="335"/>
      <c r="G10" s="335"/>
      <c r="H10" s="335"/>
      <c r="I10" s="8"/>
      <c r="J10" s="9"/>
      <c r="K10" s="339"/>
      <c r="L10" s="340"/>
      <c r="M10" s="341"/>
      <c r="N10" s="8"/>
      <c r="O10" s="9"/>
      <c r="P10" s="8"/>
      <c r="Q10" s="8"/>
      <c r="R10" s="8"/>
    </row>
    <row r="11" spans="1:18">
      <c r="A11" s="8"/>
      <c r="B11" s="8"/>
      <c r="C11" s="8"/>
      <c r="D11" s="8"/>
      <c r="E11" s="9"/>
      <c r="F11" s="335"/>
      <c r="G11" s="335"/>
      <c r="H11" s="335"/>
      <c r="I11" s="8"/>
      <c r="J11" s="9"/>
      <c r="K11" s="339"/>
      <c r="L11" s="340"/>
      <c r="M11" s="341"/>
      <c r="N11" s="8"/>
      <c r="O11" s="9"/>
      <c r="P11" s="8"/>
      <c r="Q11" s="8"/>
      <c r="R11" s="8"/>
    </row>
    <row r="12" spans="1:18">
      <c r="A12" s="332" t="s">
        <v>210</v>
      </c>
      <c r="B12" s="332"/>
      <c r="C12" s="332"/>
      <c r="D12" s="8"/>
      <c r="E12" s="9"/>
      <c r="F12" s="335"/>
      <c r="G12" s="335"/>
      <c r="H12" s="335"/>
      <c r="I12" s="8"/>
      <c r="J12" s="9"/>
      <c r="K12" s="339"/>
      <c r="L12" s="340"/>
      <c r="M12" s="341"/>
      <c r="N12" s="8"/>
      <c r="O12" s="9"/>
      <c r="P12" s="8"/>
      <c r="Q12" s="8"/>
      <c r="R12" s="8"/>
    </row>
    <row r="13" spans="1:18" ht="14.25" thickBot="1">
      <c r="A13" s="332"/>
      <c r="B13" s="332"/>
      <c r="C13" s="332"/>
      <c r="D13" s="8"/>
      <c r="E13" s="9"/>
      <c r="F13" s="335"/>
      <c r="G13" s="335"/>
      <c r="H13" s="335"/>
      <c r="I13" s="8"/>
      <c r="J13" s="9"/>
      <c r="K13" s="342"/>
      <c r="L13" s="343"/>
      <c r="M13" s="344"/>
      <c r="N13" s="8"/>
      <c r="O13" s="9"/>
      <c r="P13" s="8"/>
      <c r="Q13" s="8"/>
      <c r="R13" s="8"/>
    </row>
    <row r="14" spans="1:18">
      <c r="A14" s="332"/>
      <c r="B14" s="332"/>
      <c r="C14" s="332"/>
      <c r="D14" s="8"/>
      <c r="E14" s="9"/>
      <c r="F14" s="8"/>
      <c r="G14" s="8"/>
      <c r="H14" s="8"/>
      <c r="I14" s="8"/>
      <c r="J14" s="9"/>
      <c r="K14" s="10"/>
      <c r="L14" s="10"/>
      <c r="M14" s="10"/>
      <c r="N14" s="8"/>
      <c r="O14" s="9"/>
      <c r="P14" s="8"/>
      <c r="Q14" s="8"/>
      <c r="R14" s="8"/>
    </row>
    <row r="15" spans="1:18">
      <c r="A15" s="332"/>
      <c r="B15" s="332"/>
      <c r="C15" s="332"/>
      <c r="D15" s="8"/>
      <c r="E15" s="9"/>
      <c r="F15" s="335" t="s">
        <v>182</v>
      </c>
      <c r="G15" s="335"/>
      <c r="H15" s="335"/>
      <c r="I15" s="8"/>
      <c r="J15" s="9"/>
      <c r="K15" s="348"/>
      <c r="L15" s="348"/>
      <c r="M15" s="10"/>
      <c r="N15" s="8"/>
      <c r="O15" s="9"/>
      <c r="P15" s="8"/>
      <c r="Q15" s="8"/>
      <c r="R15" s="8"/>
    </row>
    <row r="16" spans="1:18" ht="14.25" thickBot="1">
      <c r="A16" s="332"/>
      <c r="B16" s="332"/>
      <c r="C16" s="332"/>
      <c r="D16" s="8"/>
      <c r="E16" s="9"/>
      <c r="F16" s="335"/>
      <c r="G16" s="335"/>
      <c r="H16" s="335"/>
      <c r="I16" s="8"/>
      <c r="J16" s="9"/>
      <c r="K16" s="8" t="s">
        <v>28</v>
      </c>
      <c r="L16" s="8"/>
      <c r="M16" s="8"/>
      <c r="N16" s="8"/>
      <c r="O16" s="9"/>
      <c r="P16" s="8"/>
      <c r="Q16" s="8"/>
      <c r="R16" s="8"/>
    </row>
    <row r="17" spans="1:18" ht="13.5" customHeight="1">
      <c r="A17" s="8"/>
      <c r="B17" s="8"/>
      <c r="C17" s="8"/>
      <c r="D17" s="8"/>
      <c r="E17" s="9"/>
      <c r="F17" s="335"/>
      <c r="G17" s="335"/>
      <c r="H17" s="335"/>
      <c r="I17" s="8"/>
      <c r="J17" s="9"/>
      <c r="K17" s="346" t="s">
        <v>183</v>
      </c>
      <c r="L17" s="346"/>
      <c r="M17" s="346"/>
      <c r="N17" s="8"/>
      <c r="O17" s="9"/>
      <c r="P17" s="336" t="s">
        <v>184</v>
      </c>
      <c r="Q17" s="337"/>
      <c r="R17" s="338"/>
    </row>
    <row r="18" spans="1:18" ht="13.5" customHeight="1">
      <c r="A18" s="8"/>
      <c r="B18" s="8"/>
      <c r="C18" s="8"/>
      <c r="D18" s="8"/>
      <c r="E18" s="9"/>
      <c r="F18" s="335"/>
      <c r="G18" s="335"/>
      <c r="H18" s="335"/>
      <c r="I18" s="8"/>
      <c r="J18" s="9"/>
      <c r="K18" s="346"/>
      <c r="L18" s="346"/>
      <c r="M18" s="346"/>
      <c r="N18" s="8"/>
      <c r="O18" s="9"/>
      <c r="P18" s="339"/>
      <c r="Q18" s="340"/>
      <c r="R18" s="341"/>
    </row>
    <row r="19" spans="1:18" ht="13.5" customHeight="1">
      <c r="A19" s="8"/>
      <c r="B19" s="8"/>
      <c r="C19" s="8"/>
      <c r="D19" s="8"/>
      <c r="E19" s="9"/>
      <c r="F19" s="335"/>
      <c r="G19" s="335"/>
      <c r="H19" s="335"/>
      <c r="I19" s="8"/>
      <c r="J19" s="9"/>
      <c r="K19" s="346"/>
      <c r="L19" s="346"/>
      <c r="M19" s="346"/>
      <c r="N19" s="8"/>
      <c r="O19" s="9"/>
      <c r="P19" s="339"/>
      <c r="Q19" s="340"/>
      <c r="R19" s="341"/>
    </row>
    <row r="20" spans="1:18" ht="13.5" customHeight="1">
      <c r="A20" s="8"/>
      <c r="B20" s="8"/>
      <c r="C20" s="8"/>
      <c r="D20" s="8"/>
      <c r="E20" s="9"/>
      <c r="F20" s="8"/>
      <c r="G20" s="8"/>
      <c r="H20" s="8"/>
      <c r="I20" s="8"/>
      <c r="J20" s="9"/>
      <c r="K20" s="346"/>
      <c r="L20" s="346"/>
      <c r="M20" s="346"/>
      <c r="N20" s="8"/>
      <c r="O20" s="9"/>
      <c r="P20" s="339"/>
      <c r="Q20" s="340"/>
      <c r="R20" s="341"/>
    </row>
    <row r="21" spans="1:18" ht="13.5" customHeight="1" thickBot="1">
      <c r="A21" s="8"/>
      <c r="B21" s="8"/>
      <c r="C21" s="8"/>
      <c r="D21" s="8"/>
      <c r="E21" s="9"/>
      <c r="F21" s="8"/>
      <c r="G21" s="8"/>
      <c r="H21" s="8"/>
      <c r="I21" s="8"/>
      <c r="J21" s="9"/>
      <c r="K21" s="346"/>
      <c r="L21" s="346"/>
      <c r="M21" s="346"/>
      <c r="N21" s="8"/>
      <c r="O21" s="9"/>
      <c r="P21" s="342"/>
      <c r="Q21" s="343"/>
      <c r="R21" s="344"/>
    </row>
    <row r="22" spans="1:18">
      <c r="A22" s="8"/>
      <c r="B22" s="8"/>
      <c r="C22" s="8"/>
      <c r="D22" s="8"/>
      <c r="E22" s="9"/>
      <c r="F22" s="8"/>
      <c r="G22" s="8"/>
      <c r="H22" s="8"/>
      <c r="I22" s="8"/>
      <c r="J22" s="9"/>
      <c r="K22" s="8"/>
      <c r="L22" s="8"/>
      <c r="M22" s="8"/>
      <c r="N22" s="8"/>
      <c r="O22" s="9"/>
      <c r="P22" s="8"/>
      <c r="Q22" s="8"/>
      <c r="R22" s="8"/>
    </row>
    <row r="23" spans="1:18" ht="16.5" customHeight="1">
      <c r="A23" s="8"/>
      <c r="B23" s="8"/>
      <c r="C23" s="8"/>
      <c r="D23" s="8"/>
      <c r="E23" s="9"/>
      <c r="F23" s="8"/>
      <c r="G23" s="8"/>
      <c r="H23" s="8"/>
      <c r="I23" s="8"/>
      <c r="J23" s="9"/>
      <c r="K23" s="347" t="s">
        <v>229</v>
      </c>
      <c r="L23" s="347"/>
      <c r="M23" s="347"/>
      <c r="N23" s="8"/>
      <c r="O23" s="9"/>
      <c r="P23" s="8"/>
      <c r="Q23" s="8"/>
      <c r="R23" s="8"/>
    </row>
    <row r="24" spans="1:18" ht="16.5" customHeight="1" thickBot="1">
      <c r="A24" s="8"/>
      <c r="B24" s="8"/>
      <c r="C24" s="8"/>
      <c r="D24" s="8"/>
      <c r="E24" s="9"/>
      <c r="F24" s="8"/>
      <c r="G24" s="8"/>
      <c r="H24" s="8"/>
      <c r="I24" s="8"/>
      <c r="J24" s="9"/>
      <c r="K24" s="347"/>
      <c r="L24" s="347"/>
      <c r="M24" s="347"/>
      <c r="N24" s="8"/>
      <c r="O24" s="9"/>
      <c r="P24" s="8"/>
      <c r="Q24" s="8"/>
      <c r="R24" s="8"/>
    </row>
    <row r="25" spans="1:18" ht="16.5" customHeight="1">
      <c r="A25" s="8"/>
      <c r="B25" s="8"/>
      <c r="C25" s="8"/>
      <c r="D25" s="8"/>
      <c r="E25" s="9"/>
      <c r="F25" s="8"/>
      <c r="G25" s="8"/>
      <c r="H25" s="8"/>
      <c r="I25" s="8"/>
      <c r="J25" s="9"/>
      <c r="K25" s="347"/>
      <c r="L25" s="347"/>
      <c r="M25" s="347"/>
      <c r="N25" s="8"/>
      <c r="O25" s="9"/>
      <c r="P25" s="336" t="s">
        <v>185</v>
      </c>
      <c r="Q25" s="337"/>
      <c r="R25" s="338"/>
    </row>
    <row r="26" spans="1:18" ht="16.5" customHeight="1">
      <c r="A26" s="8"/>
      <c r="B26" s="8"/>
      <c r="C26" s="8"/>
      <c r="D26" s="8"/>
      <c r="E26" s="9"/>
      <c r="F26" s="8"/>
      <c r="G26" s="8"/>
      <c r="H26" s="8"/>
      <c r="I26" s="8"/>
      <c r="J26" s="9"/>
      <c r="K26" s="347"/>
      <c r="L26" s="347"/>
      <c r="M26" s="347"/>
      <c r="N26" s="8"/>
      <c r="O26" s="9"/>
      <c r="P26" s="339"/>
      <c r="Q26" s="340"/>
      <c r="R26" s="341"/>
    </row>
    <row r="27" spans="1:18" ht="16.5" customHeight="1">
      <c r="A27" s="8"/>
      <c r="B27" s="8"/>
      <c r="C27" s="8"/>
      <c r="D27" s="8"/>
      <c r="E27" s="9"/>
      <c r="F27" s="8"/>
      <c r="G27" s="8"/>
      <c r="H27" s="8"/>
      <c r="I27" s="8"/>
      <c r="J27" s="9"/>
      <c r="K27" s="347"/>
      <c r="L27" s="347"/>
      <c r="M27" s="347"/>
      <c r="N27" s="8"/>
      <c r="O27" s="9"/>
      <c r="P27" s="339"/>
      <c r="Q27" s="340"/>
      <c r="R27" s="341"/>
    </row>
    <row r="28" spans="1:18" ht="16.5" customHeight="1">
      <c r="A28" s="8"/>
      <c r="B28" s="8"/>
      <c r="C28" s="8"/>
      <c r="D28" s="8"/>
      <c r="E28" s="9"/>
      <c r="F28" s="8"/>
      <c r="G28" s="8"/>
      <c r="H28" s="8"/>
      <c r="I28" s="8"/>
      <c r="J28" s="9"/>
      <c r="K28" s="347"/>
      <c r="L28" s="347"/>
      <c r="M28" s="347"/>
      <c r="N28" s="8"/>
      <c r="O28" s="9"/>
      <c r="P28" s="339"/>
      <c r="Q28" s="340"/>
      <c r="R28" s="341"/>
    </row>
    <row r="29" spans="1:18" ht="16.5" customHeight="1" thickBot="1">
      <c r="A29" s="8"/>
      <c r="B29" s="8"/>
      <c r="C29" s="8"/>
      <c r="D29" s="8"/>
      <c r="E29" s="9"/>
      <c r="F29" s="8"/>
      <c r="G29" s="8"/>
      <c r="H29" s="8"/>
      <c r="I29" s="8"/>
      <c r="J29" s="9"/>
      <c r="K29" s="347"/>
      <c r="L29" s="347"/>
      <c r="M29" s="347"/>
      <c r="N29" s="8"/>
      <c r="O29" s="9"/>
      <c r="P29" s="342"/>
      <c r="Q29" s="343"/>
      <c r="R29" s="344"/>
    </row>
    <row r="30" spans="1:18" ht="16.5" customHeight="1">
      <c r="A30" s="8"/>
      <c r="B30" s="8"/>
      <c r="C30" s="8"/>
      <c r="D30" s="8"/>
      <c r="E30" s="9"/>
      <c r="F30" s="8"/>
      <c r="G30" s="8"/>
      <c r="H30" s="8"/>
      <c r="I30" s="8"/>
      <c r="J30" s="9"/>
      <c r="K30" s="347"/>
      <c r="L30" s="347"/>
      <c r="M30" s="347"/>
      <c r="N30" s="8"/>
      <c r="O30" s="9"/>
      <c r="P30" s="8"/>
      <c r="Q30" s="8"/>
      <c r="R30" s="8"/>
    </row>
    <row r="31" spans="1:18" ht="16.5" customHeight="1">
      <c r="A31" s="8"/>
      <c r="B31" s="8"/>
      <c r="C31" s="8"/>
      <c r="D31" s="8"/>
      <c r="E31" s="9"/>
      <c r="F31" s="8"/>
      <c r="G31" s="8"/>
      <c r="H31" s="8"/>
      <c r="I31" s="8"/>
      <c r="J31" s="9"/>
      <c r="K31" s="347"/>
      <c r="L31" s="347"/>
      <c r="M31" s="347"/>
      <c r="N31" s="8"/>
      <c r="O31" s="9"/>
      <c r="P31" s="8"/>
      <c r="Q31" s="8"/>
      <c r="R31" s="8"/>
    </row>
    <row r="32" spans="1:18">
      <c r="A32" s="8"/>
      <c r="B32" s="8"/>
      <c r="C32" s="8"/>
      <c r="D32" s="8"/>
      <c r="E32" s="9"/>
      <c r="F32" s="8"/>
      <c r="G32" s="8"/>
      <c r="H32" s="8"/>
      <c r="I32" s="8"/>
      <c r="J32" s="9"/>
      <c r="K32" s="11"/>
      <c r="L32" s="11"/>
      <c r="M32" s="11"/>
      <c r="N32" s="8"/>
      <c r="O32" s="9"/>
      <c r="P32" s="8"/>
      <c r="Q32" s="8"/>
      <c r="R32" s="8"/>
    </row>
    <row r="33" spans="1:18" ht="13.5" customHeight="1">
      <c r="A33" s="333"/>
      <c r="B33" s="333"/>
      <c r="C33" s="333"/>
      <c r="D33" s="8"/>
      <c r="E33" s="9"/>
      <c r="F33" s="334"/>
      <c r="G33" s="334"/>
      <c r="H33" s="334"/>
      <c r="I33" s="8"/>
      <c r="J33" s="9"/>
      <c r="K33" s="8"/>
      <c r="L33" s="8"/>
      <c r="M33" s="12"/>
      <c r="N33" s="12"/>
      <c r="O33" s="13"/>
      <c r="P33" s="12"/>
      <c r="Q33" s="12"/>
      <c r="R33" s="12"/>
    </row>
    <row r="34" spans="1:18">
      <c r="A34" s="333"/>
      <c r="B34" s="333"/>
      <c r="C34" s="333"/>
      <c r="D34" s="8"/>
      <c r="E34" s="9"/>
      <c r="F34" s="334"/>
      <c r="G34" s="334"/>
      <c r="H34" s="334"/>
      <c r="I34" s="8"/>
      <c r="J34" s="9"/>
      <c r="K34" s="8"/>
      <c r="L34" s="8"/>
      <c r="M34" s="12"/>
      <c r="N34" s="12"/>
      <c r="O34" s="13"/>
      <c r="P34" s="12"/>
      <c r="Q34" s="12"/>
      <c r="R34" s="12"/>
    </row>
    <row r="35" spans="1:18" ht="13.5" customHeight="1">
      <c r="A35" s="333"/>
      <c r="B35" s="333"/>
      <c r="C35" s="333"/>
      <c r="D35" s="8"/>
      <c r="E35" s="9"/>
      <c r="F35" s="334"/>
      <c r="G35" s="334"/>
      <c r="H35" s="334"/>
      <c r="I35" s="8"/>
      <c r="J35" s="9"/>
      <c r="K35" s="8"/>
      <c r="L35" s="8"/>
      <c r="M35" s="11"/>
      <c r="N35" s="11"/>
      <c r="O35" s="14"/>
      <c r="P35" s="11"/>
      <c r="Q35" s="11"/>
      <c r="R35" s="11"/>
    </row>
    <row r="36" spans="1:18" ht="14.25" customHeight="1">
      <c r="A36" s="333"/>
      <c r="B36" s="333"/>
      <c r="C36" s="333"/>
      <c r="D36" s="8"/>
      <c r="E36" s="9"/>
      <c r="F36" s="334"/>
      <c r="G36" s="334"/>
      <c r="H36" s="334"/>
      <c r="I36" s="8"/>
      <c r="J36" s="9"/>
      <c r="K36" s="8"/>
      <c r="L36" s="8"/>
      <c r="M36" s="323" t="s">
        <v>278</v>
      </c>
      <c r="N36" s="324"/>
      <c r="O36" s="324"/>
      <c r="P36" s="324"/>
      <c r="Q36" s="324"/>
      <c r="R36" s="325"/>
    </row>
    <row r="37" spans="1:18">
      <c r="A37" s="8"/>
      <c r="B37" s="8"/>
      <c r="C37" s="8"/>
      <c r="D37" s="8"/>
      <c r="E37" s="9"/>
      <c r="F37" s="8"/>
      <c r="G37" s="8"/>
      <c r="H37" s="8"/>
      <c r="I37" s="8"/>
      <c r="J37" s="9"/>
      <c r="K37" s="8"/>
      <c r="L37" s="8"/>
      <c r="M37" s="326"/>
      <c r="N37" s="327"/>
      <c r="O37" s="327"/>
      <c r="P37" s="327"/>
      <c r="Q37" s="327"/>
      <c r="R37" s="328"/>
    </row>
    <row r="38" spans="1:18" ht="13.5" customHeight="1">
      <c r="A38" s="8"/>
      <c r="B38" s="8"/>
      <c r="C38" s="8"/>
      <c r="D38" s="8"/>
      <c r="E38" s="320"/>
      <c r="F38" s="321"/>
      <c r="G38" s="321"/>
      <c r="H38" s="321"/>
      <c r="I38" s="322"/>
      <c r="J38" s="15"/>
      <c r="K38" s="8"/>
      <c r="L38" s="8"/>
      <c r="M38" s="326"/>
      <c r="N38" s="327"/>
      <c r="O38" s="327"/>
      <c r="P38" s="327"/>
      <c r="Q38" s="327"/>
      <c r="R38" s="328"/>
    </row>
    <row r="39" spans="1:18">
      <c r="A39" s="8"/>
      <c r="B39" s="8"/>
      <c r="C39" s="8"/>
      <c r="D39" s="8"/>
      <c r="E39" s="320"/>
      <c r="F39" s="321"/>
      <c r="G39" s="321"/>
      <c r="H39" s="321"/>
      <c r="I39" s="322"/>
      <c r="J39" s="15"/>
      <c r="K39" s="8"/>
      <c r="L39" s="8"/>
      <c r="M39" s="326"/>
      <c r="N39" s="327"/>
      <c r="O39" s="327"/>
      <c r="P39" s="327"/>
      <c r="Q39" s="327"/>
      <c r="R39" s="328"/>
    </row>
    <row r="40" spans="1:18">
      <c r="A40" s="8"/>
      <c r="B40" s="8"/>
      <c r="C40" s="8"/>
      <c r="D40" s="8"/>
      <c r="E40" s="320"/>
      <c r="F40" s="321"/>
      <c r="G40" s="321"/>
      <c r="H40" s="321"/>
      <c r="I40" s="322"/>
      <c r="J40" s="15"/>
      <c r="K40" s="8"/>
      <c r="L40" s="8"/>
      <c r="M40" s="326"/>
      <c r="N40" s="327"/>
      <c r="O40" s="327"/>
      <c r="P40" s="327"/>
      <c r="Q40" s="327"/>
      <c r="R40" s="328"/>
    </row>
    <row r="41" spans="1:18">
      <c r="A41" s="8"/>
      <c r="B41" s="8"/>
      <c r="C41" s="8"/>
      <c r="D41" s="8"/>
      <c r="E41" s="320"/>
      <c r="F41" s="321"/>
      <c r="G41" s="321"/>
      <c r="H41" s="321"/>
      <c r="I41" s="322"/>
      <c r="J41" s="8"/>
      <c r="K41" s="8"/>
      <c r="L41" s="8"/>
      <c r="M41" s="329"/>
      <c r="N41" s="330"/>
      <c r="O41" s="330"/>
      <c r="P41" s="330"/>
      <c r="Q41" s="330"/>
      <c r="R41" s="331"/>
    </row>
    <row r="42" spans="1:18"/>
    <row r="43" spans="1:18"/>
    <row r="44" spans="1:18"/>
    <row r="45" spans="1:18"/>
    <row r="46" spans="1:18"/>
    <row r="47" spans="1:18"/>
  </sheetData>
  <sheetProtection algorithmName="SHA-512" hashValue="EbV1k7PENf4JHOBeS84ABST2MXAwsUJ3EdvcBYqEDJnI27DTzCaZ2j/PU1XNmdoD+5CeevXk6LukbWcrc1wOHg==" saltValue="9CRy6iB8zDMxca2w1tesNg==" spinCount="100000" sheet="1" selectLockedCells="1"/>
  <mergeCells count="13">
    <mergeCell ref="E38:I41"/>
    <mergeCell ref="M36:R41"/>
    <mergeCell ref="A12:C16"/>
    <mergeCell ref="A33:C36"/>
    <mergeCell ref="F33:H36"/>
    <mergeCell ref="F9:H13"/>
    <mergeCell ref="F15:H19"/>
    <mergeCell ref="P17:R21"/>
    <mergeCell ref="P25:R29"/>
    <mergeCell ref="K9:M13"/>
    <mergeCell ref="K17:M21"/>
    <mergeCell ref="K23:M31"/>
    <mergeCell ref="K15:L15"/>
  </mergeCells>
  <phoneticPr fontId="5"/>
  <pageMargins left="0.7" right="0.7" top="0.75" bottom="0.75" header="0.3" footer="0.3"/>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CD82"/>
  <sheetViews>
    <sheetView showGridLines="0" view="pageBreakPreview" zoomScaleNormal="100" zoomScaleSheetLayoutView="100" zoomScalePageLayoutView="130" workbookViewId="0">
      <selection activeCell="E10" sqref="E10:AB10"/>
    </sheetView>
  </sheetViews>
  <sheetFormatPr defaultColWidth="0" defaultRowHeight="12" zeroHeight="1"/>
  <cols>
    <col min="1" max="19" width="3.375" style="33" customWidth="1"/>
    <col min="20" max="28" width="2.25" style="33" customWidth="1"/>
    <col min="29" max="29" width="2.25" style="247" customWidth="1"/>
    <col min="30" max="16384" width="2.25" style="247" hidden="1"/>
  </cols>
  <sheetData>
    <row r="1" spans="1:38" ht="12" customHeight="1">
      <c r="A1" s="244" t="s">
        <v>89</v>
      </c>
      <c r="B1" s="30"/>
      <c r="C1" s="245"/>
      <c r="D1" s="245"/>
      <c r="AB1" s="246"/>
    </row>
    <row r="2" spans="1:38" ht="13.5" customHeight="1">
      <c r="A2" s="244"/>
      <c r="B2" s="30"/>
      <c r="C2" s="245"/>
      <c r="D2" s="245"/>
    </row>
    <row r="3" spans="1:38" ht="21" customHeight="1">
      <c r="A3" s="371" t="s">
        <v>271</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248"/>
      <c r="AD3" s="248"/>
      <c r="AE3" s="248"/>
      <c r="AF3" s="248"/>
      <c r="AG3" s="248"/>
      <c r="AH3" s="248"/>
      <c r="AI3" s="248"/>
      <c r="AJ3" s="248"/>
      <c r="AK3" s="248"/>
      <c r="AL3" s="248"/>
    </row>
    <row r="4" spans="1:38" ht="12.75" customHeight="1">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50"/>
      <c r="AD4" s="250"/>
      <c r="AE4" s="250"/>
      <c r="AF4" s="250"/>
      <c r="AG4" s="250"/>
      <c r="AH4" s="250"/>
      <c r="AI4" s="250"/>
      <c r="AJ4" s="250"/>
      <c r="AK4" s="250"/>
      <c r="AL4" s="250"/>
    </row>
    <row r="5" spans="1:38" ht="18" customHeight="1">
      <c r="B5" s="30"/>
      <c r="C5" s="245"/>
      <c r="D5" s="245"/>
      <c r="R5" s="251"/>
      <c r="S5" s="252" t="s">
        <v>30</v>
      </c>
      <c r="T5" s="457"/>
      <c r="U5" s="457"/>
      <c r="V5" s="249" t="s">
        <v>3</v>
      </c>
      <c r="W5" s="457"/>
      <c r="X5" s="457"/>
      <c r="Y5" s="249" t="s">
        <v>2</v>
      </c>
      <c r="Z5" s="457"/>
      <c r="AA5" s="457"/>
      <c r="AB5" s="249" t="s">
        <v>1</v>
      </c>
    </row>
    <row r="6" spans="1:38" ht="12" customHeight="1">
      <c r="A6" s="402" t="s">
        <v>119</v>
      </c>
      <c r="B6" s="402"/>
      <c r="C6" s="402"/>
      <c r="D6" s="402"/>
      <c r="E6" s="402"/>
      <c r="F6" s="402"/>
      <c r="G6" s="402"/>
      <c r="I6" s="33" t="s">
        <v>0</v>
      </c>
    </row>
    <row r="7" spans="1:38" ht="16.5" customHeight="1">
      <c r="B7" s="30"/>
      <c r="C7" s="245"/>
      <c r="D7" s="245"/>
    </row>
    <row r="8" spans="1:38" ht="49.5" customHeight="1">
      <c r="A8" s="458" t="s">
        <v>211</v>
      </c>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row>
    <row r="9" spans="1:38" ht="18.75" customHeight="1" thickBot="1">
      <c r="B9" s="30"/>
      <c r="C9" s="245"/>
      <c r="D9" s="245"/>
    </row>
    <row r="10" spans="1:38" ht="17.25" customHeight="1">
      <c r="A10" s="405" t="s">
        <v>21</v>
      </c>
      <c r="B10" s="384" t="s">
        <v>4</v>
      </c>
      <c r="C10" s="384"/>
      <c r="D10" s="384"/>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9"/>
    </row>
    <row r="11" spans="1:38" ht="30" customHeight="1">
      <c r="A11" s="406"/>
      <c r="B11" s="385" t="s">
        <v>42</v>
      </c>
      <c r="C11" s="385"/>
      <c r="D11" s="385"/>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5"/>
      <c r="AC11" s="253"/>
      <c r="AD11" s="253"/>
      <c r="AE11" s="253"/>
      <c r="AF11" s="253"/>
      <c r="AG11" s="253"/>
      <c r="AH11" s="253"/>
      <c r="AI11" s="253"/>
      <c r="AJ11" s="253"/>
    </row>
    <row r="12" spans="1:38" ht="24" customHeight="1">
      <c r="A12" s="406"/>
      <c r="B12" s="451" t="s">
        <v>43</v>
      </c>
      <c r="C12" s="435"/>
      <c r="D12" s="435"/>
      <c r="E12" s="435"/>
      <c r="F12" s="435"/>
      <c r="G12" s="435"/>
      <c r="H12" s="435"/>
      <c r="I12" s="435"/>
      <c r="J12" s="434" t="s">
        <v>10</v>
      </c>
      <c r="K12" s="435"/>
      <c r="L12" s="435"/>
      <c r="M12" s="459"/>
      <c r="N12" s="459"/>
      <c r="O12" s="459"/>
      <c r="P12" s="459"/>
      <c r="Q12" s="460"/>
      <c r="R12" s="434" t="s">
        <v>11</v>
      </c>
      <c r="S12" s="435"/>
      <c r="T12" s="435"/>
      <c r="U12" s="459"/>
      <c r="V12" s="459"/>
      <c r="W12" s="459"/>
      <c r="X12" s="459"/>
      <c r="Y12" s="459"/>
      <c r="Z12" s="459"/>
      <c r="AA12" s="459"/>
      <c r="AB12" s="461"/>
      <c r="AC12" s="253"/>
      <c r="AD12" s="253"/>
      <c r="AE12" s="253"/>
      <c r="AF12" s="253"/>
      <c r="AG12" s="253"/>
      <c r="AH12" s="253"/>
      <c r="AI12" s="253"/>
      <c r="AJ12" s="253"/>
    </row>
    <row r="13" spans="1:38" ht="18.75" customHeight="1">
      <c r="A13" s="406"/>
      <c r="B13" s="462" t="s">
        <v>47</v>
      </c>
      <c r="C13" s="448"/>
      <c r="D13" s="449"/>
      <c r="E13" s="254" t="s">
        <v>5</v>
      </c>
      <c r="F13" s="254"/>
      <c r="G13" s="254"/>
      <c r="H13" s="386"/>
      <c r="I13" s="386"/>
      <c r="J13" s="254" t="s">
        <v>6</v>
      </c>
      <c r="K13" s="386"/>
      <c r="L13" s="386"/>
      <c r="M13" s="386"/>
      <c r="N13" s="254" t="s">
        <v>7</v>
      </c>
      <c r="O13" s="254"/>
      <c r="P13" s="254"/>
      <c r="Q13" s="254"/>
      <c r="R13" s="254"/>
      <c r="S13" s="254"/>
      <c r="T13" s="254"/>
      <c r="U13" s="254"/>
      <c r="V13" s="254"/>
      <c r="W13" s="254"/>
      <c r="X13" s="254"/>
      <c r="Y13" s="254"/>
      <c r="Z13" s="254"/>
      <c r="AA13" s="254"/>
      <c r="AB13" s="255"/>
      <c r="AC13" s="253"/>
      <c r="AD13" s="253"/>
      <c r="AE13" s="253"/>
      <c r="AF13" s="253"/>
      <c r="AG13" s="253"/>
      <c r="AH13" s="253"/>
      <c r="AI13" s="253"/>
      <c r="AJ13" s="253"/>
    </row>
    <row r="14" spans="1:38" ht="30" customHeight="1" thickBot="1">
      <c r="A14" s="406"/>
      <c r="B14" s="375"/>
      <c r="C14" s="376"/>
      <c r="D14" s="450"/>
      <c r="E14" s="410"/>
      <c r="F14" s="411"/>
      <c r="G14" s="411"/>
      <c r="H14" s="411"/>
      <c r="I14" s="411"/>
      <c r="J14" s="411"/>
      <c r="K14" s="411"/>
      <c r="L14" s="411"/>
      <c r="M14" s="411"/>
      <c r="N14" s="411"/>
      <c r="O14" s="411"/>
      <c r="P14" s="411"/>
      <c r="Q14" s="411"/>
      <c r="R14" s="411"/>
      <c r="S14" s="411"/>
      <c r="T14" s="411"/>
      <c r="U14" s="411"/>
      <c r="V14" s="411"/>
      <c r="W14" s="411"/>
      <c r="X14" s="411"/>
      <c r="Y14" s="411"/>
      <c r="Z14" s="411"/>
      <c r="AA14" s="411"/>
      <c r="AB14" s="412"/>
    </row>
    <row r="15" spans="1:38" ht="24.75" customHeight="1">
      <c r="A15" s="406"/>
      <c r="B15" s="442" t="s">
        <v>12</v>
      </c>
      <c r="C15" s="383"/>
      <c r="D15" s="383"/>
      <c r="E15" s="383"/>
      <c r="F15" s="383"/>
      <c r="G15" s="383"/>
      <c r="H15" s="383"/>
      <c r="I15" s="443"/>
      <c r="J15" s="382" t="s">
        <v>10</v>
      </c>
      <c r="K15" s="383"/>
      <c r="L15" s="383"/>
      <c r="M15" s="453"/>
      <c r="N15" s="453"/>
      <c r="O15" s="453"/>
      <c r="P15" s="453"/>
      <c r="Q15" s="454"/>
      <c r="R15" s="382" t="s">
        <v>11</v>
      </c>
      <c r="S15" s="383"/>
      <c r="T15" s="383"/>
      <c r="U15" s="453"/>
      <c r="V15" s="453"/>
      <c r="W15" s="453"/>
      <c r="X15" s="453"/>
      <c r="Y15" s="453"/>
      <c r="Z15" s="453"/>
      <c r="AA15" s="453"/>
      <c r="AB15" s="455"/>
    </row>
    <row r="16" spans="1:38" ht="24.75" customHeight="1">
      <c r="A16" s="406"/>
      <c r="B16" s="451" t="s">
        <v>8</v>
      </c>
      <c r="C16" s="435"/>
      <c r="D16" s="435"/>
      <c r="E16" s="435"/>
      <c r="F16" s="435"/>
      <c r="G16" s="435"/>
      <c r="H16" s="435"/>
      <c r="I16" s="456"/>
      <c r="J16" s="434" t="s">
        <v>9</v>
      </c>
      <c r="K16" s="435"/>
      <c r="L16" s="435"/>
      <c r="M16" s="436"/>
      <c r="N16" s="436"/>
      <c r="O16" s="436"/>
      <c r="P16" s="436"/>
      <c r="Q16" s="437"/>
      <c r="R16" s="434" t="s">
        <v>22</v>
      </c>
      <c r="S16" s="435"/>
      <c r="T16" s="435"/>
      <c r="U16" s="440"/>
      <c r="V16" s="440"/>
      <c r="W16" s="440"/>
      <c r="X16" s="440"/>
      <c r="Y16" s="440"/>
      <c r="Z16" s="440"/>
      <c r="AA16" s="440"/>
      <c r="AB16" s="441"/>
    </row>
    <row r="17" spans="1:82" ht="21" customHeight="1">
      <c r="A17" s="406"/>
      <c r="B17" s="447" t="s">
        <v>264</v>
      </c>
      <c r="C17" s="448"/>
      <c r="D17" s="449"/>
      <c r="E17" s="254" t="s">
        <v>5</v>
      </c>
      <c r="F17" s="254"/>
      <c r="G17" s="254"/>
      <c r="H17" s="386"/>
      <c r="I17" s="386"/>
      <c r="J17" s="254" t="s">
        <v>6</v>
      </c>
      <c r="K17" s="386"/>
      <c r="L17" s="386"/>
      <c r="M17" s="386"/>
      <c r="N17" s="254" t="s">
        <v>7</v>
      </c>
      <c r="O17" s="254"/>
      <c r="P17" s="254"/>
      <c r="Q17" s="254"/>
      <c r="R17" s="254"/>
      <c r="S17" s="254"/>
      <c r="T17" s="254"/>
      <c r="U17" s="254"/>
      <c r="V17" s="254"/>
      <c r="W17" s="254"/>
      <c r="X17" s="254"/>
      <c r="Y17" s="254"/>
      <c r="Z17" s="254"/>
      <c r="AA17" s="254"/>
      <c r="AB17" s="255"/>
    </row>
    <row r="18" spans="1:82" ht="39" customHeight="1" thickBot="1">
      <c r="A18" s="407"/>
      <c r="B18" s="375"/>
      <c r="C18" s="376"/>
      <c r="D18" s="450"/>
      <c r="E18" s="410"/>
      <c r="F18" s="411"/>
      <c r="G18" s="411"/>
      <c r="H18" s="411"/>
      <c r="I18" s="411"/>
      <c r="J18" s="411"/>
      <c r="K18" s="411"/>
      <c r="L18" s="411"/>
      <c r="M18" s="411"/>
      <c r="N18" s="411"/>
      <c r="O18" s="411"/>
      <c r="P18" s="411"/>
      <c r="Q18" s="411"/>
      <c r="R18" s="411"/>
      <c r="S18" s="411"/>
      <c r="T18" s="411"/>
      <c r="U18" s="411"/>
      <c r="V18" s="411"/>
      <c r="W18" s="411"/>
      <c r="X18" s="411"/>
      <c r="Y18" s="411"/>
      <c r="Z18" s="411"/>
      <c r="AA18" s="411"/>
      <c r="AB18" s="412"/>
    </row>
    <row r="19" spans="1:82" s="256" customFormat="1" ht="24" customHeight="1" thickBot="1">
      <c r="A19" s="419"/>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1"/>
      <c r="AC19" s="3"/>
      <c r="AD19" s="3"/>
      <c r="AE19" s="3"/>
      <c r="AF19" s="3"/>
      <c r="AG19" s="3"/>
      <c r="AH19" s="3"/>
      <c r="AI19" s="3"/>
      <c r="AJ19" s="3"/>
      <c r="AK19" s="3"/>
      <c r="AL19" s="3"/>
      <c r="AM19" s="3"/>
      <c r="AN19" s="3"/>
      <c r="AO19" s="3"/>
      <c r="AP19" s="3"/>
      <c r="AS19" s="257"/>
    </row>
    <row r="20" spans="1:82" s="256" customFormat="1" ht="30.75" customHeight="1" thickBot="1">
      <c r="A20" s="419" t="s">
        <v>38</v>
      </c>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1"/>
      <c r="AC20" s="258"/>
      <c r="AD20" s="258"/>
      <c r="AE20" s="258"/>
      <c r="AF20" s="258"/>
      <c r="AG20" s="258"/>
      <c r="AH20" s="258"/>
      <c r="AI20" s="258"/>
      <c r="AJ20" s="258"/>
      <c r="AK20" s="258"/>
      <c r="AL20" s="258"/>
      <c r="AM20" s="258"/>
      <c r="AN20" s="258"/>
      <c r="AO20" s="258"/>
      <c r="AP20" s="258"/>
      <c r="AS20" s="355"/>
      <c r="AT20" s="355"/>
      <c r="AU20" s="355"/>
      <c r="AV20" s="355"/>
      <c r="AW20" s="355"/>
      <c r="AX20" s="355"/>
      <c r="AY20" s="355"/>
      <c r="AZ20" s="355"/>
      <c r="BA20" s="355"/>
      <c r="BB20" s="355"/>
      <c r="BC20" s="355"/>
      <c r="BD20" s="355"/>
      <c r="BE20" s="355"/>
      <c r="BF20" s="355"/>
      <c r="BG20" s="355"/>
      <c r="BH20" s="355"/>
      <c r="BI20" s="355"/>
      <c r="BJ20" s="355"/>
      <c r="BK20" s="355"/>
      <c r="BL20" s="355"/>
      <c r="BM20" s="355"/>
      <c r="BN20" s="355"/>
      <c r="BO20" s="355"/>
      <c r="BP20" s="355"/>
      <c r="BQ20" s="355"/>
      <c r="BR20" s="355"/>
      <c r="BS20" s="355"/>
      <c r="BT20" s="355"/>
      <c r="BU20" s="355"/>
      <c r="BV20" s="355"/>
      <c r="BW20" s="355"/>
      <c r="BX20" s="355"/>
      <c r="BY20" s="355"/>
      <c r="BZ20" s="355"/>
      <c r="CA20" s="355"/>
      <c r="CB20" s="355"/>
      <c r="CC20" s="355"/>
      <c r="CD20" s="355"/>
    </row>
    <row r="21" spans="1:82" s="256" customFormat="1" ht="30" customHeight="1">
      <c r="A21" s="431"/>
      <c r="B21" s="432"/>
      <c r="C21" s="433"/>
      <c r="D21" s="422" t="s">
        <v>214</v>
      </c>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4"/>
      <c r="AC21" s="259"/>
      <c r="AD21" s="259" t="b">
        <v>0</v>
      </c>
      <c r="AE21" s="258"/>
      <c r="AF21" s="259"/>
      <c r="AG21" s="258"/>
      <c r="AH21" s="258"/>
      <c r="AI21" s="258"/>
      <c r="AJ21" s="258"/>
      <c r="AK21" s="258"/>
      <c r="AL21" s="258"/>
      <c r="AM21" s="258"/>
      <c r="AN21" s="258"/>
      <c r="AO21" s="258"/>
      <c r="AP21" s="258"/>
      <c r="AS21" s="257"/>
    </row>
    <row r="22" spans="1:82" s="256" customFormat="1" ht="30" customHeight="1">
      <c r="A22" s="356"/>
      <c r="B22" s="357"/>
      <c r="C22" s="358"/>
      <c r="D22" s="425" t="s">
        <v>212</v>
      </c>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7"/>
      <c r="AC22" s="259"/>
      <c r="AD22" s="259" t="b">
        <v>0</v>
      </c>
      <c r="AE22" s="258"/>
      <c r="AF22" s="259"/>
      <c r="AG22" s="258"/>
      <c r="AH22" s="258"/>
      <c r="AI22" s="258"/>
      <c r="AJ22" s="258"/>
      <c r="AK22" s="258"/>
      <c r="AL22" s="258"/>
      <c r="AM22" s="258"/>
      <c r="AN22" s="258"/>
      <c r="AO22" s="258"/>
      <c r="AP22" s="258"/>
      <c r="AS22" s="257"/>
    </row>
    <row r="23" spans="1:82" s="256" customFormat="1" ht="30" customHeight="1">
      <c r="A23" s="356"/>
      <c r="B23" s="357"/>
      <c r="C23" s="358"/>
      <c r="D23" s="428" t="s">
        <v>272</v>
      </c>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7"/>
      <c r="AC23" s="259"/>
      <c r="AD23" s="259" t="b">
        <v>0</v>
      </c>
      <c r="AE23" s="258"/>
      <c r="AF23" s="259"/>
      <c r="AG23" s="258"/>
      <c r="AH23" s="258"/>
      <c r="AI23" s="258"/>
      <c r="AJ23" s="258"/>
      <c r="AK23" s="258"/>
      <c r="AL23" s="258"/>
      <c r="AM23" s="258"/>
      <c r="AN23" s="258"/>
      <c r="AO23" s="258"/>
      <c r="AP23" s="258"/>
      <c r="AS23" s="257"/>
    </row>
    <row r="24" spans="1:82" s="256" customFormat="1" ht="30" customHeight="1">
      <c r="A24" s="356"/>
      <c r="B24" s="357"/>
      <c r="C24" s="358"/>
      <c r="D24" s="428" t="s">
        <v>121</v>
      </c>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7"/>
      <c r="AC24" s="259"/>
      <c r="AD24" s="259" t="b">
        <v>0</v>
      </c>
      <c r="AE24" s="258"/>
      <c r="AF24" s="259"/>
      <c r="AG24" s="258"/>
      <c r="AH24" s="258"/>
      <c r="AI24" s="258"/>
      <c r="AJ24" s="258"/>
      <c r="AK24" s="258"/>
      <c r="AL24" s="258"/>
      <c r="AM24" s="258"/>
      <c r="AN24" s="258"/>
      <c r="AO24" s="258"/>
      <c r="AP24" s="258"/>
      <c r="AS24" s="257"/>
    </row>
    <row r="25" spans="1:82" s="256" customFormat="1" ht="30" customHeight="1">
      <c r="A25" s="356"/>
      <c r="B25" s="357"/>
      <c r="C25" s="358"/>
      <c r="D25" s="425" t="s">
        <v>49</v>
      </c>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30"/>
      <c r="AC25" s="259"/>
      <c r="AD25" s="259" t="b">
        <v>0</v>
      </c>
      <c r="AE25" s="258"/>
      <c r="AF25" s="259"/>
      <c r="AG25" s="258"/>
      <c r="AH25" s="258"/>
      <c r="AI25" s="258"/>
      <c r="AJ25" s="258"/>
      <c r="AK25" s="258"/>
      <c r="AL25" s="258"/>
      <c r="AM25" s="258"/>
      <c r="AN25" s="258"/>
      <c r="AO25" s="258"/>
      <c r="AP25" s="258"/>
      <c r="AS25" s="257"/>
    </row>
    <row r="26" spans="1:82" ht="30" customHeight="1">
      <c r="A26" s="356"/>
      <c r="B26" s="357"/>
      <c r="C26" s="358"/>
      <c r="D26" s="428" t="s">
        <v>48</v>
      </c>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7"/>
      <c r="AC26" s="260"/>
      <c r="AD26" s="260" t="b">
        <v>0</v>
      </c>
      <c r="AE26" s="253"/>
      <c r="AF26" s="260"/>
      <c r="AG26" s="253"/>
      <c r="AH26" s="261"/>
      <c r="AI26" s="261"/>
      <c r="AJ26" s="261"/>
      <c r="AK26" s="261"/>
      <c r="AL26" s="261"/>
    </row>
    <row r="27" spans="1:82" ht="30" customHeight="1">
      <c r="A27" s="356"/>
      <c r="B27" s="357"/>
      <c r="C27" s="358"/>
      <c r="D27" s="425" t="s">
        <v>244</v>
      </c>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30"/>
      <c r="AC27" s="260"/>
      <c r="AD27" s="260" t="b">
        <v>0</v>
      </c>
      <c r="AE27" s="253"/>
      <c r="AF27" s="260"/>
      <c r="AG27" s="253"/>
      <c r="AH27" s="261"/>
      <c r="AI27" s="261"/>
      <c r="AJ27" s="261"/>
      <c r="AK27" s="261"/>
      <c r="AL27" s="261"/>
    </row>
    <row r="28" spans="1:82" ht="30" customHeight="1" thickBot="1">
      <c r="A28" s="413"/>
      <c r="B28" s="414"/>
      <c r="C28" s="415"/>
      <c r="D28" s="416" t="s">
        <v>213</v>
      </c>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8"/>
      <c r="AC28" s="260"/>
      <c r="AD28" s="260" t="b">
        <v>0</v>
      </c>
      <c r="AE28" s="253"/>
      <c r="AF28" s="260"/>
      <c r="AG28" s="253"/>
      <c r="AH28" s="261"/>
      <c r="AI28" s="261"/>
      <c r="AJ28" s="261"/>
      <c r="AK28" s="261"/>
      <c r="AL28" s="261"/>
    </row>
    <row r="29" spans="1:82" ht="18" customHeight="1">
      <c r="A29" s="262"/>
      <c r="B29" s="30"/>
      <c r="C29" s="245"/>
      <c r="D29" s="245"/>
      <c r="E29" s="30"/>
      <c r="F29" s="30"/>
      <c r="G29" s="30"/>
      <c r="H29" s="30"/>
      <c r="I29" s="30"/>
      <c r="J29" s="30"/>
      <c r="K29" s="30"/>
      <c r="L29" s="30"/>
      <c r="M29" s="30"/>
      <c r="N29" s="30"/>
      <c r="O29" s="30"/>
      <c r="P29" s="30"/>
      <c r="Q29" s="30"/>
      <c r="R29" s="30"/>
      <c r="S29" s="263"/>
      <c r="T29" s="263"/>
      <c r="U29" s="263"/>
      <c r="V29" s="263"/>
      <c r="W29" s="263"/>
      <c r="X29" s="263"/>
      <c r="Y29" s="263"/>
      <c r="Z29" s="264"/>
      <c r="AA29" s="30"/>
      <c r="AB29" s="30"/>
      <c r="AC29" s="253"/>
      <c r="AD29" s="253"/>
      <c r="AE29" s="253"/>
      <c r="AF29" s="253"/>
      <c r="AG29" s="253"/>
      <c r="AH29" s="253"/>
      <c r="AI29" s="253"/>
      <c r="AJ29" s="253"/>
      <c r="AK29" s="253"/>
      <c r="AL29" s="253"/>
    </row>
    <row r="30" spans="1:82" ht="18" customHeight="1">
      <c r="A30" s="262"/>
      <c r="B30" s="30"/>
      <c r="C30" s="245"/>
      <c r="D30" s="245"/>
      <c r="E30" s="30"/>
      <c r="F30" s="30"/>
      <c r="G30" s="30"/>
      <c r="H30" s="30"/>
      <c r="I30" s="30"/>
      <c r="J30" s="30"/>
      <c r="K30" s="30"/>
      <c r="L30" s="30"/>
      <c r="M30" s="30"/>
      <c r="N30" s="30"/>
      <c r="O30" s="30"/>
      <c r="P30" s="30"/>
      <c r="Q30" s="30"/>
      <c r="R30" s="30"/>
      <c r="S30" s="263"/>
      <c r="T30" s="263"/>
      <c r="U30" s="263"/>
      <c r="V30" s="263"/>
      <c r="W30" s="263"/>
      <c r="X30" s="263"/>
      <c r="Y30" s="263"/>
      <c r="Z30" s="264"/>
      <c r="AA30" s="30"/>
      <c r="AB30" s="30"/>
      <c r="AC30" s="253"/>
      <c r="AD30" s="253"/>
      <c r="AE30" s="253"/>
      <c r="AF30" s="253"/>
      <c r="AG30" s="253"/>
      <c r="AH30" s="253"/>
      <c r="AI30" s="253"/>
      <c r="AJ30" s="253"/>
      <c r="AK30" s="253"/>
      <c r="AL30" s="253"/>
    </row>
    <row r="31" spans="1:82" ht="21.75" customHeight="1" thickBot="1">
      <c r="A31" s="376" t="s">
        <v>20</v>
      </c>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452"/>
      <c r="AD31" s="452"/>
      <c r="AE31" s="452"/>
      <c r="AF31" s="452"/>
      <c r="AG31" s="446"/>
      <c r="AH31" s="446"/>
      <c r="AI31" s="446"/>
      <c r="AJ31" s="446"/>
      <c r="AK31" s="446"/>
      <c r="AL31" s="446"/>
    </row>
    <row r="32" spans="1:82" ht="18" customHeight="1" thickBot="1">
      <c r="A32" s="368" t="s">
        <v>120</v>
      </c>
      <c r="B32" s="369"/>
      <c r="C32" s="369"/>
      <c r="D32" s="369"/>
      <c r="E32" s="369"/>
      <c r="F32" s="369"/>
      <c r="G32" s="369"/>
      <c r="H32" s="369"/>
      <c r="I32" s="369"/>
      <c r="J32" s="369"/>
      <c r="K32" s="369"/>
      <c r="L32" s="369"/>
      <c r="M32" s="369"/>
      <c r="N32" s="369"/>
      <c r="O32" s="369"/>
      <c r="P32" s="369"/>
      <c r="Q32" s="369"/>
      <c r="R32" s="369"/>
      <c r="S32" s="370"/>
      <c r="T32" s="359" t="s">
        <v>23</v>
      </c>
      <c r="U32" s="360"/>
      <c r="V32" s="360"/>
      <c r="W32" s="361"/>
      <c r="X32" s="403" t="s">
        <v>13</v>
      </c>
      <c r="Y32" s="403"/>
      <c r="Z32" s="403"/>
      <c r="AA32" s="403"/>
      <c r="AB32" s="404"/>
      <c r="AC32" s="388"/>
      <c r="AD32" s="388"/>
      <c r="AE32" s="389"/>
      <c r="AF32" s="389"/>
      <c r="AG32" s="387"/>
      <c r="AH32" s="387"/>
      <c r="AI32" s="387"/>
      <c r="AJ32" s="387"/>
      <c r="AK32" s="265"/>
      <c r="AL32" s="265"/>
    </row>
    <row r="33" spans="1:38" ht="20.100000000000001" customHeight="1">
      <c r="A33" s="392" t="s">
        <v>56</v>
      </c>
      <c r="B33" s="266">
        <v>1</v>
      </c>
      <c r="C33" s="267" t="s">
        <v>50</v>
      </c>
      <c r="D33" s="268"/>
      <c r="E33" s="268"/>
      <c r="F33" s="268"/>
      <c r="G33" s="268"/>
      <c r="H33" s="268"/>
      <c r="I33" s="268"/>
      <c r="J33" s="268"/>
      <c r="K33" s="268"/>
      <c r="L33" s="268"/>
      <c r="M33" s="268"/>
      <c r="N33" s="268"/>
      <c r="O33" s="268"/>
      <c r="P33" s="268"/>
      <c r="Q33" s="268"/>
      <c r="R33" s="268"/>
      <c r="S33" s="269"/>
      <c r="T33" s="393">
        <f ca="1">COUNTIFS(申請額一覧A!$H$4:$H$503,C33,申請額一覧A!$O$4:$O$503,"&gt;0")</f>
        <v>0</v>
      </c>
      <c r="U33" s="394"/>
      <c r="V33" s="397" t="s">
        <v>14</v>
      </c>
      <c r="W33" s="398"/>
      <c r="X33" s="390">
        <f ca="1">SUMIF(申請額一覧A!$H$4:$H$503,C33,申請額一覧A!$O$4:$O$503)</f>
        <v>0</v>
      </c>
      <c r="Y33" s="391"/>
      <c r="Z33" s="391"/>
      <c r="AA33" s="391"/>
      <c r="AB33" s="270" t="s">
        <v>36</v>
      </c>
      <c r="AC33" s="388"/>
      <c r="AD33" s="388"/>
      <c r="AE33" s="389"/>
      <c r="AF33" s="389"/>
      <c r="AG33" s="387"/>
      <c r="AH33" s="387"/>
      <c r="AI33" s="387"/>
      <c r="AJ33" s="387"/>
      <c r="AK33" s="271"/>
      <c r="AL33" s="265"/>
    </row>
    <row r="34" spans="1:38" ht="20.100000000000001" customHeight="1">
      <c r="A34" s="392"/>
      <c r="B34" s="272">
        <v>2</v>
      </c>
      <c r="C34" s="29" t="s">
        <v>51</v>
      </c>
      <c r="D34" s="29"/>
      <c r="E34" s="29"/>
      <c r="F34" s="29"/>
      <c r="G34" s="29"/>
      <c r="H34" s="29"/>
      <c r="I34" s="29"/>
      <c r="J34" s="29"/>
      <c r="K34" s="29"/>
      <c r="L34" s="29"/>
      <c r="M34" s="29"/>
      <c r="N34" s="29"/>
      <c r="O34" s="29"/>
      <c r="P34" s="29"/>
      <c r="Q34" s="29"/>
      <c r="R34" s="29"/>
      <c r="S34" s="273"/>
      <c r="T34" s="349">
        <f ca="1">COUNTIFS(申請額一覧A!$H$4:$H$503,C34,申請額一覧A!$O$4:$O$503,"&gt;0")</f>
        <v>0</v>
      </c>
      <c r="U34" s="350"/>
      <c r="V34" s="351" t="s">
        <v>14</v>
      </c>
      <c r="W34" s="352"/>
      <c r="X34" s="353">
        <f ca="1">SUMIF(申請額一覧A!$H$4:$H$503,C34,申請額一覧A!$O$4:$O$503)</f>
        <v>0</v>
      </c>
      <c r="Y34" s="354"/>
      <c r="Z34" s="354"/>
      <c r="AA34" s="354"/>
      <c r="AB34" s="274" t="s">
        <v>36</v>
      </c>
      <c r="AC34" s="388"/>
      <c r="AD34" s="388"/>
      <c r="AE34" s="389"/>
      <c r="AF34" s="389"/>
      <c r="AG34" s="387"/>
      <c r="AH34" s="387"/>
      <c r="AI34" s="387"/>
      <c r="AJ34" s="387"/>
      <c r="AK34" s="271"/>
      <c r="AL34" s="265"/>
    </row>
    <row r="35" spans="1:38" ht="20.100000000000001" customHeight="1">
      <c r="A35" s="392"/>
      <c r="B35" s="275">
        <v>3</v>
      </c>
      <c r="C35" s="29" t="s">
        <v>52</v>
      </c>
      <c r="D35" s="29"/>
      <c r="E35" s="29"/>
      <c r="F35" s="29"/>
      <c r="G35" s="29"/>
      <c r="H35" s="29"/>
      <c r="I35" s="29"/>
      <c r="J35" s="29"/>
      <c r="K35" s="29"/>
      <c r="L35" s="29"/>
      <c r="M35" s="29"/>
      <c r="N35" s="29"/>
      <c r="O35" s="29"/>
      <c r="P35" s="29"/>
      <c r="Q35" s="29"/>
      <c r="R35" s="29"/>
      <c r="S35" s="273"/>
      <c r="T35" s="349">
        <f ca="1">COUNTIFS(申請額一覧A!$H$4:$H$503,C35,申請額一覧A!$O$4:$O$503,"&gt;0")</f>
        <v>0</v>
      </c>
      <c r="U35" s="350"/>
      <c r="V35" s="351" t="s">
        <v>14</v>
      </c>
      <c r="W35" s="352"/>
      <c r="X35" s="353">
        <f ca="1">SUMIF(申請額一覧A!$H$4:$H$503,C35,申請額一覧A!$O$4:$O$503)</f>
        <v>0</v>
      </c>
      <c r="Y35" s="354"/>
      <c r="Z35" s="354"/>
      <c r="AA35" s="354"/>
      <c r="AB35" s="274" t="s">
        <v>36</v>
      </c>
      <c r="AC35" s="388"/>
      <c r="AD35" s="388"/>
      <c r="AE35" s="389"/>
      <c r="AF35" s="389"/>
      <c r="AG35" s="387"/>
      <c r="AH35" s="387"/>
      <c r="AI35" s="387"/>
      <c r="AJ35" s="387"/>
      <c r="AK35" s="265"/>
      <c r="AL35" s="265"/>
    </row>
    <row r="36" spans="1:38" ht="20.100000000000001" customHeight="1">
      <c r="A36" s="392"/>
      <c r="B36" s="275">
        <v>4</v>
      </c>
      <c r="C36" s="29" t="s">
        <v>53</v>
      </c>
      <c r="D36" s="29"/>
      <c r="E36" s="29"/>
      <c r="F36" s="29"/>
      <c r="G36" s="29"/>
      <c r="H36" s="29"/>
      <c r="I36" s="29"/>
      <c r="J36" s="29"/>
      <c r="K36" s="29"/>
      <c r="L36" s="29"/>
      <c r="M36" s="29"/>
      <c r="N36" s="29"/>
      <c r="O36" s="29"/>
      <c r="P36" s="29"/>
      <c r="Q36" s="29"/>
      <c r="R36" s="29"/>
      <c r="S36" s="29"/>
      <c r="T36" s="349">
        <f ca="1">COUNTIFS(申請額一覧A!$H$4:$H$503,C36,申請額一覧A!$O$4:$O$503,"&gt;0")</f>
        <v>0</v>
      </c>
      <c r="U36" s="350"/>
      <c r="V36" s="351" t="s">
        <v>14</v>
      </c>
      <c r="W36" s="352"/>
      <c r="X36" s="353">
        <f ca="1">SUMIF(申請額一覧A!$H$4:$H$503,C36,申請額一覧A!$O$4:$O$503)</f>
        <v>0</v>
      </c>
      <c r="Y36" s="354"/>
      <c r="Z36" s="354"/>
      <c r="AA36" s="354"/>
      <c r="AB36" s="276" t="s">
        <v>36</v>
      </c>
      <c r="AC36" s="388"/>
      <c r="AD36" s="388"/>
      <c r="AE36" s="389"/>
      <c r="AF36" s="389"/>
      <c r="AG36" s="387"/>
      <c r="AH36" s="387"/>
      <c r="AI36" s="387"/>
      <c r="AJ36" s="387"/>
      <c r="AK36" s="265"/>
      <c r="AL36" s="265"/>
    </row>
    <row r="37" spans="1:38" ht="20.100000000000001" customHeight="1">
      <c r="A37" s="392"/>
      <c r="B37" s="272">
        <v>5</v>
      </c>
      <c r="C37" s="29" t="s">
        <v>34</v>
      </c>
      <c r="D37" s="29"/>
      <c r="E37" s="29"/>
      <c r="F37" s="29"/>
      <c r="G37" s="29"/>
      <c r="H37" s="29"/>
      <c r="I37" s="29"/>
      <c r="J37" s="29"/>
      <c r="K37" s="29"/>
      <c r="L37" s="29"/>
      <c r="M37" s="29"/>
      <c r="N37" s="29"/>
      <c r="O37" s="29"/>
      <c r="P37" s="29"/>
      <c r="Q37" s="29"/>
      <c r="R37" s="29"/>
      <c r="S37" s="29"/>
      <c r="T37" s="349">
        <f ca="1">COUNTIFS(申請額一覧A!$H$4:$H$503,C37,申請額一覧A!$O$4:$O$503,"&gt;0")</f>
        <v>0</v>
      </c>
      <c r="U37" s="350"/>
      <c r="V37" s="351" t="s">
        <v>14</v>
      </c>
      <c r="W37" s="352"/>
      <c r="X37" s="353">
        <f ca="1">SUMIF(申請額一覧A!$H$4:$H$503,C37,申請額一覧A!$O$4:$O$503)</f>
        <v>0</v>
      </c>
      <c r="Y37" s="354"/>
      <c r="Z37" s="354"/>
      <c r="AA37" s="354"/>
      <c r="AB37" s="276" t="s">
        <v>36</v>
      </c>
      <c r="AC37" s="388"/>
      <c r="AD37" s="388"/>
      <c r="AE37" s="389"/>
      <c r="AF37" s="389"/>
      <c r="AG37" s="387"/>
      <c r="AH37" s="387"/>
      <c r="AI37" s="387"/>
      <c r="AJ37" s="387"/>
      <c r="AK37" s="271"/>
      <c r="AL37" s="265"/>
    </row>
    <row r="38" spans="1:38" ht="20.100000000000001" customHeight="1">
      <c r="A38" s="392"/>
      <c r="B38" s="277">
        <v>6</v>
      </c>
      <c r="C38" s="29" t="s">
        <v>54</v>
      </c>
      <c r="D38" s="29"/>
      <c r="E38" s="29"/>
      <c r="F38" s="29"/>
      <c r="G38" s="29"/>
      <c r="H38" s="29"/>
      <c r="I38" s="29"/>
      <c r="J38" s="29"/>
      <c r="K38" s="29"/>
      <c r="L38" s="29"/>
      <c r="M38" s="29"/>
      <c r="N38" s="29"/>
      <c r="O38" s="29"/>
      <c r="P38" s="29"/>
      <c r="Q38" s="29"/>
      <c r="R38" s="29"/>
      <c r="S38" s="29"/>
      <c r="T38" s="349">
        <f ca="1">COUNTIFS(申請額一覧A!$H$4:$H$503,C38,申請額一覧A!$O$4:$O$503,"&gt;0")</f>
        <v>0</v>
      </c>
      <c r="U38" s="350"/>
      <c r="V38" s="351" t="s">
        <v>14</v>
      </c>
      <c r="W38" s="352"/>
      <c r="X38" s="353">
        <f ca="1">SUMIF(申請額一覧A!$H$4:$H$503,C38,申請額一覧A!$O$4:$O$503)</f>
        <v>0</v>
      </c>
      <c r="Y38" s="354"/>
      <c r="Z38" s="354"/>
      <c r="AA38" s="354"/>
      <c r="AB38" s="274" t="s">
        <v>36</v>
      </c>
      <c r="AC38" s="388"/>
      <c r="AD38" s="388"/>
      <c r="AE38" s="389"/>
      <c r="AF38" s="389"/>
      <c r="AG38" s="387"/>
      <c r="AH38" s="387"/>
      <c r="AI38" s="387"/>
      <c r="AJ38" s="387"/>
      <c r="AK38" s="271"/>
      <c r="AL38" s="265"/>
    </row>
    <row r="39" spans="1:38" ht="20.100000000000001" customHeight="1">
      <c r="A39" s="392"/>
      <c r="B39" s="278">
        <v>7</v>
      </c>
      <c r="C39" s="29" t="s">
        <v>55</v>
      </c>
      <c r="D39" s="29"/>
      <c r="E39" s="29"/>
      <c r="F39" s="29"/>
      <c r="G39" s="29"/>
      <c r="H39" s="29"/>
      <c r="I39" s="29"/>
      <c r="J39" s="29"/>
      <c r="K39" s="29"/>
      <c r="L39" s="29"/>
      <c r="M39" s="29"/>
      <c r="N39" s="29"/>
      <c r="O39" s="29"/>
      <c r="P39" s="29"/>
      <c r="Q39" s="29"/>
      <c r="R39" s="29"/>
      <c r="S39" s="29"/>
      <c r="T39" s="349">
        <f ca="1">COUNTIFS(申請額一覧A!$H$4:$H$503,C39,申請額一覧A!$O$4:$O$503,"&gt;0")</f>
        <v>0</v>
      </c>
      <c r="U39" s="350"/>
      <c r="V39" s="351" t="s">
        <v>14</v>
      </c>
      <c r="W39" s="352"/>
      <c r="X39" s="353">
        <f ca="1">SUMIF(申請額一覧A!$H$4:$H$503,C39,申請額一覧A!$O$4:$O$503)</f>
        <v>0</v>
      </c>
      <c r="Y39" s="354"/>
      <c r="Z39" s="354"/>
      <c r="AA39" s="354"/>
      <c r="AB39" s="274" t="s">
        <v>36</v>
      </c>
      <c r="AC39" s="388"/>
      <c r="AD39" s="388"/>
      <c r="AE39" s="389"/>
      <c r="AF39" s="389"/>
      <c r="AG39" s="387"/>
      <c r="AH39" s="387"/>
      <c r="AI39" s="387"/>
      <c r="AJ39" s="387"/>
      <c r="AK39" s="271"/>
      <c r="AL39" s="265"/>
    </row>
    <row r="40" spans="1:38" ht="20.100000000000001" customHeight="1">
      <c r="A40" s="392"/>
      <c r="B40" s="272">
        <v>8</v>
      </c>
      <c r="C40" s="29" t="s">
        <v>57</v>
      </c>
      <c r="D40" s="29"/>
      <c r="E40" s="29"/>
      <c r="F40" s="29"/>
      <c r="G40" s="29"/>
      <c r="H40" s="29"/>
      <c r="I40" s="29"/>
      <c r="J40" s="29"/>
      <c r="K40" s="29"/>
      <c r="L40" s="29"/>
      <c r="M40" s="29"/>
      <c r="N40" s="29"/>
      <c r="O40" s="29"/>
      <c r="P40" s="29"/>
      <c r="Q40" s="29"/>
      <c r="R40" s="29"/>
      <c r="S40" s="29"/>
      <c r="T40" s="349">
        <f ca="1">COUNTIFS(申請額一覧A!$H$4:$H$503,C40,申請額一覧A!$O$4:$O$503,"&gt;0")</f>
        <v>0</v>
      </c>
      <c r="U40" s="350"/>
      <c r="V40" s="351" t="s">
        <v>14</v>
      </c>
      <c r="W40" s="352"/>
      <c r="X40" s="353">
        <f ca="1">SUMIF(申請額一覧A!$H$4:$H$503,C40,申請額一覧A!$O$4:$O$503)</f>
        <v>0</v>
      </c>
      <c r="Y40" s="354"/>
      <c r="Z40" s="354"/>
      <c r="AA40" s="354"/>
      <c r="AB40" s="274" t="s">
        <v>36</v>
      </c>
      <c r="AC40" s="279"/>
      <c r="AD40" s="279"/>
      <c r="AE40" s="280"/>
      <c r="AF40" s="280"/>
      <c r="AG40" s="281"/>
      <c r="AH40" s="281"/>
      <c r="AI40" s="281"/>
      <c r="AJ40" s="281"/>
      <c r="AK40" s="271"/>
      <c r="AL40" s="265"/>
    </row>
    <row r="41" spans="1:38" ht="20.100000000000001" customHeight="1">
      <c r="A41" s="282"/>
      <c r="B41" s="278">
        <v>9</v>
      </c>
      <c r="C41" s="30" t="s">
        <v>219</v>
      </c>
      <c r="D41" s="30"/>
      <c r="E41" s="30"/>
      <c r="F41" s="30"/>
      <c r="G41" s="30"/>
      <c r="H41" s="30"/>
      <c r="I41" s="30"/>
      <c r="J41" s="30"/>
      <c r="K41" s="30"/>
      <c r="L41" s="30"/>
      <c r="M41" s="30"/>
      <c r="N41" s="30"/>
      <c r="O41" s="30"/>
      <c r="P41" s="30"/>
      <c r="Q41" s="30"/>
      <c r="R41" s="30"/>
      <c r="S41" s="30"/>
      <c r="T41" s="349">
        <f ca="1">COUNTIFS(申請額一覧A!$H$4:$H$503,C41,申請額一覧A!$O$4:$O$503,"&gt;0")</f>
        <v>0</v>
      </c>
      <c r="U41" s="350"/>
      <c r="V41" s="351" t="s">
        <v>14</v>
      </c>
      <c r="W41" s="352"/>
      <c r="X41" s="353">
        <f ca="1">SUMIF(申請額一覧A!$H$4:$H$503,C41,申請額一覧A!$O$4:$O$503)</f>
        <v>0</v>
      </c>
      <c r="Y41" s="354"/>
      <c r="Z41" s="354"/>
      <c r="AA41" s="354"/>
      <c r="AB41" s="274" t="s">
        <v>36</v>
      </c>
      <c r="AC41" s="279"/>
      <c r="AD41" s="279"/>
      <c r="AE41" s="280"/>
      <c r="AF41" s="280"/>
      <c r="AG41" s="281"/>
      <c r="AH41" s="281"/>
      <c r="AI41" s="281"/>
      <c r="AJ41" s="281"/>
      <c r="AK41" s="271"/>
      <c r="AL41" s="265"/>
    </row>
    <row r="42" spans="1:38" ht="20.100000000000001" customHeight="1">
      <c r="A42" s="282"/>
      <c r="B42" s="283">
        <v>10</v>
      </c>
      <c r="C42" s="284" t="s">
        <v>220</v>
      </c>
      <c r="D42" s="29"/>
      <c r="E42" s="29"/>
      <c r="F42" s="29"/>
      <c r="G42" s="29"/>
      <c r="H42" s="29"/>
      <c r="I42" s="29"/>
      <c r="J42" s="29"/>
      <c r="K42" s="29"/>
      <c r="L42" s="29"/>
      <c r="M42" s="29"/>
      <c r="N42" s="29"/>
      <c r="O42" s="29"/>
      <c r="P42" s="29"/>
      <c r="Q42" s="29"/>
      <c r="R42" s="29"/>
      <c r="S42" s="273"/>
      <c r="T42" s="349">
        <f ca="1">COUNTIFS(申請額一覧A!$H$4:$H$503,C42,申請額一覧A!$O$4:$O$503,"&gt;0")</f>
        <v>0</v>
      </c>
      <c r="U42" s="350"/>
      <c r="V42" s="351" t="s">
        <v>14</v>
      </c>
      <c r="W42" s="352"/>
      <c r="X42" s="353">
        <f ca="1">SUMIF(申請額一覧A!$H$4:$H$503,C42,申請額一覧A!$O$4:$O$503)</f>
        <v>0</v>
      </c>
      <c r="Y42" s="354"/>
      <c r="Z42" s="354"/>
      <c r="AA42" s="354"/>
      <c r="AB42" s="274" t="s">
        <v>36</v>
      </c>
      <c r="AC42" s="279"/>
      <c r="AD42" s="279"/>
      <c r="AE42" s="280"/>
      <c r="AF42" s="280"/>
      <c r="AG42" s="281"/>
      <c r="AH42" s="281"/>
      <c r="AI42" s="281"/>
      <c r="AJ42" s="281"/>
      <c r="AK42" s="271"/>
      <c r="AL42" s="265"/>
    </row>
    <row r="43" spans="1:38" ht="20.100000000000001" customHeight="1" thickBot="1">
      <c r="A43" s="282"/>
      <c r="B43" s="285">
        <v>11</v>
      </c>
      <c r="C43" s="30" t="s">
        <v>58</v>
      </c>
      <c r="D43" s="30"/>
      <c r="E43" s="30"/>
      <c r="F43" s="30"/>
      <c r="G43" s="30"/>
      <c r="H43" s="30"/>
      <c r="I43" s="30"/>
      <c r="J43" s="30"/>
      <c r="K43" s="30"/>
      <c r="L43" s="30"/>
      <c r="M43" s="30"/>
      <c r="N43" s="30"/>
      <c r="O43" s="30"/>
      <c r="P43" s="30"/>
      <c r="Q43" s="30"/>
      <c r="R43" s="30"/>
      <c r="S43" s="30"/>
      <c r="T43" s="349">
        <f ca="1">COUNTIFS(申請額一覧A!$H$4:$H$503,C43,申請額一覧A!$O$4:$O$503,"&gt;0")</f>
        <v>0</v>
      </c>
      <c r="U43" s="350"/>
      <c r="V43" s="351" t="s">
        <v>14</v>
      </c>
      <c r="W43" s="352"/>
      <c r="X43" s="353">
        <f ca="1">SUMIF(申請額一覧A!$H$4:$H$503,C43,申請額一覧A!$O$4:$O$503)</f>
        <v>0</v>
      </c>
      <c r="Y43" s="354"/>
      <c r="Z43" s="354"/>
      <c r="AA43" s="354"/>
      <c r="AB43" s="274" t="s">
        <v>36</v>
      </c>
      <c r="AC43" s="388"/>
      <c r="AD43" s="388"/>
      <c r="AE43" s="389"/>
      <c r="AF43" s="389"/>
      <c r="AG43" s="387"/>
      <c r="AH43" s="387"/>
      <c r="AI43" s="387"/>
      <c r="AJ43" s="387"/>
      <c r="AK43" s="271"/>
      <c r="AL43" s="265"/>
    </row>
    <row r="44" spans="1:38" ht="20.100000000000001" customHeight="1" thickBot="1">
      <c r="A44" s="372" t="s">
        <v>17</v>
      </c>
      <c r="B44" s="373"/>
      <c r="C44" s="373"/>
      <c r="D44" s="373"/>
      <c r="E44" s="373"/>
      <c r="F44" s="373"/>
      <c r="G44" s="373"/>
      <c r="H44" s="373"/>
      <c r="I44" s="373"/>
      <c r="J44" s="373"/>
      <c r="K44" s="373"/>
      <c r="L44" s="373"/>
      <c r="M44" s="373"/>
      <c r="N44" s="373"/>
      <c r="O44" s="373"/>
      <c r="P44" s="373"/>
      <c r="Q44" s="373"/>
      <c r="R44" s="373"/>
      <c r="S44" s="374"/>
      <c r="T44" s="378">
        <f ca="1">SUM(T33:U43)</f>
        <v>0</v>
      </c>
      <c r="U44" s="379"/>
      <c r="V44" s="362" t="s">
        <v>14</v>
      </c>
      <c r="W44" s="363"/>
      <c r="X44" s="380">
        <f ca="1">SUM(X33:AA43)</f>
        <v>0</v>
      </c>
      <c r="Y44" s="381"/>
      <c r="Z44" s="381"/>
      <c r="AA44" s="381"/>
      <c r="AB44" s="286" t="s">
        <v>36</v>
      </c>
      <c r="AC44" s="388"/>
      <c r="AD44" s="388"/>
      <c r="AE44" s="389"/>
      <c r="AF44" s="389"/>
      <c r="AG44" s="387"/>
      <c r="AH44" s="387"/>
      <c r="AI44" s="387"/>
      <c r="AJ44" s="387"/>
      <c r="AK44" s="271"/>
      <c r="AL44" s="265"/>
    </row>
    <row r="45" spans="1:38" ht="20.100000000000001" customHeight="1">
      <c r="A45" s="399" t="s">
        <v>81</v>
      </c>
      <c r="B45" s="287">
        <v>12</v>
      </c>
      <c r="C45" s="31" t="s">
        <v>15</v>
      </c>
      <c r="D45" s="31"/>
      <c r="E45" s="31"/>
      <c r="F45" s="31"/>
      <c r="G45" s="31"/>
      <c r="H45" s="31"/>
      <c r="I45" s="31"/>
      <c r="J45" s="31"/>
      <c r="K45" s="31"/>
      <c r="L45" s="31"/>
      <c r="M45" s="31"/>
      <c r="N45" s="31"/>
      <c r="O45" s="31"/>
      <c r="P45" s="31"/>
      <c r="Q45" s="31"/>
      <c r="R45" s="31"/>
      <c r="S45" s="31"/>
      <c r="T45" s="393">
        <f ca="1">COUNTIFS(申請額一覧A!$H$4:$H$503,C45,申請額一覧A!$O$4:$O$503,"&gt;0")</f>
        <v>0</v>
      </c>
      <c r="U45" s="394"/>
      <c r="V45" s="397" t="s">
        <v>14</v>
      </c>
      <c r="W45" s="398"/>
      <c r="X45" s="390">
        <f ca="1">SUMIF(申請額一覧A!$H$4:$H$503,C45,申請額一覧A!$O$4:$O$503)</f>
        <v>0</v>
      </c>
      <c r="Y45" s="391"/>
      <c r="Z45" s="391"/>
      <c r="AA45" s="391"/>
      <c r="AB45" s="288" t="s">
        <v>36</v>
      </c>
      <c r="AC45" s="388"/>
      <c r="AD45" s="388"/>
      <c r="AE45" s="389"/>
      <c r="AF45" s="389"/>
      <c r="AG45" s="387"/>
      <c r="AH45" s="387"/>
      <c r="AI45" s="387"/>
      <c r="AJ45" s="387"/>
      <c r="AK45" s="271"/>
      <c r="AL45" s="265"/>
    </row>
    <row r="46" spans="1:38" ht="20.100000000000001" customHeight="1" thickBot="1">
      <c r="A46" s="399"/>
      <c r="B46" s="285">
        <v>13</v>
      </c>
      <c r="C46" s="30" t="s">
        <v>16</v>
      </c>
      <c r="D46" s="30"/>
      <c r="E46" s="30"/>
      <c r="F46" s="30"/>
      <c r="G46" s="30"/>
      <c r="H46" s="30"/>
      <c r="I46" s="30"/>
      <c r="J46" s="30"/>
      <c r="K46" s="30"/>
      <c r="L46" s="30"/>
      <c r="M46" s="30"/>
      <c r="N46" s="30"/>
      <c r="O46" s="30"/>
      <c r="P46" s="30"/>
      <c r="Q46" s="30"/>
      <c r="R46" s="30"/>
      <c r="S46" s="30"/>
      <c r="T46" s="438">
        <f ca="1">COUNTIFS(申請額一覧A!$H$4:$H$503,C46,申請額一覧A!$O$4:$O$503,"&gt;0")</f>
        <v>0</v>
      </c>
      <c r="U46" s="439"/>
      <c r="V46" s="400" t="s">
        <v>14</v>
      </c>
      <c r="W46" s="401"/>
      <c r="X46" s="395">
        <f ca="1">SUMIF(申請額一覧A!$H$4:$H$503,C46,申請額一覧A!$O$4:$O$503)</f>
        <v>0</v>
      </c>
      <c r="Y46" s="396"/>
      <c r="Z46" s="396"/>
      <c r="AA46" s="396"/>
      <c r="AB46" s="289" t="s">
        <v>36</v>
      </c>
      <c r="AC46" s="388"/>
      <c r="AD46" s="388"/>
      <c r="AE46" s="389"/>
      <c r="AF46" s="389"/>
      <c r="AG46" s="387"/>
      <c r="AH46" s="387"/>
      <c r="AI46" s="387"/>
      <c r="AJ46" s="387"/>
      <c r="AK46" s="271"/>
      <c r="AL46" s="265"/>
    </row>
    <row r="47" spans="1:38" ht="20.100000000000001" customHeight="1" thickBot="1">
      <c r="A47" s="372" t="s">
        <v>17</v>
      </c>
      <c r="B47" s="373"/>
      <c r="C47" s="373"/>
      <c r="D47" s="373"/>
      <c r="E47" s="373"/>
      <c r="F47" s="373"/>
      <c r="G47" s="373"/>
      <c r="H47" s="373"/>
      <c r="I47" s="373"/>
      <c r="J47" s="373"/>
      <c r="K47" s="373"/>
      <c r="L47" s="373"/>
      <c r="M47" s="373"/>
      <c r="N47" s="373"/>
      <c r="O47" s="373"/>
      <c r="P47" s="373"/>
      <c r="Q47" s="373"/>
      <c r="R47" s="373"/>
      <c r="S47" s="374"/>
      <c r="T47" s="378">
        <f ca="1">SUM(T45:U46)</f>
        <v>0</v>
      </c>
      <c r="U47" s="379"/>
      <c r="V47" s="362" t="s">
        <v>14</v>
      </c>
      <c r="W47" s="363"/>
      <c r="X47" s="380">
        <f ca="1">SUM(X45:AA46)</f>
        <v>0</v>
      </c>
      <c r="Y47" s="381"/>
      <c r="Z47" s="381"/>
      <c r="AA47" s="381"/>
      <c r="AB47" s="286" t="s">
        <v>36</v>
      </c>
      <c r="AC47" s="388"/>
      <c r="AD47" s="388"/>
      <c r="AE47" s="389"/>
      <c r="AF47" s="389"/>
      <c r="AG47" s="387"/>
      <c r="AH47" s="387"/>
      <c r="AI47" s="387"/>
      <c r="AJ47" s="387"/>
      <c r="AK47" s="271"/>
      <c r="AL47" s="265"/>
    </row>
    <row r="48" spans="1:38" ht="20.100000000000001" customHeight="1">
      <c r="A48" s="392" t="s">
        <v>33</v>
      </c>
      <c r="B48" s="283">
        <v>14</v>
      </c>
      <c r="C48" s="30" t="s">
        <v>59</v>
      </c>
      <c r="D48" s="31"/>
      <c r="E48" s="31"/>
      <c r="F48" s="31"/>
      <c r="G48" s="31"/>
      <c r="H48" s="31"/>
      <c r="I48" s="31"/>
      <c r="J48" s="31"/>
      <c r="K48" s="31"/>
      <c r="L48" s="31"/>
      <c r="M48" s="31"/>
      <c r="N48" s="31"/>
      <c r="O48" s="31"/>
      <c r="P48" s="31"/>
      <c r="Q48" s="31"/>
      <c r="R48" s="31"/>
      <c r="S48" s="31"/>
      <c r="T48" s="393">
        <f ca="1">COUNTIFS(申請額一覧A!$H$4:$H$503,C48,申請額一覧A!$O$4:$O$503,"&gt;0")</f>
        <v>0</v>
      </c>
      <c r="U48" s="394"/>
      <c r="V48" s="397" t="s">
        <v>14</v>
      </c>
      <c r="W48" s="398"/>
      <c r="X48" s="390">
        <f ca="1">SUMIF(申請額一覧A!$H$4:$H$503,C48,申請額一覧A!$O$4:$O$503)</f>
        <v>0</v>
      </c>
      <c r="Y48" s="391"/>
      <c r="Z48" s="391"/>
      <c r="AA48" s="391"/>
      <c r="AB48" s="270" t="s">
        <v>36</v>
      </c>
      <c r="AC48" s="388"/>
      <c r="AD48" s="388"/>
      <c r="AE48" s="389"/>
      <c r="AF48" s="389"/>
      <c r="AG48" s="387"/>
      <c r="AH48" s="387"/>
      <c r="AI48" s="387"/>
      <c r="AJ48" s="387"/>
      <c r="AK48" s="271"/>
      <c r="AL48" s="265"/>
    </row>
    <row r="49" spans="1:38" ht="20.100000000000001" customHeight="1">
      <c r="A49" s="392"/>
      <c r="B49" s="283">
        <v>15</v>
      </c>
      <c r="C49" s="29" t="s">
        <v>60</v>
      </c>
      <c r="D49" s="29"/>
      <c r="E49" s="29"/>
      <c r="F49" s="29"/>
      <c r="G49" s="29"/>
      <c r="H49" s="29"/>
      <c r="I49" s="29"/>
      <c r="J49" s="29"/>
      <c r="K49" s="29"/>
      <c r="L49" s="29"/>
      <c r="M49" s="29"/>
      <c r="N49" s="29"/>
      <c r="O49" s="29"/>
      <c r="P49" s="29"/>
      <c r="Q49" s="29"/>
      <c r="R49" s="29"/>
      <c r="S49" s="29"/>
      <c r="T49" s="349">
        <f ca="1">COUNTIFS(申請額一覧A!$H$4:$H$503,C49,申請額一覧A!$O$4:$O$503,"&gt;0")</f>
        <v>0</v>
      </c>
      <c r="U49" s="350"/>
      <c r="V49" s="351" t="s">
        <v>14</v>
      </c>
      <c r="W49" s="352"/>
      <c r="X49" s="353">
        <f ca="1">SUMIF(申請額一覧A!$H$4:$H$503,C49,申請額一覧A!$O$4:$O$503)</f>
        <v>0</v>
      </c>
      <c r="Y49" s="354"/>
      <c r="Z49" s="354"/>
      <c r="AA49" s="354"/>
      <c r="AB49" s="274" t="s">
        <v>36</v>
      </c>
      <c r="AC49" s="388"/>
      <c r="AD49" s="388"/>
      <c r="AE49" s="389"/>
      <c r="AF49" s="389"/>
      <c r="AG49" s="387"/>
      <c r="AH49" s="387"/>
      <c r="AI49" s="387"/>
      <c r="AJ49" s="387"/>
      <c r="AK49" s="271"/>
      <c r="AL49" s="265"/>
    </row>
    <row r="50" spans="1:38" ht="20.100000000000001" customHeight="1">
      <c r="A50" s="392"/>
      <c r="B50" s="283">
        <v>16</v>
      </c>
      <c r="C50" s="29" t="s">
        <v>61</v>
      </c>
      <c r="D50" s="29"/>
      <c r="E50" s="29"/>
      <c r="F50" s="29"/>
      <c r="G50" s="29"/>
      <c r="H50" s="29"/>
      <c r="I50" s="29"/>
      <c r="J50" s="29"/>
      <c r="K50" s="29"/>
      <c r="L50" s="29"/>
      <c r="M50" s="29"/>
      <c r="N50" s="29"/>
      <c r="O50" s="29"/>
      <c r="P50" s="29"/>
      <c r="Q50" s="29"/>
      <c r="R50" s="29"/>
      <c r="S50" s="29"/>
      <c r="T50" s="349">
        <f ca="1">COUNTIFS(申請額一覧A!$H$4:$H$503,C50,申請額一覧A!$O$4:$O$503,"&gt;0")</f>
        <v>0</v>
      </c>
      <c r="U50" s="350"/>
      <c r="V50" s="351" t="s">
        <v>14</v>
      </c>
      <c r="W50" s="352"/>
      <c r="X50" s="353">
        <f ca="1">SUMIF(申請額一覧A!$H$4:$H$503,C50,申請額一覧A!$O$4:$O$503)</f>
        <v>0</v>
      </c>
      <c r="Y50" s="354"/>
      <c r="Z50" s="354"/>
      <c r="AA50" s="354"/>
      <c r="AB50" s="274" t="s">
        <v>36</v>
      </c>
      <c r="AC50" s="388"/>
      <c r="AD50" s="388"/>
      <c r="AE50" s="389"/>
      <c r="AF50" s="389"/>
      <c r="AG50" s="387"/>
      <c r="AH50" s="387"/>
      <c r="AI50" s="387"/>
      <c r="AJ50" s="387"/>
      <c r="AK50" s="271"/>
      <c r="AL50" s="265"/>
    </row>
    <row r="51" spans="1:38" ht="20.100000000000001" customHeight="1" thickBot="1">
      <c r="A51" s="392"/>
      <c r="B51" s="283">
        <v>17</v>
      </c>
      <c r="C51" s="29" t="s">
        <v>62</v>
      </c>
      <c r="D51" s="29"/>
      <c r="E51" s="29"/>
      <c r="F51" s="29"/>
      <c r="G51" s="29"/>
      <c r="H51" s="29"/>
      <c r="I51" s="29"/>
      <c r="J51" s="29"/>
      <c r="K51" s="29"/>
      <c r="L51" s="29"/>
      <c r="M51" s="29"/>
      <c r="N51" s="29"/>
      <c r="O51" s="29"/>
      <c r="P51" s="29"/>
      <c r="Q51" s="29"/>
      <c r="R51" s="29"/>
      <c r="S51" s="29"/>
      <c r="T51" s="349">
        <f ca="1">COUNTIFS(申請額一覧A!$H$4:$H$503,C51,申請額一覧A!$O$4:$O$503,"&gt;0")</f>
        <v>0</v>
      </c>
      <c r="U51" s="350"/>
      <c r="V51" s="351" t="s">
        <v>14</v>
      </c>
      <c r="W51" s="352"/>
      <c r="X51" s="353">
        <f ca="1">SUMIF(申請額一覧A!$H$4:$H$503,C51,申請額一覧A!$O$4:$O$503)</f>
        <v>0</v>
      </c>
      <c r="Y51" s="354"/>
      <c r="Z51" s="354"/>
      <c r="AA51" s="354"/>
      <c r="AB51" s="274" t="s">
        <v>36</v>
      </c>
      <c r="AC51" s="388"/>
      <c r="AD51" s="388"/>
      <c r="AE51" s="389"/>
      <c r="AF51" s="389"/>
      <c r="AG51" s="387"/>
      <c r="AH51" s="387"/>
      <c r="AI51" s="387"/>
      <c r="AJ51" s="387"/>
      <c r="AK51" s="271"/>
      <c r="AL51" s="265"/>
    </row>
    <row r="52" spans="1:38" ht="20.100000000000001" customHeight="1" thickBot="1">
      <c r="A52" s="372" t="s">
        <v>17</v>
      </c>
      <c r="B52" s="373"/>
      <c r="C52" s="373"/>
      <c r="D52" s="373"/>
      <c r="E52" s="373"/>
      <c r="F52" s="373"/>
      <c r="G52" s="373"/>
      <c r="H52" s="373"/>
      <c r="I52" s="373"/>
      <c r="J52" s="373"/>
      <c r="K52" s="373"/>
      <c r="L52" s="373"/>
      <c r="M52" s="373"/>
      <c r="N52" s="373"/>
      <c r="O52" s="373"/>
      <c r="P52" s="373"/>
      <c r="Q52" s="373"/>
      <c r="R52" s="373"/>
      <c r="S52" s="374"/>
      <c r="T52" s="378">
        <f ca="1">SUM(T48:U51)</f>
        <v>0</v>
      </c>
      <c r="U52" s="379"/>
      <c r="V52" s="362" t="s">
        <v>14</v>
      </c>
      <c r="W52" s="363"/>
      <c r="X52" s="380">
        <f ca="1">SUM(X48:AA51)</f>
        <v>0</v>
      </c>
      <c r="Y52" s="381"/>
      <c r="Z52" s="381"/>
      <c r="AA52" s="381"/>
      <c r="AB52" s="286" t="s">
        <v>36</v>
      </c>
      <c r="AC52" s="388"/>
      <c r="AD52" s="388"/>
      <c r="AE52" s="389"/>
      <c r="AF52" s="389"/>
      <c r="AG52" s="387"/>
      <c r="AH52" s="387"/>
      <c r="AI52" s="387"/>
      <c r="AJ52" s="387"/>
      <c r="AK52" s="271"/>
      <c r="AL52" s="265"/>
    </row>
    <row r="53" spans="1:38" ht="20.100000000000001" hidden="1" customHeight="1">
      <c r="A53" s="392" t="s">
        <v>192</v>
      </c>
      <c r="B53" s="283">
        <v>18</v>
      </c>
      <c r="C53" s="30" t="s">
        <v>131</v>
      </c>
      <c r="D53" s="31"/>
      <c r="E53" s="31"/>
      <c r="F53" s="31"/>
      <c r="G53" s="31"/>
      <c r="H53" s="31"/>
      <c r="I53" s="31"/>
      <c r="J53" s="31"/>
      <c r="K53" s="31"/>
      <c r="L53" s="31"/>
      <c r="M53" s="31"/>
      <c r="N53" s="31"/>
      <c r="O53" s="31"/>
      <c r="P53" s="31"/>
      <c r="Q53" s="31"/>
      <c r="R53" s="31"/>
      <c r="S53" s="31"/>
      <c r="T53" s="393"/>
      <c r="U53" s="394"/>
      <c r="V53" s="397" t="s">
        <v>14</v>
      </c>
      <c r="W53" s="398"/>
      <c r="X53" s="390"/>
      <c r="Y53" s="391"/>
      <c r="Z53" s="391"/>
      <c r="AA53" s="391"/>
      <c r="AB53" s="270" t="s">
        <v>36</v>
      </c>
      <c r="AC53" s="388"/>
      <c r="AD53" s="388"/>
      <c r="AE53" s="389"/>
      <c r="AF53" s="389"/>
      <c r="AG53" s="387"/>
      <c r="AH53" s="387"/>
      <c r="AI53" s="387"/>
      <c r="AJ53" s="387"/>
      <c r="AK53" s="271"/>
      <c r="AL53" s="265"/>
    </row>
    <row r="54" spans="1:38" ht="20.100000000000001" hidden="1" customHeight="1">
      <c r="A54" s="392"/>
      <c r="B54" s="283">
        <v>19</v>
      </c>
      <c r="C54" s="29" t="s">
        <v>132</v>
      </c>
      <c r="D54" s="29"/>
      <c r="E54" s="29"/>
      <c r="F54" s="29"/>
      <c r="G54" s="29"/>
      <c r="H54" s="29"/>
      <c r="I54" s="29"/>
      <c r="J54" s="29"/>
      <c r="K54" s="29"/>
      <c r="L54" s="29"/>
      <c r="M54" s="29"/>
      <c r="N54" s="29"/>
      <c r="O54" s="29"/>
      <c r="P54" s="29"/>
      <c r="Q54" s="29"/>
      <c r="R54" s="29"/>
      <c r="S54" s="29"/>
      <c r="T54" s="349"/>
      <c r="U54" s="350"/>
      <c r="V54" s="351" t="s">
        <v>14</v>
      </c>
      <c r="W54" s="352"/>
      <c r="X54" s="390"/>
      <c r="Y54" s="391"/>
      <c r="Z54" s="391"/>
      <c r="AA54" s="391"/>
      <c r="AB54" s="274" t="s">
        <v>36</v>
      </c>
      <c r="AC54" s="388"/>
      <c r="AD54" s="388"/>
      <c r="AE54" s="389"/>
      <c r="AF54" s="389"/>
      <c r="AG54" s="387"/>
      <c r="AH54" s="387"/>
      <c r="AI54" s="387"/>
      <c r="AJ54" s="387"/>
      <c r="AK54" s="271"/>
      <c r="AL54" s="265"/>
    </row>
    <row r="55" spans="1:38" ht="20.100000000000001" hidden="1" customHeight="1">
      <c r="A55" s="392"/>
      <c r="B55" s="283">
        <v>20</v>
      </c>
      <c r="C55" s="29" t="s">
        <v>133</v>
      </c>
      <c r="D55" s="29"/>
      <c r="E55" s="29"/>
      <c r="F55" s="29"/>
      <c r="G55" s="29"/>
      <c r="H55" s="29"/>
      <c r="I55" s="29"/>
      <c r="J55" s="29"/>
      <c r="K55" s="29"/>
      <c r="L55" s="29"/>
      <c r="M55" s="29"/>
      <c r="N55" s="29"/>
      <c r="O55" s="29"/>
      <c r="P55" s="29"/>
      <c r="Q55" s="29"/>
      <c r="R55" s="29"/>
      <c r="S55" s="29"/>
      <c r="T55" s="349"/>
      <c r="U55" s="350"/>
      <c r="V55" s="351" t="s">
        <v>14</v>
      </c>
      <c r="W55" s="352"/>
      <c r="X55" s="390"/>
      <c r="Y55" s="391"/>
      <c r="Z55" s="391"/>
      <c r="AA55" s="391"/>
      <c r="AB55" s="274" t="s">
        <v>36</v>
      </c>
      <c r="AC55" s="388"/>
      <c r="AD55" s="388"/>
      <c r="AE55" s="389"/>
      <c r="AF55" s="389"/>
      <c r="AG55" s="387"/>
      <c r="AH55" s="387"/>
      <c r="AI55" s="387"/>
      <c r="AJ55" s="387"/>
      <c r="AK55" s="271"/>
      <c r="AL55" s="265"/>
    </row>
    <row r="56" spans="1:38" ht="20.100000000000001" hidden="1" customHeight="1">
      <c r="A56" s="392"/>
      <c r="B56" s="283">
        <v>21</v>
      </c>
      <c r="C56" s="29" t="s">
        <v>134</v>
      </c>
      <c r="D56" s="29"/>
      <c r="E56" s="29"/>
      <c r="F56" s="29"/>
      <c r="G56" s="29"/>
      <c r="H56" s="29"/>
      <c r="I56" s="29"/>
      <c r="J56" s="29"/>
      <c r="K56" s="29"/>
      <c r="L56" s="29"/>
      <c r="M56" s="29"/>
      <c r="N56" s="29"/>
      <c r="O56" s="29"/>
      <c r="P56" s="29"/>
      <c r="Q56" s="29"/>
      <c r="R56" s="29"/>
      <c r="S56" s="29"/>
      <c r="T56" s="349"/>
      <c r="U56" s="350"/>
      <c r="V56" s="351" t="s">
        <v>14</v>
      </c>
      <c r="W56" s="352"/>
      <c r="X56" s="390"/>
      <c r="Y56" s="391"/>
      <c r="Z56" s="391"/>
      <c r="AA56" s="391"/>
      <c r="AB56" s="274" t="s">
        <v>36</v>
      </c>
      <c r="AC56" s="388"/>
      <c r="AD56" s="388"/>
      <c r="AE56" s="389"/>
      <c r="AF56" s="389"/>
      <c r="AG56" s="387"/>
      <c r="AH56" s="387"/>
      <c r="AI56" s="387"/>
      <c r="AJ56" s="387"/>
      <c r="AK56" s="271"/>
      <c r="AL56" s="265"/>
    </row>
    <row r="57" spans="1:38" ht="20.100000000000001" hidden="1" customHeight="1">
      <c r="A57" s="392"/>
      <c r="B57" s="283">
        <v>22</v>
      </c>
      <c r="C57" s="29" t="s">
        <v>135</v>
      </c>
      <c r="D57" s="29"/>
      <c r="E57" s="29"/>
      <c r="F57" s="29"/>
      <c r="G57" s="29"/>
      <c r="H57" s="29"/>
      <c r="I57" s="29"/>
      <c r="J57" s="29"/>
      <c r="K57" s="29"/>
      <c r="L57" s="29"/>
      <c r="M57" s="29"/>
      <c r="N57" s="29"/>
      <c r="O57" s="29"/>
      <c r="P57" s="29"/>
      <c r="Q57" s="29"/>
      <c r="R57" s="29"/>
      <c r="S57" s="29"/>
      <c r="T57" s="349"/>
      <c r="U57" s="350"/>
      <c r="V57" s="351" t="s">
        <v>14</v>
      </c>
      <c r="W57" s="352"/>
      <c r="X57" s="390"/>
      <c r="Y57" s="391"/>
      <c r="Z57" s="391"/>
      <c r="AA57" s="391"/>
      <c r="AB57" s="274" t="s">
        <v>36</v>
      </c>
      <c r="AC57" s="388"/>
      <c r="AD57" s="388"/>
      <c r="AE57" s="389"/>
      <c r="AF57" s="389"/>
      <c r="AG57" s="387"/>
      <c r="AH57" s="387"/>
      <c r="AI57" s="387"/>
      <c r="AJ57" s="387"/>
      <c r="AK57" s="271"/>
      <c r="AL57" s="265"/>
    </row>
    <row r="58" spans="1:38" ht="20.100000000000001" hidden="1" customHeight="1">
      <c r="A58" s="392"/>
      <c r="B58" s="283">
        <v>23</v>
      </c>
      <c r="C58" s="29" t="s">
        <v>136</v>
      </c>
      <c r="D58" s="29"/>
      <c r="E58" s="29"/>
      <c r="F58" s="29"/>
      <c r="G58" s="29"/>
      <c r="H58" s="29"/>
      <c r="I58" s="29"/>
      <c r="J58" s="29"/>
      <c r="K58" s="29"/>
      <c r="L58" s="29"/>
      <c r="M58" s="29"/>
      <c r="N58" s="29"/>
      <c r="O58" s="29"/>
      <c r="P58" s="29"/>
      <c r="Q58" s="29"/>
      <c r="R58" s="29"/>
      <c r="S58" s="29"/>
      <c r="T58" s="349"/>
      <c r="U58" s="350"/>
      <c r="V58" s="351" t="s">
        <v>14</v>
      </c>
      <c r="W58" s="352"/>
      <c r="X58" s="390"/>
      <c r="Y58" s="391"/>
      <c r="Z58" s="391"/>
      <c r="AA58" s="391"/>
      <c r="AB58" s="274" t="s">
        <v>36</v>
      </c>
      <c r="AC58" s="388"/>
      <c r="AD58" s="388"/>
      <c r="AE58" s="389"/>
      <c r="AF58" s="389"/>
      <c r="AG58" s="387"/>
      <c r="AH58" s="387"/>
      <c r="AI58" s="387"/>
      <c r="AJ58" s="387"/>
      <c r="AK58" s="271"/>
      <c r="AL58" s="265"/>
    </row>
    <row r="59" spans="1:38" ht="20.100000000000001" hidden="1" customHeight="1">
      <c r="A59" s="392"/>
      <c r="B59" s="283">
        <v>24</v>
      </c>
      <c r="C59" s="29" t="s">
        <v>137</v>
      </c>
      <c r="D59" s="29"/>
      <c r="E59" s="29"/>
      <c r="F59" s="29"/>
      <c r="G59" s="29"/>
      <c r="H59" s="29"/>
      <c r="I59" s="29"/>
      <c r="J59" s="29"/>
      <c r="K59" s="29"/>
      <c r="L59" s="29"/>
      <c r="M59" s="29"/>
      <c r="N59" s="29"/>
      <c r="O59" s="29"/>
      <c r="P59" s="29"/>
      <c r="Q59" s="29"/>
      <c r="R59" s="29"/>
      <c r="S59" s="29"/>
      <c r="T59" s="349"/>
      <c r="U59" s="350"/>
      <c r="V59" s="351" t="s">
        <v>14</v>
      </c>
      <c r="W59" s="352"/>
      <c r="X59" s="390"/>
      <c r="Y59" s="391"/>
      <c r="Z59" s="391"/>
      <c r="AA59" s="391"/>
      <c r="AB59" s="274" t="s">
        <v>36</v>
      </c>
      <c r="AC59" s="388"/>
      <c r="AD59" s="388"/>
      <c r="AE59" s="389"/>
      <c r="AF59" s="389"/>
      <c r="AG59" s="387"/>
      <c r="AH59" s="387"/>
      <c r="AI59" s="387"/>
      <c r="AJ59" s="387"/>
      <c r="AK59" s="271"/>
      <c r="AL59" s="265"/>
    </row>
    <row r="60" spans="1:38" ht="20.100000000000001" hidden="1" customHeight="1" thickBot="1">
      <c r="A60" s="392"/>
      <c r="B60" s="283">
        <v>25</v>
      </c>
      <c r="C60" s="29" t="s">
        <v>138</v>
      </c>
      <c r="D60" s="29"/>
      <c r="E60" s="29"/>
      <c r="F60" s="29"/>
      <c r="G60" s="29"/>
      <c r="H60" s="29"/>
      <c r="I60" s="29"/>
      <c r="J60" s="29"/>
      <c r="K60" s="29"/>
      <c r="L60" s="29"/>
      <c r="M60" s="29"/>
      <c r="N60" s="29"/>
      <c r="O60" s="29"/>
      <c r="P60" s="29"/>
      <c r="Q60" s="29"/>
      <c r="R60" s="29"/>
      <c r="S60" s="29"/>
      <c r="T60" s="349"/>
      <c r="U60" s="350"/>
      <c r="V60" s="351" t="s">
        <v>14</v>
      </c>
      <c r="W60" s="352"/>
      <c r="X60" s="390"/>
      <c r="Y60" s="391"/>
      <c r="Z60" s="391"/>
      <c r="AA60" s="391"/>
      <c r="AB60" s="274" t="s">
        <v>36</v>
      </c>
      <c r="AC60" s="388"/>
      <c r="AD60" s="388"/>
      <c r="AE60" s="389"/>
      <c r="AF60" s="389"/>
      <c r="AG60" s="387"/>
      <c r="AH60" s="387"/>
      <c r="AI60" s="387"/>
      <c r="AJ60" s="387"/>
      <c r="AK60" s="271"/>
      <c r="AL60" s="265"/>
    </row>
    <row r="61" spans="1:38" ht="20.100000000000001" hidden="1" customHeight="1" thickBot="1">
      <c r="A61" s="372" t="s">
        <v>17</v>
      </c>
      <c r="B61" s="373"/>
      <c r="C61" s="373"/>
      <c r="D61" s="373"/>
      <c r="E61" s="373"/>
      <c r="F61" s="373"/>
      <c r="G61" s="373"/>
      <c r="H61" s="373"/>
      <c r="I61" s="373"/>
      <c r="J61" s="373"/>
      <c r="K61" s="373"/>
      <c r="L61" s="373"/>
      <c r="M61" s="373"/>
      <c r="N61" s="373"/>
      <c r="O61" s="373"/>
      <c r="P61" s="373"/>
      <c r="Q61" s="373"/>
      <c r="R61" s="373"/>
      <c r="S61" s="374"/>
      <c r="T61" s="378"/>
      <c r="U61" s="379"/>
      <c r="V61" s="362" t="s">
        <v>14</v>
      </c>
      <c r="W61" s="363"/>
      <c r="X61" s="380"/>
      <c r="Y61" s="381"/>
      <c r="Z61" s="381"/>
      <c r="AA61" s="381"/>
      <c r="AB61" s="286" t="s">
        <v>36</v>
      </c>
      <c r="AC61" s="253"/>
    </row>
    <row r="62" spans="1:38" ht="20.100000000000001" hidden="1" customHeight="1">
      <c r="A62" s="392" t="s">
        <v>191</v>
      </c>
      <c r="B62" s="283">
        <v>26</v>
      </c>
      <c r="C62" s="30" t="s">
        <v>193</v>
      </c>
      <c r="D62" s="31"/>
      <c r="E62" s="31"/>
      <c r="F62" s="31"/>
      <c r="G62" s="31"/>
      <c r="H62" s="31"/>
      <c r="I62" s="31"/>
      <c r="J62" s="31"/>
      <c r="K62" s="31"/>
      <c r="L62" s="31"/>
      <c r="M62" s="31"/>
      <c r="N62" s="31"/>
      <c r="O62" s="31"/>
      <c r="P62" s="31"/>
      <c r="Q62" s="31"/>
      <c r="R62" s="31"/>
      <c r="S62" s="31"/>
      <c r="T62" s="393"/>
      <c r="U62" s="394"/>
      <c r="V62" s="397" t="s">
        <v>14</v>
      </c>
      <c r="W62" s="398"/>
      <c r="X62" s="390"/>
      <c r="Y62" s="391"/>
      <c r="Z62" s="391"/>
      <c r="AA62" s="391"/>
      <c r="AB62" s="270" t="s">
        <v>36</v>
      </c>
      <c r="AC62" s="388"/>
      <c r="AD62" s="388"/>
      <c r="AE62" s="389"/>
      <c r="AF62" s="389"/>
      <c r="AG62" s="387"/>
      <c r="AH62" s="387"/>
      <c r="AI62" s="387"/>
      <c r="AJ62" s="387"/>
      <c r="AK62" s="271"/>
      <c r="AL62" s="265"/>
    </row>
    <row r="63" spans="1:38" ht="20.100000000000001" hidden="1" customHeight="1">
      <c r="A63" s="392"/>
      <c r="B63" s="283">
        <v>27</v>
      </c>
      <c r="C63" s="29" t="s">
        <v>194</v>
      </c>
      <c r="D63" s="29"/>
      <c r="E63" s="29"/>
      <c r="F63" s="29"/>
      <c r="G63" s="29"/>
      <c r="H63" s="29"/>
      <c r="I63" s="29"/>
      <c r="J63" s="29"/>
      <c r="K63" s="29"/>
      <c r="L63" s="29"/>
      <c r="M63" s="29"/>
      <c r="N63" s="29"/>
      <c r="O63" s="29"/>
      <c r="P63" s="29"/>
      <c r="Q63" s="29"/>
      <c r="R63" s="29"/>
      <c r="S63" s="29"/>
      <c r="T63" s="349"/>
      <c r="U63" s="350"/>
      <c r="V63" s="351" t="s">
        <v>14</v>
      </c>
      <c r="W63" s="352"/>
      <c r="X63" s="390"/>
      <c r="Y63" s="391"/>
      <c r="Z63" s="391"/>
      <c r="AA63" s="391"/>
      <c r="AB63" s="274" t="s">
        <v>36</v>
      </c>
      <c r="AC63" s="388"/>
      <c r="AD63" s="388"/>
      <c r="AE63" s="389"/>
      <c r="AF63" s="389"/>
      <c r="AG63" s="387"/>
      <c r="AH63" s="387"/>
      <c r="AI63" s="387"/>
      <c r="AJ63" s="387"/>
      <c r="AK63" s="271"/>
      <c r="AL63" s="265"/>
    </row>
    <row r="64" spans="1:38" ht="20.100000000000001" hidden="1" customHeight="1">
      <c r="A64" s="392"/>
      <c r="B64" s="283">
        <v>28</v>
      </c>
      <c r="C64" s="29" t="s">
        <v>195</v>
      </c>
      <c r="D64" s="29"/>
      <c r="E64" s="29"/>
      <c r="F64" s="29"/>
      <c r="G64" s="29"/>
      <c r="H64" s="29"/>
      <c r="I64" s="29"/>
      <c r="J64" s="29"/>
      <c r="K64" s="29"/>
      <c r="L64" s="29"/>
      <c r="M64" s="29"/>
      <c r="N64" s="29"/>
      <c r="O64" s="29"/>
      <c r="P64" s="29"/>
      <c r="Q64" s="29"/>
      <c r="R64" s="29"/>
      <c r="S64" s="29"/>
      <c r="T64" s="349"/>
      <c r="U64" s="350"/>
      <c r="V64" s="351" t="s">
        <v>14</v>
      </c>
      <c r="W64" s="352"/>
      <c r="X64" s="390"/>
      <c r="Y64" s="391"/>
      <c r="Z64" s="391"/>
      <c r="AA64" s="391"/>
      <c r="AB64" s="274" t="s">
        <v>36</v>
      </c>
      <c r="AC64" s="388"/>
      <c r="AD64" s="388"/>
      <c r="AE64" s="389"/>
      <c r="AF64" s="389"/>
      <c r="AG64" s="387"/>
      <c r="AH64" s="387"/>
      <c r="AI64" s="387"/>
      <c r="AJ64" s="387"/>
      <c r="AK64" s="271"/>
      <c r="AL64" s="265"/>
    </row>
    <row r="65" spans="1:38" ht="20.100000000000001" hidden="1" customHeight="1">
      <c r="A65" s="392"/>
      <c r="B65" s="283">
        <v>29</v>
      </c>
      <c r="C65" s="29" t="s">
        <v>196</v>
      </c>
      <c r="D65" s="29"/>
      <c r="E65" s="29"/>
      <c r="F65" s="29"/>
      <c r="G65" s="29"/>
      <c r="H65" s="29"/>
      <c r="I65" s="29"/>
      <c r="J65" s="29"/>
      <c r="K65" s="29"/>
      <c r="L65" s="29"/>
      <c r="M65" s="29"/>
      <c r="N65" s="29"/>
      <c r="O65" s="29"/>
      <c r="P65" s="29"/>
      <c r="Q65" s="29"/>
      <c r="R65" s="29"/>
      <c r="S65" s="29"/>
      <c r="T65" s="349"/>
      <c r="U65" s="350"/>
      <c r="V65" s="351" t="s">
        <v>14</v>
      </c>
      <c r="W65" s="352"/>
      <c r="X65" s="390"/>
      <c r="Y65" s="391"/>
      <c r="Z65" s="391"/>
      <c r="AA65" s="391"/>
      <c r="AB65" s="274" t="s">
        <v>36</v>
      </c>
      <c r="AC65" s="388"/>
      <c r="AD65" s="388"/>
      <c r="AE65" s="389"/>
      <c r="AF65" s="389"/>
      <c r="AG65" s="387"/>
      <c r="AH65" s="387"/>
      <c r="AI65" s="387"/>
      <c r="AJ65" s="387"/>
      <c r="AK65" s="271"/>
      <c r="AL65" s="265"/>
    </row>
    <row r="66" spans="1:38" ht="20.100000000000001" hidden="1" customHeight="1">
      <c r="A66" s="392"/>
      <c r="B66" s="283">
        <v>30</v>
      </c>
      <c r="C66" s="29" t="s">
        <v>197</v>
      </c>
      <c r="D66" s="29"/>
      <c r="E66" s="29"/>
      <c r="F66" s="29"/>
      <c r="G66" s="29"/>
      <c r="H66" s="29"/>
      <c r="I66" s="29"/>
      <c r="J66" s="29"/>
      <c r="K66" s="29"/>
      <c r="L66" s="29"/>
      <c r="M66" s="29"/>
      <c r="N66" s="29"/>
      <c r="O66" s="29"/>
      <c r="P66" s="29"/>
      <c r="Q66" s="29"/>
      <c r="R66" s="29"/>
      <c r="S66" s="29"/>
      <c r="T66" s="349"/>
      <c r="U66" s="350"/>
      <c r="V66" s="351" t="s">
        <v>14</v>
      </c>
      <c r="W66" s="352"/>
      <c r="X66" s="390"/>
      <c r="Y66" s="391"/>
      <c r="Z66" s="391"/>
      <c r="AA66" s="391"/>
      <c r="AB66" s="274" t="s">
        <v>36</v>
      </c>
      <c r="AC66" s="388"/>
      <c r="AD66" s="388"/>
      <c r="AE66" s="389"/>
      <c r="AF66" s="389"/>
      <c r="AG66" s="387"/>
      <c r="AH66" s="387"/>
      <c r="AI66" s="387"/>
      <c r="AJ66" s="387"/>
      <c r="AK66" s="271"/>
      <c r="AL66" s="265"/>
    </row>
    <row r="67" spans="1:38" ht="20.100000000000001" hidden="1" customHeight="1">
      <c r="A67" s="392"/>
      <c r="B67" s="283">
        <v>31</v>
      </c>
      <c r="C67" s="29" t="s">
        <v>198</v>
      </c>
      <c r="D67" s="29"/>
      <c r="E67" s="29"/>
      <c r="F67" s="29"/>
      <c r="G67" s="29"/>
      <c r="H67" s="29"/>
      <c r="I67" s="29"/>
      <c r="J67" s="29"/>
      <c r="K67" s="29"/>
      <c r="L67" s="29"/>
      <c r="M67" s="29"/>
      <c r="N67" s="29"/>
      <c r="O67" s="29"/>
      <c r="P67" s="29"/>
      <c r="Q67" s="29"/>
      <c r="R67" s="29"/>
      <c r="S67" s="29"/>
      <c r="T67" s="349"/>
      <c r="U67" s="350"/>
      <c r="V67" s="351" t="s">
        <v>14</v>
      </c>
      <c r="W67" s="352"/>
      <c r="X67" s="390"/>
      <c r="Y67" s="391"/>
      <c r="Z67" s="391"/>
      <c r="AA67" s="391"/>
      <c r="AB67" s="274" t="s">
        <v>36</v>
      </c>
      <c r="AC67" s="388"/>
      <c r="AD67" s="388"/>
      <c r="AE67" s="389"/>
      <c r="AF67" s="389"/>
      <c r="AG67" s="387"/>
      <c r="AH67" s="387"/>
      <c r="AI67" s="387"/>
      <c r="AJ67" s="387"/>
      <c r="AK67" s="271"/>
      <c r="AL67" s="265"/>
    </row>
    <row r="68" spans="1:38" ht="20.100000000000001" hidden="1" customHeight="1" thickBot="1">
      <c r="A68" s="392"/>
      <c r="B68" s="283">
        <v>32</v>
      </c>
      <c r="C68" s="29" t="s">
        <v>199</v>
      </c>
      <c r="D68" s="29"/>
      <c r="E68" s="29"/>
      <c r="F68" s="29"/>
      <c r="G68" s="29"/>
      <c r="H68" s="29"/>
      <c r="I68" s="29"/>
      <c r="J68" s="29"/>
      <c r="K68" s="29"/>
      <c r="L68" s="29"/>
      <c r="M68" s="29"/>
      <c r="N68" s="29"/>
      <c r="O68" s="29"/>
      <c r="P68" s="29"/>
      <c r="Q68" s="29"/>
      <c r="R68" s="29"/>
      <c r="S68" s="29"/>
      <c r="T68" s="349"/>
      <c r="U68" s="350"/>
      <c r="V68" s="351" t="s">
        <v>14</v>
      </c>
      <c r="W68" s="352"/>
      <c r="X68" s="390"/>
      <c r="Y68" s="391"/>
      <c r="Z68" s="391"/>
      <c r="AA68" s="391"/>
      <c r="AB68" s="274" t="s">
        <v>36</v>
      </c>
      <c r="AC68" s="388"/>
      <c r="AD68" s="388"/>
      <c r="AE68" s="389"/>
      <c r="AF68" s="389"/>
      <c r="AG68" s="387"/>
      <c r="AH68" s="387"/>
      <c r="AI68" s="387"/>
      <c r="AJ68" s="387"/>
      <c r="AK68" s="271"/>
      <c r="AL68" s="265"/>
    </row>
    <row r="69" spans="1:38" ht="20.100000000000001" hidden="1" customHeight="1" thickBot="1">
      <c r="A69" s="372" t="s">
        <v>17</v>
      </c>
      <c r="B69" s="373"/>
      <c r="C69" s="373"/>
      <c r="D69" s="373"/>
      <c r="E69" s="373"/>
      <c r="F69" s="373"/>
      <c r="G69" s="373"/>
      <c r="H69" s="373"/>
      <c r="I69" s="373"/>
      <c r="J69" s="373"/>
      <c r="K69" s="373"/>
      <c r="L69" s="373"/>
      <c r="M69" s="373"/>
      <c r="N69" s="373"/>
      <c r="O69" s="373"/>
      <c r="P69" s="373"/>
      <c r="Q69" s="373"/>
      <c r="R69" s="373"/>
      <c r="S69" s="374"/>
      <c r="T69" s="378"/>
      <c r="U69" s="379"/>
      <c r="V69" s="362" t="s">
        <v>14</v>
      </c>
      <c r="W69" s="363"/>
      <c r="X69" s="380"/>
      <c r="Y69" s="381"/>
      <c r="Z69" s="381"/>
      <c r="AA69" s="381"/>
      <c r="AB69" s="286" t="s">
        <v>36</v>
      </c>
      <c r="AC69" s="253"/>
    </row>
    <row r="70" spans="1:38" ht="20.100000000000001" hidden="1" customHeight="1">
      <c r="A70" s="463" t="s">
        <v>200</v>
      </c>
      <c r="B70" s="283">
        <v>33</v>
      </c>
      <c r="C70" s="30" t="s">
        <v>201</v>
      </c>
      <c r="D70" s="31"/>
      <c r="E70" s="31"/>
      <c r="F70" s="31"/>
      <c r="G70" s="31"/>
      <c r="H70" s="31"/>
      <c r="I70" s="31"/>
      <c r="J70" s="31"/>
      <c r="K70" s="31"/>
      <c r="L70" s="31"/>
      <c r="M70" s="31"/>
      <c r="N70" s="31"/>
      <c r="O70" s="31"/>
      <c r="P70" s="31"/>
      <c r="Q70" s="31"/>
      <c r="R70" s="31"/>
      <c r="S70" s="31"/>
      <c r="T70" s="393"/>
      <c r="U70" s="394"/>
      <c r="V70" s="397" t="s">
        <v>14</v>
      </c>
      <c r="W70" s="398"/>
      <c r="X70" s="390"/>
      <c r="Y70" s="391"/>
      <c r="Z70" s="391"/>
      <c r="AA70" s="391"/>
      <c r="AB70" s="270" t="s">
        <v>36</v>
      </c>
      <c r="AC70" s="388"/>
      <c r="AD70" s="388"/>
      <c r="AE70" s="389"/>
      <c r="AF70" s="389"/>
      <c r="AG70" s="387"/>
      <c r="AH70" s="387"/>
      <c r="AI70" s="387"/>
      <c r="AJ70" s="387"/>
      <c r="AK70" s="271"/>
      <c r="AL70" s="265"/>
    </row>
    <row r="71" spans="1:38" ht="20.100000000000001" hidden="1" customHeight="1">
      <c r="A71" s="463"/>
      <c r="B71" s="283">
        <v>34</v>
      </c>
      <c r="C71" s="29" t="s">
        <v>202</v>
      </c>
      <c r="D71" s="29"/>
      <c r="E71" s="29"/>
      <c r="F71" s="29"/>
      <c r="G71" s="29"/>
      <c r="H71" s="29"/>
      <c r="I71" s="29"/>
      <c r="J71" s="29"/>
      <c r="K71" s="29"/>
      <c r="L71" s="29"/>
      <c r="M71" s="29"/>
      <c r="N71" s="29"/>
      <c r="O71" s="29"/>
      <c r="P71" s="29"/>
      <c r="Q71" s="29"/>
      <c r="R71" s="29"/>
      <c r="S71" s="29"/>
      <c r="T71" s="349"/>
      <c r="U71" s="350"/>
      <c r="V71" s="351" t="s">
        <v>14</v>
      </c>
      <c r="W71" s="352"/>
      <c r="X71" s="390"/>
      <c r="Y71" s="391"/>
      <c r="Z71" s="391"/>
      <c r="AA71" s="391"/>
      <c r="AB71" s="274" t="s">
        <v>36</v>
      </c>
      <c r="AC71" s="388"/>
      <c r="AD71" s="388"/>
      <c r="AE71" s="389"/>
      <c r="AF71" s="389"/>
      <c r="AG71" s="387"/>
      <c r="AH71" s="387"/>
      <c r="AI71" s="387"/>
      <c r="AJ71" s="387"/>
      <c r="AK71" s="271"/>
      <c r="AL71" s="265"/>
    </row>
    <row r="72" spans="1:38" ht="20.100000000000001" hidden="1" customHeight="1">
      <c r="A72" s="463"/>
      <c r="B72" s="283">
        <v>35</v>
      </c>
      <c r="C72" s="29" t="s">
        <v>203</v>
      </c>
      <c r="D72" s="29"/>
      <c r="E72" s="29"/>
      <c r="F72" s="29"/>
      <c r="G72" s="29"/>
      <c r="H72" s="29"/>
      <c r="I72" s="29"/>
      <c r="J72" s="29"/>
      <c r="K72" s="29"/>
      <c r="L72" s="29"/>
      <c r="M72" s="29"/>
      <c r="N72" s="29"/>
      <c r="O72" s="29"/>
      <c r="P72" s="29"/>
      <c r="Q72" s="29"/>
      <c r="R72" s="29"/>
      <c r="S72" s="29"/>
      <c r="T72" s="349"/>
      <c r="U72" s="350"/>
      <c r="V72" s="351" t="s">
        <v>14</v>
      </c>
      <c r="W72" s="352"/>
      <c r="X72" s="390"/>
      <c r="Y72" s="391"/>
      <c r="Z72" s="391"/>
      <c r="AA72" s="391"/>
      <c r="AB72" s="274" t="s">
        <v>36</v>
      </c>
      <c r="AC72" s="388"/>
      <c r="AD72" s="388"/>
      <c r="AE72" s="389"/>
      <c r="AF72" s="389"/>
      <c r="AG72" s="387"/>
      <c r="AH72" s="387"/>
      <c r="AI72" s="387"/>
      <c r="AJ72" s="387"/>
      <c r="AK72" s="271"/>
      <c r="AL72" s="265"/>
    </row>
    <row r="73" spans="1:38" ht="20.100000000000001" hidden="1" customHeight="1" thickBot="1">
      <c r="A73" s="463"/>
      <c r="B73" s="283">
        <v>36</v>
      </c>
      <c r="C73" s="29" t="s">
        <v>204</v>
      </c>
      <c r="D73" s="29"/>
      <c r="E73" s="29"/>
      <c r="F73" s="29"/>
      <c r="G73" s="29"/>
      <c r="H73" s="29"/>
      <c r="I73" s="29"/>
      <c r="J73" s="29"/>
      <c r="K73" s="29"/>
      <c r="L73" s="29"/>
      <c r="M73" s="29"/>
      <c r="N73" s="29"/>
      <c r="O73" s="29"/>
      <c r="P73" s="29"/>
      <c r="Q73" s="29"/>
      <c r="R73" s="29"/>
      <c r="S73" s="29"/>
      <c r="T73" s="349"/>
      <c r="U73" s="350"/>
      <c r="V73" s="351" t="s">
        <v>14</v>
      </c>
      <c r="W73" s="352"/>
      <c r="X73" s="390"/>
      <c r="Y73" s="391"/>
      <c r="Z73" s="391"/>
      <c r="AA73" s="391"/>
      <c r="AB73" s="274" t="s">
        <v>36</v>
      </c>
      <c r="AC73" s="388"/>
      <c r="AD73" s="388"/>
      <c r="AE73" s="389"/>
      <c r="AF73" s="389"/>
      <c r="AG73" s="387"/>
      <c r="AH73" s="387"/>
      <c r="AI73" s="387"/>
      <c r="AJ73" s="387"/>
      <c r="AK73" s="271"/>
      <c r="AL73" s="265"/>
    </row>
    <row r="74" spans="1:38" ht="17.25" hidden="1" customHeight="1" thickBot="1">
      <c r="A74" s="372" t="s">
        <v>17</v>
      </c>
      <c r="B74" s="373"/>
      <c r="C74" s="373"/>
      <c r="D74" s="373"/>
      <c r="E74" s="373"/>
      <c r="F74" s="373"/>
      <c r="G74" s="373"/>
      <c r="H74" s="373"/>
      <c r="I74" s="373"/>
      <c r="J74" s="373"/>
      <c r="K74" s="373"/>
      <c r="L74" s="373"/>
      <c r="M74" s="373"/>
      <c r="N74" s="373"/>
      <c r="O74" s="373"/>
      <c r="P74" s="373"/>
      <c r="Q74" s="373"/>
      <c r="R74" s="373"/>
      <c r="S74" s="374"/>
      <c r="T74" s="378"/>
      <c r="U74" s="379"/>
      <c r="V74" s="362" t="s">
        <v>14</v>
      </c>
      <c r="W74" s="363"/>
      <c r="X74" s="380"/>
      <c r="Y74" s="381"/>
      <c r="Z74" s="381"/>
      <c r="AA74" s="381"/>
      <c r="AB74" s="286" t="s">
        <v>36</v>
      </c>
      <c r="AC74" s="253"/>
    </row>
    <row r="75" spans="1:38" s="291" customFormat="1" ht="28.5" customHeight="1" thickBot="1">
      <c r="A75" s="375" t="s">
        <v>35</v>
      </c>
      <c r="B75" s="376"/>
      <c r="C75" s="376"/>
      <c r="D75" s="376"/>
      <c r="E75" s="376"/>
      <c r="F75" s="376"/>
      <c r="G75" s="376"/>
      <c r="H75" s="376"/>
      <c r="I75" s="376"/>
      <c r="J75" s="376"/>
      <c r="K75" s="376"/>
      <c r="L75" s="376"/>
      <c r="M75" s="376"/>
      <c r="N75" s="376"/>
      <c r="O75" s="376"/>
      <c r="P75" s="376"/>
      <c r="Q75" s="376"/>
      <c r="R75" s="376"/>
      <c r="S75" s="377"/>
      <c r="T75" s="364">
        <f ca="1">SUM(T44,T47,T52,T61,T69,T74)</f>
        <v>0</v>
      </c>
      <c r="U75" s="365"/>
      <c r="V75" s="362" t="s">
        <v>14</v>
      </c>
      <c r="W75" s="363"/>
      <c r="X75" s="366">
        <f ca="1">SUM(X44,X47,X52,X61,X69,X74)</f>
        <v>0</v>
      </c>
      <c r="Y75" s="367"/>
      <c r="Z75" s="367"/>
      <c r="AA75" s="367"/>
      <c r="AB75" s="290" t="s">
        <v>36</v>
      </c>
      <c r="AC75" s="247"/>
      <c r="AD75" s="247"/>
      <c r="AE75" s="247"/>
      <c r="AF75" s="247"/>
      <c r="AG75" s="247"/>
      <c r="AH75" s="247"/>
      <c r="AI75" s="247"/>
      <c r="AJ75" s="247"/>
      <c r="AK75" s="247"/>
      <c r="AL75" s="247"/>
    </row>
    <row r="76" spans="1:38">
      <c r="A76" s="292"/>
      <c r="AC76" s="293"/>
      <c r="AD76" s="293"/>
      <c r="AE76" s="293"/>
      <c r="AF76" s="293"/>
      <c r="AG76" s="293"/>
      <c r="AH76" s="293"/>
      <c r="AI76" s="293"/>
      <c r="AJ76" s="293"/>
      <c r="AK76" s="293"/>
      <c r="AL76" s="293"/>
    </row>
    <row r="77" spans="1:38" s="291" customFormat="1">
      <c r="A77" s="32" t="s">
        <v>88</v>
      </c>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47"/>
      <c r="AD77" s="247"/>
      <c r="AE77" s="247"/>
      <c r="AF77" s="247"/>
      <c r="AG77" s="247"/>
      <c r="AH77" s="247"/>
      <c r="AI77" s="247"/>
      <c r="AJ77" s="247"/>
      <c r="AK77" s="247"/>
      <c r="AL77" s="247"/>
    </row>
    <row r="78" spans="1:38">
      <c r="A78" s="32" t="s">
        <v>273</v>
      </c>
      <c r="AC78" s="291"/>
      <c r="AD78" s="291"/>
      <c r="AE78" s="291"/>
      <c r="AF78" s="291"/>
      <c r="AG78" s="291"/>
      <c r="AH78" s="291"/>
      <c r="AI78" s="291"/>
      <c r="AJ78" s="291"/>
      <c r="AK78" s="291"/>
      <c r="AL78" s="291"/>
    </row>
    <row r="79" spans="1:38">
      <c r="A79" s="33" t="s">
        <v>274</v>
      </c>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row>
    <row r="80" spans="1:38">
      <c r="A80" s="33" t="s">
        <v>275</v>
      </c>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row>
    <row r="81"/>
    <row r="82"/>
  </sheetData>
  <sheetProtection algorithmName="SHA-512" hashValue="9+rUwxOW/FLaGi0vcBq05MgAHgxOLeid8AI+MI1F19NcLxtV0bXyvd1YjRlhHJccksB2Qv8XUhBfB8UF9mtH4w==" saltValue="c8OwAKSynLqLZGDFU6S2uw==" spinCount="100000" sheet="1" selectLockedCells="1"/>
  <mergeCells count="312">
    <mergeCell ref="A74:S74"/>
    <mergeCell ref="T74:U74"/>
    <mergeCell ref="V74:W74"/>
    <mergeCell ref="X74:AA74"/>
    <mergeCell ref="A69:S69"/>
    <mergeCell ref="T69:U69"/>
    <mergeCell ref="V69:W69"/>
    <mergeCell ref="X69:AA69"/>
    <mergeCell ref="AG73:AJ73"/>
    <mergeCell ref="A70:A73"/>
    <mergeCell ref="T70:U70"/>
    <mergeCell ref="V70:W70"/>
    <mergeCell ref="X70:AA70"/>
    <mergeCell ref="AC70:AD70"/>
    <mergeCell ref="AE70:AF70"/>
    <mergeCell ref="AG70:AJ70"/>
    <mergeCell ref="T71:U71"/>
    <mergeCell ref="V71:W71"/>
    <mergeCell ref="X71:AA71"/>
    <mergeCell ref="AC71:AD71"/>
    <mergeCell ref="AE71:AF71"/>
    <mergeCell ref="AG71:AJ71"/>
    <mergeCell ref="T72:U72"/>
    <mergeCell ref="V72:W72"/>
    <mergeCell ref="X72:AA72"/>
    <mergeCell ref="AC72:AD72"/>
    <mergeCell ref="AE72:AF72"/>
    <mergeCell ref="AG72:AJ72"/>
    <mergeCell ref="T73:U73"/>
    <mergeCell ref="V73:W73"/>
    <mergeCell ref="X73:AA73"/>
    <mergeCell ref="AC73:AD73"/>
    <mergeCell ref="AE73:AF73"/>
    <mergeCell ref="T68:U68"/>
    <mergeCell ref="V68:W68"/>
    <mergeCell ref="X68:AA68"/>
    <mergeCell ref="AC68:AD68"/>
    <mergeCell ref="AE68:AF68"/>
    <mergeCell ref="AG68:AJ68"/>
    <mergeCell ref="AG65:AJ65"/>
    <mergeCell ref="T66:U66"/>
    <mergeCell ref="V66:W66"/>
    <mergeCell ref="X66:AA66"/>
    <mergeCell ref="AC66:AD66"/>
    <mergeCell ref="AE66:AF66"/>
    <mergeCell ref="AG66:AJ66"/>
    <mergeCell ref="T67:U67"/>
    <mergeCell ref="V67:W67"/>
    <mergeCell ref="X67:AA67"/>
    <mergeCell ref="AC67:AD67"/>
    <mergeCell ref="AE67:AF67"/>
    <mergeCell ref="AG67:AJ67"/>
    <mergeCell ref="A62:A68"/>
    <mergeCell ref="T62:U62"/>
    <mergeCell ref="V62:W62"/>
    <mergeCell ref="X62:AA62"/>
    <mergeCell ref="AC62:AD62"/>
    <mergeCell ref="AE62:AF62"/>
    <mergeCell ref="AG62:AJ62"/>
    <mergeCell ref="T63:U63"/>
    <mergeCell ref="V63:W63"/>
    <mergeCell ref="X63:AA63"/>
    <mergeCell ref="AC63:AD63"/>
    <mergeCell ref="AE63:AF63"/>
    <mergeCell ref="AG63:AJ63"/>
    <mergeCell ref="T64:U64"/>
    <mergeCell ref="V64:W64"/>
    <mergeCell ref="X64:AA64"/>
    <mergeCell ref="AC64:AD64"/>
    <mergeCell ref="AE64:AF64"/>
    <mergeCell ref="AG64:AJ64"/>
    <mergeCell ref="T65:U65"/>
    <mergeCell ref="V65:W65"/>
    <mergeCell ref="X65:AA65"/>
    <mergeCell ref="AC65:AD65"/>
    <mergeCell ref="AE65:AF65"/>
    <mergeCell ref="AG59:AJ59"/>
    <mergeCell ref="T59:U59"/>
    <mergeCell ref="V59:W59"/>
    <mergeCell ref="X59:AA59"/>
    <mergeCell ref="AC58:AD58"/>
    <mergeCell ref="AE58:AF58"/>
    <mergeCell ref="AG58:AJ58"/>
    <mergeCell ref="T60:U60"/>
    <mergeCell ref="V60:W60"/>
    <mergeCell ref="X60:AA60"/>
    <mergeCell ref="AC59:AD59"/>
    <mergeCell ref="AE59:AF59"/>
    <mergeCell ref="A61:S61"/>
    <mergeCell ref="T61:U61"/>
    <mergeCell ref="V61:W61"/>
    <mergeCell ref="X61:AA61"/>
    <mergeCell ref="AC60:AD60"/>
    <mergeCell ref="AE60:AF60"/>
    <mergeCell ref="AG60:AJ60"/>
    <mergeCell ref="T54:U54"/>
    <mergeCell ref="V54:W54"/>
    <mergeCell ref="X54:AA54"/>
    <mergeCell ref="T55:U55"/>
    <mergeCell ref="V55:W55"/>
    <mergeCell ref="X55:AA55"/>
    <mergeCell ref="AC54:AD54"/>
    <mergeCell ref="AE54:AF54"/>
    <mergeCell ref="AG54:AJ54"/>
    <mergeCell ref="T56:U56"/>
    <mergeCell ref="V56:W56"/>
    <mergeCell ref="X56:AA56"/>
    <mergeCell ref="AC55:AD55"/>
    <mergeCell ref="A53:A60"/>
    <mergeCell ref="AE55:AF55"/>
    <mergeCell ref="AG55:AJ55"/>
    <mergeCell ref="T57:U57"/>
    <mergeCell ref="T53:U53"/>
    <mergeCell ref="V53:W53"/>
    <mergeCell ref="X53:AA53"/>
    <mergeCell ref="AC52:AD52"/>
    <mergeCell ref="AE52:AF52"/>
    <mergeCell ref="AG52:AJ52"/>
    <mergeCell ref="T58:U58"/>
    <mergeCell ref="V58:W58"/>
    <mergeCell ref="X58:AA58"/>
    <mergeCell ref="AC57:AD57"/>
    <mergeCell ref="AE57:AF57"/>
    <mergeCell ref="AG57:AJ57"/>
    <mergeCell ref="AC53:AD53"/>
    <mergeCell ref="AE53:AF53"/>
    <mergeCell ref="AG53:AJ53"/>
    <mergeCell ref="V57:W57"/>
    <mergeCell ref="X57:AA57"/>
    <mergeCell ref="AC56:AD56"/>
    <mergeCell ref="AE56:AF56"/>
    <mergeCell ref="AG56:AJ56"/>
    <mergeCell ref="T52:U52"/>
    <mergeCell ref="V52:W52"/>
    <mergeCell ref="X52:AA52"/>
    <mergeCell ref="AG43:AJ43"/>
    <mergeCell ref="AG32:AJ32"/>
    <mergeCell ref="AG33:AJ33"/>
    <mergeCell ref="AG34:AJ34"/>
    <mergeCell ref="Z5:AA5"/>
    <mergeCell ref="W5:X5"/>
    <mergeCell ref="AC37:AD37"/>
    <mergeCell ref="AE37:AF37"/>
    <mergeCell ref="X38:AA38"/>
    <mergeCell ref="AC32:AD32"/>
    <mergeCell ref="A8:AB8"/>
    <mergeCell ref="J12:L12"/>
    <mergeCell ref="M12:Q12"/>
    <mergeCell ref="R12:T12"/>
    <mergeCell ref="U12:AB12"/>
    <mergeCell ref="AG37:AJ37"/>
    <mergeCell ref="AG38:AJ38"/>
    <mergeCell ref="AG39:AJ39"/>
    <mergeCell ref="T5:U5"/>
    <mergeCell ref="B13:D14"/>
    <mergeCell ref="T43:U43"/>
    <mergeCell ref="V43:W43"/>
    <mergeCell ref="V37:W37"/>
    <mergeCell ref="AC36:AD36"/>
    <mergeCell ref="U16:AB16"/>
    <mergeCell ref="AG35:AJ35"/>
    <mergeCell ref="AG36:AJ36"/>
    <mergeCell ref="B15:I15"/>
    <mergeCell ref="E11:AB11"/>
    <mergeCell ref="AG31:AL31"/>
    <mergeCell ref="AC34:AD34"/>
    <mergeCell ref="B17:D18"/>
    <mergeCell ref="H17:I17"/>
    <mergeCell ref="K17:M17"/>
    <mergeCell ref="E18:AB18"/>
    <mergeCell ref="K13:M13"/>
    <mergeCell ref="B12:I12"/>
    <mergeCell ref="AC31:AF31"/>
    <mergeCell ref="AE36:AF36"/>
    <mergeCell ref="M15:Q15"/>
    <mergeCell ref="U15:AB15"/>
    <mergeCell ref="AE34:AF34"/>
    <mergeCell ref="T34:U34"/>
    <mergeCell ref="AC35:AD35"/>
    <mergeCell ref="B16:I16"/>
    <mergeCell ref="A27:C27"/>
    <mergeCell ref="D27:AB27"/>
    <mergeCell ref="E10:AB10"/>
    <mergeCell ref="E14:AB14"/>
    <mergeCell ref="AE51:AF51"/>
    <mergeCell ref="AE35:AF35"/>
    <mergeCell ref="T35:U35"/>
    <mergeCell ref="A31:AB31"/>
    <mergeCell ref="A28:C28"/>
    <mergeCell ref="D28:AB28"/>
    <mergeCell ref="A25:C25"/>
    <mergeCell ref="A26:C26"/>
    <mergeCell ref="A19:AB19"/>
    <mergeCell ref="D21:AB21"/>
    <mergeCell ref="D22:AB22"/>
    <mergeCell ref="D23:AB23"/>
    <mergeCell ref="D24:AB24"/>
    <mergeCell ref="D25:AB25"/>
    <mergeCell ref="D26:AB26"/>
    <mergeCell ref="A21:C21"/>
    <mergeCell ref="A20:AB20"/>
    <mergeCell ref="X37:AA37"/>
    <mergeCell ref="J16:L16"/>
    <mergeCell ref="M16:Q16"/>
    <mergeCell ref="R16:T16"/>
    <mergeCell ref="T46:U46"/>
    <mergeCell ref="AC44:AD44"/>
    <mergeCell ref="AE44:AF44"/>
    <mergeCell ref="V46:W46"/>
    <mergeCell ref="X43:AA43"/>
    <mergeCell ref="AC45:AD45"/>
    <mergeCell ref="AE45:AF45"/>
    <mergeCell ref="X51:AA51"/>
    <mergeCell ref="A6:G6"/>
    <mergeCell ref="X32:AB32"/>
    <mergeCell ref="X33:AA33"/>
    <mergeCell ref="AE33:AF33"/>
    <mergeCell ref="AC33:AD33"/>
    <mergeCell ref="AE32:AF32"/>
    <mergeCell ref="A10:A18"/>
    <mergeCell ref="A33:A40"/>
    <mergeCell ref="T33:U33"/>
    <mergeCell ref="V33:W33"/>
    <mergeCell ref="T36:U36"/>
    <mergeCell ref="T37:U37"/>
    <mergeCell ref="T38:U38"/>
    <mergeCell ref="T39:U39"/>
    <mergeCell ref="T40:U40"/>
    <mergeCell ref="V34:W34"/>
    <mergeCell ref="V36:W36"/>
    <mergeCell ref="A48:A51"/>
    <mergeCell ref="AC46:AD46"/>
    <mergeCell ref="AE46:AF46"/>
    <mergeCell ref="T45:U45"/>
    <mergeCell ref="X45:AA45"/>
    <mergeCell ref="X46:AA46"/>
    <mergeCell ref="T49:U49"/>
    <mergeCell ref="V49:W49"/>
    <mergeCell ref="AC48:AD48"/>
    <mergeCell ref="AE48:AF48"/>
    <mergeCell ref="T48:U48"/>
    <mergeCell ref="V48:W48"/>
    <mergeCell ref="AC47:AD47"/>
    <mergeCell ref="AC51:AD51"/>
    <mergeCell ref="T51:U51"/>
    <mergeCell ref="V51:W51"/>
    <mergeCell ref="AC50:AD50"/>
    <mergeCell ref="AE50:AF50"/>
    <mergeCell ref="T50:U50"/>
    <mergeCell ref="V50:W50"/>
    <mergeCell ref="V45:W45"/>
    <mergeCell ref="A45:A46"/>
    <mergeCell ref="AG51:AJ51"/>
    <mergeCell ref="AC49:AD49"/>
    <mergeCell ref="AE49:AF49"/>
    <mergeCell ref="AC39:AD39"/>
    <mergeCell ref="AE39:AF39"/>
    <mergeCell ref="V39:W39"/>
    <mergeCell ref="AC38:AD38"/>
    <mergeCell ref="AE38:AF38"/>
    <mergeCell ref="X39:AA39"/>
    <mergeCell ref="X40:AA40"/>
    <mergeCell ref="X44:AA44"/>
    <mergeCell ref="AC43:AD43"/>
    <mergeCell ref="AE43:AF43"/>
    <mergeCell ref="AG44:AJ44"/>
    <mergeCell ref="AG45:AJ45"/>
    <mergeCell ref="AG47:AJ47"/>
    <mergeCell ref="AG48:AJ48"/>
    <mergeCell ref="AG46:AJ46"/>
    <mergeCell ref="AG49:AJ49"/>
    <mergeCell ref="AG50:AJ50"/>
    <mergeCell ref="AE47:AF47"/>
    <mergeCell ref="X48:AA48"/>
    <mergeCell ref="X49:AA49"/>
    <mergeCell ref="X50:AA50"/>
    <mergeCell ref="V75:W75"/>
    <mergeCell ref="T75:U75"/>
    <mergeCell ref="X75:AA75"/>
    <mergeCell ref="A32:S32"/>
    <mergeCell ref="A3:AB3"/>
    <mergeCell ref="A47:S47"/>
    <mergeCell ref="A44:S44"/>
    <mergeCell ref="A52:S52"/>
    <mergeCell ref="A75:S75"/>
    <mergeCell ref="X34:AA34"/>
    <mergeCell ref="X35:AA35"/>
    <mergeCell ref="X36:AA36"/>
    <mergeCell ref="T47:U47"/>
    <mergeCell ref="V47:W47"/>
    <mergeCell ref="X47:AA47"/>
    <mergeCell ref="J15:L15"/>
    <mergeCell ref="B10:D10"/>
    <mergeCell ref="B11:D11"/>
    <mergeCell ref="T44:U44"/>
    <mergeCell ref="V44:W44"/>
    <mergeCell ref="V38:W38"/>
    <mergeCell ref="V35:W35"/>
    <mergeCell ref="R15:T15"/>
    <mergeCell ref="H13:I13"/>
    <mergeCell ref="T41:U41"/>
    <mergeCell ref="T42:U42"/>
    <mergeCell ref="V41:W41"/>
    <mergeCell ref="V42:W42"/>
    <mergeCell ref="X41:AA41"/>
    <mergeCell ref="X42:AA42"/>
    <mergeCell ref="AS20:CD20"/>
    <mergeCell ref="A22:C22"/>
    <mergeCell ref="A23:C23"/>
    <mergeCell ref="A24:C24"/>
    <mergeCell ref="T32:W32"/>
    <mergeCell ref="V40:W40"/>
  </mergeCells>
  <phoneticPr fontId="5"/>
  <conditionalFormatting sqref="A21:C28">
    <cfRule type="expression" dxfId="34" priority="5">
      <formula>AD21=FALSE</formula>
    </cfRule>
  </conditionalFormatting>
  <conditionalFormatting sqref="A44:AB44 A47:AB47 A52:AB52 A61:AB61 A69:AB69 A74:AB74">
    <cfRule type="expression" dxfId="33" priority="2">
      <formula>AND($T44&gt;0,$X44)</formula>
    </cfRule>
  </conditionalFormatting>
  <conditionalFormatting sqref="A75:AB75">
    <cfRule type="expression" dxfId="32" priority="1">
      <formula>AND($T$75&gt;0,$X$75&gt;0)</formula>
    </cfRule>
  </conditionalFormatting>
  <conditionalFormatting sqref="B33:AB43 B45:AB46 B48:AB51 B53:AB60 B62:XFD68 B70:XFD73">
    <cfRule type="expression" dxfId="31" priority="4">
      <formula>AND($T33&gt;0,$X33&gt;0)</formula>
    </cfRule>
  </conditionalFormatting>
  <conditionalFormatting sqref="T5 W5 Z5 E10:AB11 M12 U12 H13 K13 E14 M15:Q16 U15:AB16 H17 K17 E18">
    <cfRule type="containsBlanks" dxfId="30" priority="21">
      <formula>LEN(TRIM(E5))=0</formula>
    </cfRule>
  </conditionalFormatting>
  <dataValidations count="3">
    <dataValidation imeMode="disabled" allowBlank="1" showInputMessage="1" showErrorMessage="1" sqref="U16:AB16 K13:M13 T5:U5 W5:X5 Z5:AA5 H13:I13 M16:Q16 K17:M17 H17:I17" xr:uid="{00000000-0002-0000-0200-000000000000}"/>
    <dataValidation imeMode="fullKatakana" allowBlank="1" showInputMessage="1" showErrorMessage="1" sqref="E10:AB10" xr:uid="{00000000-0002-0000-0200-000001000000}"/>
    <dataValidation imeMode="on" allowBlank="1" showInputMessage="1" showErrorMessage="1" sqref="E11:AB11 U12:AB12 M12:Q12 E14:AB14 M15:Q15 U15:AB15 E18:AB18" xr:uid="{00000000-0002-0000-0200-000002000000}"/>
  </dataValidations>
  <printOptions horizontalCentered="1"/>
  <pageMargins left="0.70866141732283472" right="0.70866141732283472" top="0.74803149606299213" bottom="0.74803149606299213" header="0.31496062992125984" footer="0.31496062992125984"/>
  <pageSetup paperSize="9" scale="105" fitToHeight="0" orientation="portrait" r:id="rId1"/>
  <headerFooter>
    <oddHeader xml:space="preserve">&amp;R令和７年度　高齢者施設物価高騰対策事業補助金
</oddHeader>
    <oddFooter>&amp;L令和７年度　高齢者施設物価価格高騰対策事業補助金</oddFooter>
  </headerFooter>
  <rowBreaks count="1" manualBreakCount="1">
    <brk id="3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1990" r:id="rId4" name="Check Box 6">
              <controlPr locked="0" defaultSize="0" autoFill="0" autoLine="0" autoPict="0">
                <anchor moveWithCells="1">
                  <from>
                    <xdr:col>1</xdr:col>
                    <xdr:colOff>0</xdr:colOff>
                    <xdr:row>20</xdr:row>
                    <xdr:rowOff>0</xdr:rowOff>
                  </from>
                  <to>
                    <xdr:col>2</xdr:col>
                    <xdr:colOff>0</xdr:colOff>
                    <xdr:row>21</xdr:row>
                    <xdr:rowOff>9525</xdr:rowOff>
                  </to>
                </anchor>
              </controlPr>
            </control>
          </mc:Choice>
        </mc:AlternateContent>
        <mc:AlternateContent xmlns:mc="http://schemas.openxmlformats.org/markup-compatibility/2006">
          <mc:Choice Requires="x14">
            <control shapeId="42003" r:id="rId5" name="Check Box 19">
              <controlPr locked="0"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42004" r:id="rId6" name="Check Box 20">
              <controlPr locked="0" defaultSize="0" autoFill="0" autoLine="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42005" r:id="rId7" name="Check Box 21">
              <controlPr locked="0" defaultSize="0" autoFill="0" autoLine="0" autoPict="0">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42006" r:id="rId8" name="Check Box 22">
              <controlPr locked="0" defaultSize="0" autoFill="0" autoLine="0" autoPict="0">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42007" r:id="rId9" name="Check Box 23">
              <controlPr locked="0" defaultSize="0" autoFill="0" autoLine="0" autoPict="0">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42008" r:id="rId10" name="Check Box 24">
              <controlPr locked="0" defaultSize="0" autoFill="0" autoLine="0" autoPict="0">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42009" r:id="rId11" name="Check Box 25">
              <controlPr locked="0" defaultSize="0" autoFill="0" autoLine="0" autoPict="0">
                <anchor moveWithCells="1">
                  <from>
                    <xdr:col>1</xdr:col>
                    <xdr:colOff>0</xdr:colOff>
                    <xdr:row>26</xdr:row>
                    <xdr:rowOff>0</xdr:rowOff>
                  </from>
                  <to>
                    <xdr:col>2</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XFC128"/>
  <sheetViews>
    <sheetView showGridLines="0" zoomScaleNormal="100" zoomScaleSheetLayoutView="85" workbookViewId="0">
      <selection activeCell="N3" sqref="N3:R3"/>
    </sheetView>
  </sheetViews>
  <sheetFormatPr defaultColWidth="2.25" defaultRowHeight="13.5" zeroHeight="1"/>
  <cols>
    <col min="1" max="36" width="2.25" style="35" customWidth="1"/>
    <col min="37" max="37" width="3.625" style="35" customWidth="1"/>
    <col min="38" max="42" width="2.25" style="35" customWidth="1"/>
    <col min="43" max="43" width="2.25" style="2" customWidth="1"/>
    <col min="44" max="44" width="8.5" style="2" hidden="1" customWidth="1"/>
    <col min="45" max="45" width="2.25" style="2" hidden="1" customWidth="1"/>
    <col min="46" max="46" width="2.625" style="2" hidden="1" customWidth="1"/>
    <col min="47" max="47" width="27.25" style="2" hidden="1" customWidth="1"/>
    <col min="48" max="48" width="10.5" style="2" hidden="1" customWidth="1"/>
    <col min="49" max="49" width="3" style="2" hidden="1" customWidth="1"/>
    <col min="50" max="50" width="6.75" style="2" hidden="1" customWidth="1"/>
    <col min="51" max="63" width="2.625" style="2" hidden="1" customWidth="1"/>
    <col min="64" max="64" width="2.625" style="17" hidden="1" customWidth="1"/>
    <col min="65" max="65" width="2.625" style="2" hidden="1" customWidth="1"/>
    <col min="66" max="16383" width="2.25" style="2" hidden="1" customWidth="1"/>
    <col min="16384" max="16384" width="0" style="2" hidden="1" customWidth="1"/>
  </cols>
  <sheetData>
    <row r="1" spans="1:68">
      <c r="A1" s="34" t="s">
        <v>276</v>
      </c>
      <c r="B1" s="34"/>
      <c r="C1" s="34"/>
      <c r="X1" s="36"/>
    </row>
    <row r="2" spans="1:68" ht="3" customHeight="1" thickBot="1"/>
    <row r="3" spans="1:68" s="18" customFormat="1" ht="21.75" customHeight="1">
      <c r="A3" s="495" t="s">
        <v>19</v>
      </c>
      <c r="B3" s="496"/>
      <c r="C3" s="497"/>
      <c r="D3" s="37" t="s">
        <v>63</v>
      </c>
      <c r="E3" s="38"/>
      <c r="F3" s="38"/>
      <c r="G3" s="38"/>
      <c r="H3" s="38"/>
      <c r="I3" s="38"/>
      <c r="J3" s="38"/>
      <c r="K3" s="38"/>
      <c r="L3" s="38"/>
      <c r="M3" s="39"/>
      <c r="N3" s="489"/>
      <c r="O3" s="490"/>
      <c r="P3" s="490"/>
      <c r="Q3" s="490"/>
      <c r="R3" s="491"/>
      <c r="S3" s="40"/>
      <c r="T3" s="40"/>
      <c r="U3" s="40"/>
      <c r="V3" s="40"/>
      <c r="W3" s="40"/>
      <c r="X3" s="40"/>
      <c r="Y3" s="40"/>
      <c r="Z3" s="40"/>
      <c r="AA3" s="40"/>
      <c r="AB3" s="40"/>
      <c r="AC3" s="40"/>
      <c r="AD3" s="40"/>
      <c r="AE3" s="40"/>
      <c r="AF3" s="40"/>
      <c r="AG3" s="40"/>
      <c r="AH3" s="40"/>
      <c r="AI3" s="40"/>
      <c r="AJ3" s="41"/>
      <c r="AK3" s="41"/>
      <c r="AL3" s="41"/>
      <c r="AM3" s="41"/>
      <c r="AN3" s="41"/>
      <c r="AO3" s="41"/>
      <c r="AP3" s="42"/>
      <c r="AR3" s="18" t="b">
        <v>0</v>
      </c>
      <c r="AU3" s="18" t="s">
        <v>226</v>
      </c>
      <c r="AV3" s="18" t="s">
        <v>227</v>
      </c>
      <c r="AX3" s="19" t="s">
        <v>75</v>
      </c>
      <c r="AY3" s="19"/>
      <c r="BL3" s="4"/>
    </row>
    <row r="4" spans="1:68" s="18" customFormat="1" ht="28.5" customHeight="1">
      <c r="A4" s="498"/>
      <c r="B4" s="499"/>
      <c r="C4" s="500"/>
      <c r="D4" s="43" t="s">
        <v>18</v>
      </c>
      <c r="E4" s="44"/>
      <c r="F4" s="44"/>
      <c r="G4" s="44"/>
      <c r="H4" s="44"/>
      <c r="I4" s="44"/>
      <c r="J4" s="44"/>
      <c r="K4" s="44"/>
      <c r="L4" s="44"/>
      <c r="M4" s="45"/>
      <c r="N4" s="477"/>
      <c r="O4" s="478"/>
      <c r="P4" s="478"/>
      <c r="Q4" s="478"/>
      <c r="R4" s="478"/>
      <c r="S4" s="478"/>
      <c r="T4" s="478"/>
      <c r="U4" s="478"/>
      <c r="V4" s="478"/>
      <c r="W4" s="478"/>
      <c r="X4" s="478"/>
      <c r="Y4" s="478"/>
      <c r="Z4" s="478"/>
      <c r="AA4" s="478"/>
      <c r="AB4" s="478"/>
      <c r="AC4" s="478"/>
      <c r="AD4" s="478"/>
      <c r="AE4" s="478"/>
      <c r="AF4" s="504" t="s">
        <v>64</v>
      </c>
      <c r="AG4" s="505"/>
      <c r="AH4" s="505"/>
      <c r="AI4" s="505"/>
      <c r="AJ4" s="506"/>
      <c r="AK4" s="46"/>
      <c r="AL4" s="47" t="s">
        <v>221</v>
      </c>
      <c r="AM4" s="48"/>
      <c r="AN4" s="47" t="s">
        <v>222</v>
      </c>
      <c r="AO4" s="48"/>
      <c r="AP4" s="49" t="s">
        <v>224</v>
      </c>
      <c r="AR4" s="20" t="e">
        <f>DATE($AK$4,$AM$4,$AO$4)</f>
        <v>#NUM!</v>
      </c>
      <c r="AT4" s="18">
        <v>1</v>
      </c>
      <c r="AU4" s="21" t="s">
        <v>228</v>
      </c>
      <c r="AV4" s="21" t="s">
        <v>242</v>
      </c>
      <c r="AW4" s="19" t="s">
        <v>66</v>
      </c>
      <c r="AX4" s="307">
        <v>1</v>
      </c>
      <c r="AY4" s="22"/>
      <c r="BL4" s="468"/>
      <c r="BM4" s="469"/>
      <c r="BN4" s="469"/>
      <c r="BO4" s="469"/>
      <c r="BP4" s="469"/>
    </row>
    <row r="5" spans="1:68" s="18" customFormat="1" ht="28.5" customHeight="1">
      <c r="A5" s="498"/>
      <c r="B5" s="499"/>
      <c r="C5" s="500"/>
      <c r="D5" s="50" t="s">
        <v>28</v>
      </c>
      <c r="E5" s="51"/>
      <c r="F5" s="51"/>
      <c r="G5" s="51"/>
      <c r="H5" s="51"/>
      <c r="I5" s="51"/>
      <c r="J5" s="51"/>
      <c r="K5" s="51"/>
      <c r="L5" s="51"/>
      <c r="M5" s="52"/>
      <c r="N5" s="472"/>
      <c r="O5" s="472"/>
      <c r="P5" s="472"/>
      <c r="Q5" s="472"/>
      <c r="R5" s="472"/>
      <c r="S5" s="472"/>
      <c r="T5" s="472"/>
      <c r="U5" s="472"/>
      <c r="V5" s="472"/>
      <c r="W5" s="472"/>
      <c r="X5" s="472"/>
      <c r="Y5" s="472"/>
      <c r="Z5" s="472"/>
      <c r="AA5" s="472"/>
      <c r="AB5" s="472"/>
      <c r="AC5" s="472"/>
      <c r="AD5" s="472"/>
      <c r="AE5" s="473"/>
      <c r="AF5" s="475" t="s">
        <v>24</v>
      </c>
      <c r="AG5" s="476"/>
      <c r="AH5" s="480"/>
      <c r="AI5" s="480"/>
      <c r="AJ5" s="53" t="s">
        <v>39</v>
      </c>
      <c r="AK5" s="528" t="s">
        <v>122</v>
      </c>
      <c r="AL5" s="529"/>
      <c r="AM5" s="529"/>
      <c r="AN5" s="529"/>
      <c r="AO5" s="529"/>
      <c r="AP5" s="530"/>
      <c r="AT5" s="18">
        <v>2</v>
      </c>
      <c r="AU5" s="21" t="s">
        <v>51</v>
      </c>
      <c r="AV5" s="21" t="s">
        <v>242</v>
      </c>
      <c r="AW5" s="19" t="s">
        <v>66</v>
      </c>
      <c r="AX5" s="22">
        <v>0.91666666666666663</v>
      </c>
      <c r="AY5" s="22"/>
      <c r="BL5" s="474" t="s">
        <v>40</v>
      </c>
      <c r="BM5" s="469"/>
      <c r="BN5" s="469"/>
      <c r="BO5" s="469"/>
      <c r="BP5" s="469"/>
    </row>
    <row r="6" spans="1:68" s="18" customFormat="1" ht="17.25" customHeight="1">
      <c r="A6" s="498"/>
      <c r="B6" s="499"/>
      <c r="C6" s="500"/>
      <c r="D6" s="513" t="s">
        <v>25</v>
      </c>
      <c r="E6" s="514"/>
      <c r="F6" s="514"/>
      <c r="G6" s="514"/>
      <c r="H6" s="514"/>
      <c r="I6" s="514"/>
      <c r="J6" s="514"/>
      <c r="K6" s="514"/>
      <c r="L6" s="514"/>
      <c r="M6" s="515"/>
      <c r="N6" s="54" t="s">
        <v>5</v>
      </c>
      <c r="O6" s="55"/>
      <c r="P6" s="55"/>
      <c r="Q6" s="55"/>
      <c r="R6" s="55"/>
      <c r="S6" s="479"/>
      <c r="T6" s="479"/>
      <c r="U6" s="54" t="s">
        <v>6</v>
      </c>
      <c r="V6" s="479"/>
      <c r="W6" s="479"/>
      <c r="X6" s="479"/>
      <c r="Y6" s="56"/>
      <c r="Z6" s="54" t="s">
        <v>7</v>
      </c>
      <c r="AA6" s="54"/>
      <c r="AB6" s="54"/>
      <c r="AC6" s="54"/>
      <c r="AD6" s="54"/>
      <c r="AE6" s="54"/>
      <c r="AF6" s="470"/>
      <c r="AG6" s="470"/>
      <c r="AH6" s="470"/>
      <c r="AI6" s="470"/>
      <c r="AJ6" s="470"/>
      <c r="AK6" s="470"/>
      <c r="AL6" s="470"/>
      <c r="AM6" s="470"/>
      <c r="AN6" s="470"/>
      <c r="AO6" s="470"/>
      <c r="AP6" s="471"/>
      <c r="AT6" s="18">
        <v>3</v>
      </c>
      <c r="AU6" s="21" t="s">
        <v>52</v>
      </c>
      <c r="AV6" s="21" t="s">
        <v>242</v>
      </c>
      <c r="AW6" s="19" t="s">
        <v>65</v>
      </c>
      <c r="AX6" s="22">
        <v>0.83333333333333337</v>
      </c>
      <c r="AY6" s="22"/>
      <c r="BL6" s="23"/>
      <c r="BM6" s="1"/>
      <c r="BN6" s="1"/>
      <c r="BO6" s="1"/>
      <c r="BP6" s="464"/>
    </row>
    <row r="7" spans="1:68" s="18" customFormat="1" ht="28.5" customHeight="1" thickBot="1">
      <c r="A7" s="501"/>
      <c r="B7" s="502"/>
      <c r="C7" s="503"/>
      <c r="D7" s="516"/>
      <c r="E7" s="517"/>
      <c r="F7" s="517"/>
      <c r="G7" s="517"/>
      <c r="H7" s="517"/>
      <c r="I7" s="517"/>
      <c r="J7" s="517"/>
      <c r="K7" s="517"/>
      <c r="L7" s="517"/>
      <c r="M7" s="518"/>
      <c r="N7" s="481"/>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3"/>
      <c r="AT7" s="18">
        <v>4</v>
      </c>
      <c r="AU7" s="21" t="s">
        <v>53</v>
      </c>
      <c r="AV7" s="21" t="s">
        <v>242</v>
      </c>
      <c r="AW7" s="19" t="s">
        <v>65</v>
      </c>
      <c r="AX7" s="22">
        <v>0.75</v>
      </c>
      <c r="AY7" s="22"/>
      <c r="BL7" s="23"/>
      <c r="BM7" s="1"/>
      <c r="BN7" s="1"/>
      <c r="BO7" s="1"/>
      <c r="BP7" s="464"/>
    </row>
    <row r="8" spans="1:68" s="18" customFormat="1" ht="15" customHeight="1" thickBot="1">
      <c r="A8" s="27"/>
      <c r="B8" s="27"/>
      <c r="C8" s="27"/>
      <c r="D8" s="27"/>
      <c r="E8" s="27"/>
      <c r="F8" s="27"/>
      <c r="G8" s="27"/>
      <c r="H8" s="27"/>
      <c r="I8" s="27"/>
      <c r="J8" s="27"/>
      <c r="K8" s="57"/>
      <c r="L8" s="27"/>
      <c r="M8" s="2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T8" s="18">
        <v>5</v>
      </c>
      <c r="AU8" s="21" t="s">
        <v>225</v>
      </c>
      <c r="AV8" s="310">
        <v>15000</v>
      </c>
      <c r="AW8" s="19" t="s">
        <v>68</v>
      </c>
      <c r="AX8" s="22">
        <v>0.66666666666666663</v>
      </c>
      <c r="AY8" s="22"/>
      <c r="BL8" s="4"/>
    </row>
    <row r="9" spans="1:68" s="18" customFormat="1" ht="18.75" customHeight="1">
      <c r="A9" s="533" t="s">
        <v>71</v>
      </c>
      <c r="B9" s="511"/>
      <c r="C9" s="511"/>
      <c r="D9" s="511"/>
      <c r="E9" s="511"/>
      <c r="F9" s="511"/>
      <c r="G9" s="534"/>
      <c r="H9" s="535" t="s">
        <v>72</v>
      </c>
      <c r="I9" s="536"/>
      <c r="J9" s="536"/>
      <c r="K9" s="536"/>
      <c r="L9" s="536"/>
      <c r="M9" s="536"/>
      <c r="N9" s="537"/>
      <c r="O9" s="538" t="s">
        <v>73</v>
      </c>
      <c r="P9" s="539"/>
      <c r="Q9" s="539"/>
      <c r="R9" s="539"/>
      <c r="S9" s="539"/>
      <c r="T9" s="539"/>
      <c r="U9" s="540"/>
      <c r="V9" s="538" t="s">
        <v>74</v>
      </c>
      <c r="W9" s="539"/>
      <c r="X9" s="539"/>
      <c r="Y9" s="539"/>
      <c r="Z9" s="539"/>
      <c r="AA9" s="539"/>
      <c r="AB9" s="540"/>
      <c r="AC9" s="507" t="s">
        <v>75</v>
      </c>
      <c r="AD9" s="508"/>
      <c r="AE9" s="508"/>
      <c r="AF9" s="508"/>
      <c r="AG9" s="508"/>
      <c r="AH9" s="508"/>
      <c r="AI9" s="509"/>
      <c r="AJ9" s="510" t="s">
        <v>76</v>
      </c>
      <c r="AK9" s="511"/>
      <c r="AL9" s="511"/>
      <c r="AM9" s="511"/>
      <c r="AN9" s="511"/>
      <c r="AO9" s="511"/>
      <c r="AP9" s="512"/>
      <c r="AT9" s="18">
        <v>6</v>
      </c>
      <c r="AU9" s="21" t="s">
        <v>54</v>
      </c>
      <c r="AV9" s="310">
        <v>30000</v>
      </c>
      <c r="AW9" s="19" t="s">
        <v>68</v>
      </c>
      <c r="AX9" s="22">
        <v>0.58333333333333337</v>
      </c>
      <c r="AY9" s="22"/>
      <c r="BL9" s="4"/>
    </row>
    <row r="10" spans="1:68" s="18" customFormat="1" ht="30" customHeight="1" thickBot="1">
      <c r="A10" s="519" t="str">
        <f>IFERROR(IF(AR4&lt;=DATEVALUE("2025/5/1"),"2025/5/1",IF(AND(AR4&gt;DATEVALUE("2025/5/1"),AR4&lt;=DATEVALUE("2025/1/1")),"2025/1/1","")),"補助対象外")</f>
        <v>補助対象外</v>
      </c>
      <c r="B10" s="520"/>
      <c r="C10" s="520"/>
      <c r="D10" s="520"/>
      <c r="E10" s="520"/>
      <c r="F10" s="520"/>
      <c r="G10" s="520"/>
      <c r="H10" s="525" t="str">
        <f>$H$58</f>
        <v/>
      </c>
      <c r="I10" s="526"/>
      <c r="J10" s="526"/>
      <c r="K10" s="526"/>
      <c r="L10" s="526"/>
      <c r="M10" s="523" t="s">
        <v>70</v>
      </c>
      <c r="N10" s="524"/>
      <c r="O10" s="521" t="str">
        <f>IF($N$5="","",VLOOKUP(N5,$AU$4:$AW$20,2,0))</f>
        <v/>
      </c>
      <c r="P10" s="522"/>
      <c r="Q10" s="522"/>
      <c r="R10" s="522"/>
      <c r="S10" s="522"/>
      <c r="T10" s="523" t="s">
        <v>69</v>
      </c>
      <c r="U10" s="524"/>
      <c r="V10" s="531" t="str">
        <f>IF(H10="","",IF("甲"=VLOOKUP($N$5,$AU$4:$AW$20,3,0),AJ58,O10*H10))</f>
        <v/>
      </c>
      <c r="W10" s="532"/>
      <c r="X10" s="532"/>
      <c r="Y10" s="532"/>
      <c r="Z10" s="532"/>
      <c r="AA10" s="523" t="s">
        <v>69</v>
      </c>
      <c r="AB10" s="524"/>
      <c r="AC10" s="492"/>
      <c r="AD10" s="493"/>
      <c r="AE10" s="493"/>
      <c r="AF10" s="493"/>
      <c r="AG10" s="493"/>
      <c r="AH10" s="493"/>
      <c r="AI10" s="494"/>
      <c r="AJ10" s="531" t="str">
        <f>IFERROR(IF($AC$10="","",ROUNDDOWN(V10*AC10,-2)),"")</f>
        <v/>
      </c>
      <c r="AK10" s="532"/>
      <c r="AL10" s="532"/>
      <c r="AM10" s="532"/>
      <c r="AN10" s="532"/>
      <c r="AO10" s="523" t="s">
        <v>69</v>
      </c>
      <c r="AP10" s="527"/>
      <c r="AT10" s="18">
        <v>7</v>
      </c>
      <c r="AU10" s="21" t="s">
        <v>55</v>
      </c>
      <c r="AV10" s="21">
        <f>AV9</f>
        <v>30000</v>
      </c>
      <c r="AW10" s="19" t="s">
        <v>67</v>
      </c>
      <c r="AX10" s="22">
        <v>0.5</v>
      </c>
      <c r="BL10" s="4"/>
    </row>
    <row r="11" spans="1:68" s="18" customFormat="1" ht="15" customHeight="1" thickBot="1">
      <c r="A11" s="59"/>
      <c r="B11" s="59"/>
      <c r="C11" s="59"/>
      <c r="D11" s="28"/>
      <c r="E11" s="27"/>
      <c r="F11" s="27"/>
      <c r="G11" s="27"/>
      <c r="H11" s="27"/>
      <c r="I11" s="27"/>
      <c r="J11" s="27"/>
      <c r="K11" s="57"/>
      <c r="L11" s="27"/>
      <c r="M11" s="28"/>
      <c r="N11" s="58"/>
      <c r="O11" s="58"/>
      <c r="P11" s="58"/>
      <c r="Q11" s="58"/>
      <c r="R11" s="58"/>
      <c r="S11" s="58"/>
      <c r="T11" s="58"/>
      <c r="U11" s="58"/>
      <c r="V11" s="58"/>
      <c r="W11" s="58"/>
      <c r="X11" s="58"/>
      <c r="Y11" s="58"/>
      <c r="Z11" s="60"/>
      <c r="AA11" s="60"/>
      <c r="AB11" s="60"/>
      <c r="AC11" s="60"/>
      <c r="AD11" s="61"/>
      <c r="AE11" s="61"/>
      <c r="AF11" s="61"/>
      <c r="AG11" s="60"/>
      <c r="AH11" s="60"/>
      <c r="AI11" s="60"/>
      <c r="AJ11" s="60"/>
      <c r="AK11" s="60"/>
      <c r="AL11" s="62"/>
      <c r="AM11" s="62"/>
      <c r="AN11" s="62"/>
      <c r="AO11" s="60"/>
      <c r="AP11" s="60"/>
      <c r="AT11" s="18">
        <v>8</v>
      </c>
      <c r="AU11" s="21" t="s">
        <v>57</v>
      </c>
      <c r="AV11" s="21">
        <f>AV8</f>
        <v>15000</v>
      </c>
      <c r="AW11" s="19" t="s">
        <v>67</v>
      </c>
      <c r="AX11" s="22">
        <v>0.41666666666666669</v>
      </c>
      <c r="BL11" s="4"/>
    </row>
    <row r="12" spans="1:68" ht="18.75" customHeight="1">
      <c r="A12" s="546" t="s">
        <v>118</v>
      </c>
      <c r="B12" s="547"/>
      <c r="C12" s="547"/>
      <c r="D12" s="547"/>
      <c r="E12" s="54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7"/>
      <c r="AP12" s="548"/>
      <c r="AT12" s="2">
        <v>9</v>
      </c>
      <c r="AU12" s="21" t="s">
        <v>219</v>
      </c>
      <c r="AV12" s="21">
        <f>AV8</f>
        <v>15000</v>
      </c>
      <c r="AW12" s="19" t="s">
        <v>67</v>
      </c>
      <c r="AX12" s="22">
        <v>0.33333333333333331</v>
      </c>
      <c r="AY12" s="24"/>
    </row>
    <row r="13" spans="1:68" s="18" customFormat="1" ht="15" customHeight="1">
      <c r="A13" s="295" t="s">
        <v>277</v>
      </c>
      <c r="B13" s="27"/>
      <c r="C13" s="27"/>
      <c r="D13" s="27"/>
      <c r="E13" s="27"/>
      <c r="F13" s="27"/>
      <c r="G13" s="27"/>
      <c r="H13" s="63"/>
      <c r="I13" s="63"/>
      <c r="J13" s="63"/>
      <c r="K13" s="64"/>
      <c r="L13" s="64"/>
      <c r="M13" s="64"/>
      <c r="N13" s="64"/>
      <c r="O13" s="64"/>
      <c r="P13" s="64"/>
      <c r="Q13" s="64"/>
      <c r="R13" s="64"/>
      <c r="S13" s="64"/>
      <c r="T13" s="64"/>
      <c r="U13" s="64"/>
      <c r="V13" s="65"/>
      <c r="W13" s="65"/>
      <c r="X13" s="65"/>
      <c r="Y13" s="65"/>
      <c r="Z13" s="65"/>
      <c r="AA13" s="65"/>
      <c r="AB13" s="65"/>
      <c r="AC13" s="65"/>
      <c r="AD13" s="65"/>
      <c r="AE13" s="64"/>
      <c r="AF13" s="64"/>
      <c r="AG13" s="27"/>
      <c r="AH13" s="27"/>
      <c r="AI13" s="27"/>
      <c r="AJ13" s="27"/>
      <c r="AK13" s="27"/>
      <c r="AL13" s="27"/>
      <c r="AM13" s="27"/>
      <c r="AN13" s="27"/>
      <c r="AO13" s="27"/>
      <c r="AP13" s="66"/>
      <c r="AT13" s="18">
        <v>10</v>
      </c>
      <c r="AU13" s="21" t="s">
        <v>220</v>
      </c>
      <c r="AV13" s="21">
        <f>AV8</f>
        <v>15000</v>
      </c>
      <c r="AW13" s="19" t="s">
        <v>68</v>
      </c>
      <c r="AX13" s="22">
        <v>0.25</v>
      </c>
      <c r="BL13" s="4"/>
    </row>
    <row r="14" spans="1:68" s="18" customFormat="1" ht="15" customHeight="1">
      <c r="A14" s="67">
        <v>1</v>
      </c>
      <c r="B14" s="27"/>
      <c r="C14" s="27" t="s">
        <v>124</v>
      </c>
      <c r="D14" s="27"/>
      <c r="E14" s="488"/>
      <c r="F14" s="488"/>
      <c r="G14" s="488"/>
      <c r="H14" s="27" t="s">
        <v>125</v>
      </c>
      <c r="I14" s="63"/>
      <c r="J14" s="488"/>
      <c r="K14" s="488"/>
      <c r="L14" s="488"/>
      <c r="M14" s="58" t="s">
        <v>126</v>
      </c>
      <c r="N14" s="64"/>
      <c r="O14" s="488"/>
      <c r="P14" s="488"/>
      <c r="Q14" s="488"/>
      <c r="R14" s="58" t="s">
        <v>1</v>
      </c>
      <c r="S14" s="27"/>
      <c r="T14" s="27"/>
      <c r="U14" s="27" t="s">
        <v>127</v>
      </c>
      <c r="V14" s="27"/>
      <c r="W14" s="27"/>
      <c r="X14" s="27"/>
      <c r="Y14" s="27" t="s">
        <v>115</v>
      </c>
      <c r="Z14" s="27"/>
      <c r="AA14" s="488"/>
      <c r="AB14" s="488"/>
      <c r="AC14" s="488"/>
      <c r="AD14" s="27" t="s">
        <v>3</v>
      </c>
      <c r="AE14" s="27"/>
      <c r="AF14" s="488"/>
      <c r="AG14" s="488"/>
      <c r="AH14" s="488"/>
      <c r="AI14" s="58" t="s">
        <v>126</v>
      </c>
      <c r="AJ14" s="27"/>
      <c r="AK14" s="488"/>
      <c r="AL14" s="488"/>
      <c r="AM14" s="488"/>
      <c r="AN14" s="58" t="s">
        <v>1</v>
      </c>
      <c r="AO14" s="27" t="s">
        <v>128</v>
      </c>
      <c r="AP14" s="66"/>
      <c r="AT14" s="18">
        <v>11</v>
      </c>
      <c r="AU14" s="21" t="s">
        <v>58</v>
      </c>
      <c r="AV14" s="21" t="s">
        <v>242</v>
      </c>
      <c r="AW14" s="19" t="s">
        <v>65</v>
      </c>
      <c r="AX14" s="22">
        <v>0.16666666666666666</v>
      </c>
      <c r="BL14" s="4"/>
    </row>
    <row r="15" spans="1:68" s="18" customFormat="1" ht="15" customHeight="1">
      <c r="A15" s="67">
        <v>2</v>
      </c>
      <c r="B15" s="27"/>
      <c r="C15" s="27" t="s">
        <v>124</v>
      </c>
      <c r="D15" s="27"/>
      <c r="E15" s="488"/>
      <c r="F15" s="488"/>
      <c r="G15" s="488"/>
      <c r="H15" s="27" t="s">
        <v>125</v>
      </c>
      <c r="I15" s="63"/>
      <c r="J15" s="488"/>
      <c r="K15" s="488"/>
      <c r="L15" s="488"/>
      <c r="M15" s="58" t="s">
        <v>126</v>
      </c>
      <c r="N15" s="64"/>
      <c r="O15" s="487"/>
      <c r="P15" s="487"/>
      <c r="Q15" s="487"/>
      <c r="R15" s="58" t="s">
        <v>1</v>
      </c>
      <c r="S15" s="27"/>
      <c r="T15" s="27"/>
      <c r="U15" s="27" t="s">
        <v>127</v>
      </c>
      <c r="V15" s="27"/>
      <c r="W15" s="27"/>
      <c r="X15" s="27"/>
      <c r="Y15" s="27" t="s">
        <v>115</v>
      </c>
      <c r="Z15" s="27"/>
      <c r="AA15" s="488"/>
      <c r="AB15" s="488"/>
      <c r="AC15" s="488"/>
      <c r="AD15" s="27" t="s">
        <v>3</v>
      </c>
      <c r="AE15" s="27"/>
      <c r="AF15" s="488"/>
      <c r="AG15" s="488"/>
      <c r="AH15" s="488"/>
      <c r="AI15" s="58" t="s">
        <v>126</v>
      </c>
      <c r="AJ15" s="27"/>
      <c r="AK15" s="488"/>
      <c r="AL15" s="488"/>
      <c r="AM15" s="488"/>
      <c r="AN15" s="58" t="s">
        <v>1</v>
      </c>
      <c r="AO15" s="27" t="s">
        <v>128</v>
      </c>
      <c r="AP15" s="66"/>
      <c r="AT15" s="18">
        <v>12</v>
      </c>
      <c r="AU15" s="21" t="s">
        <v>15</v>
      </c>
      <c r="AV15" s="310">
        <v>20500</v>
      </c>
      <c r="AW15" s="19" t="s">
        <v>67</v>
      </c>
      <c r="AX15" s="22">
        <v>8.3333333333333329E-2</v>
      </c>
      <c r="BL15" s="4"/>
    </row>
    <row r="16" spans="1:68" s="18" customFormat="1" ht="15" customHeight="1">
      <c r="A16" s="67">
        <v>3</v>
      </c>
      <c r="B16" s="27"/>
      <c r="C16" s="27" t="s">
        <v>124</v>
      </c>
      <c r="D16" s="27"/>
      <c r="E16" s="488"/>
      <c r="F16" s="488"/>
      <c r="G16" s="488"/>
      <c r="H16" s="27" t="s">
        <v>125</v>
      </c>
      <c r="I16" s="63"/>
      <c r="J16" s="488"/>
      <c r="K16" s="488"/>
      <c r="L16" s="488"/>
      <c r="M16" s="58" t="s">
        <v>126</v>
      </c>
      <c r="N16" s="64"/>
      <c r="O16" s="487"/>
      <c r="P16" s="487"/>
      <c r="Q16" s="487"/>
      <c r="R16" s="58" t="s">
        <v>223</v>
      </c>
      <c r="S16" s="27"/>
      <c r="T16" s="27"/>
      <c r="U16" s="27" t="s">
        <v>127</v>
      </c>
      <c r="V16" s="27"/>
      <c r="W16" s="27"/>
      <c r="X16" s="27"/>
      <c r="Y16" s="27" t="s">
        <v>115</v>
      </c>
      <c r="Z16" s="27"/>
      <c r="AA16" s="488"/>
      <c r="AB16" s="488"/>
      <c r="AC16" s="488"/>
      <c r="AD16" s="27" t="s">
        <v>3</v>
      </c>
      <c r="AE16" s="27"/>
      <c r="AF16" s="488"/>
      <c r="AG16" s="488"/>
      <c r="AH16" s="488"/>
      <c r="AI16" s="58" t="s">
        <v>126</v>
      </c>
      <c r="AJ16" s="27"/>
      <c r="AK16" s="488"/>
      <c r="AL16" s="488"/>
      <c r="AM16" s="488"/>
      <c r="AN16" s="58" t="s">
        <v>223</v>
      </c>
      <c r="AO16" s="27" t="s">
        <v>128</v>
      </c>
      <c r="AP16" s="66"/>
      <c r="AT16" s="18">
        <v>13</v>
      </c>
      <c r="AU16" s="21" t="s">
        <v>16</v>
      </c>
      <c r="AV16" s="21">
        <f>AV15</f>
        <v>20500</v>
      </c>
      <c r="AW16" s="19" t="s">
        <v>68</v>
      </c>
      <c r="AX16" s="19"/>
      <c r="BL16" s="4"/>
    </row>
    <row r="17" spans="1:77" s="18" customFormat="1" ht="15" customHeight="1">
      <c r="A17" s="67">
        <v>4</v>
      </c>
      <c r="B17" s="27"/>
      <c r="C17" s="27" t="s">
        <v>124</v>
      </c>
      <c r="D17" s="27"/>
      <c r="E17" s="488"/>
      <c r="F17" s="488"/>
      <c r="G17" s="488"/>
      <c r="H17" s="27" t="s">
        <v>125</v>
      </c>
      <c r="I17" s="63"/>
      <c r="J17" s="488"/>
      <c r="K17" s="488"/>
      <c r="L17" s="488"/>
      <c r="M17" s="58" t="s">
        <v>126</v>
      </c>
      <c r="N17" s="64"/>
      <c r="O17" s="487"/>
      <c r="P17" s="487"/>
      <c r="Q17" s="487"/>
      <c r="R17" s="58" t="s">
        <v>223</v>
      </c>
      <c r="S17" s="27"/>
      <c r="T17" s="27"/>
      <c r="U17" s="27" t="s">
        <v>127</v>
      </c>
      <c r="V17" s="27"/>
      <c r="W17" s="27"/>
      <c r="X17" s="27"/>
      <c r="Y17" s="27" t="s">
        <v>115</v>
      </c>
      <c r="Z17" s="27"/>
      <c r="AA17" s="488"/>
      <c r="AB17" s="488"/>
      <c r="AC17" s="488"/>
      <c r="AD17" s="27" t="s">
        <v>3</v>
      </c>
      <c r="AE17" s="27"/>
      <c r="AF17" s="488"/>
      <c r="AG17" s="488"/>
      <c r="AH17" s="488"/>
      <c r="AI17" s="58" t="s">
        <v>126</v>
      </c>
      <c r="AJ17" s="27"/>
      <c r="AK17" s="488"/>
      <c r="AL17" s="488"/>
      <c r="AM17" s="488"/>
      <c r="AN17" s="58" t="s">
        <v>223</v>
      </c>
      <c r="AO17" s="27" t="s">
        <v>128</v>
      </c>
      <c r="AP17" s="66"/>
      <c r="AT17" s="18">
        <v>14</v>
      </c>
      <c r="AU17" s="21" t="s">
        <v>59</v>
      </c>
      <c r="AV17" s="21">
        <f>AV15</f>
        <v>20500</v>
      </c>
      <c r="AW17" s="19" t="s">
        <v>68</v>
      </c>
      <c r="AX17" s="19"/>
      <c r="BL17" s="4"/>
    </row>
    <row r="18" spans="1:77" s="18" customFormat="1" ht="15" customHeight="1">
      <c r="A18" s="67">
        <v>5</v>
      </c>
      <c r="B18" s="27"/>
      <c r="C18" s="27" t="s">
        <v>124</v>
      </c>
      <c r="D18" s="27"/>
      <c r="E18" s="488"/>
      <c r="F18" s="488"/>
      <c r="G18" s="488"/>
      <c r="H18" s="27" t="s">
        <v>125</v>
      </c>
      <c r="I18" s="63"/>
      <c r="J18" s="488"/>
      <c r="K18" s="488"/>
      <c r="L18" s="488"/>
      <c r="M18" s="58" t="s">
        <v>126</v>
      </c>
      <c r="N18" s="64"/>
      <c r="O18" s="487"/>
      <c r="P18" s="487"/>
      <c r="Q18" s="487"/>
      <c r="R18" s="58" t="s">
        <v>223</v>
      </c>
      <c r="S18" s="27"/>
      <c r="T18" s="27"/>
      <c r="U18" s="27" t="s">
        <v>127</v>
      </c>
      <c r="V18" s="27"/>
      <c r="W18" s="27"/>
      <c r="X18" s="27"/>
      <c r="Y18" s="27" t="s">
        <v>115</v>
      </c>
      <c r="Z18" s="27"/>
      <c r="AA18" s="488"/>
      <c r="AB18" s="488"/>
      <c r="AC18" s="488"/>
      <c r="AD18" s="27" t="s">
        <v>3</v>
      </c>
      <c r="AE18" s="27"/>
      <c r="AF18" s="488"/>
      <c r="AG18" s="488"/>
      <c r="AH18" s="488"/>
      <c r="AI18" s="58" t="s">
        <v>126</v>
      </c>
      <c r="AJ18" s="27"/>
      <c r="AK18" s="488"/>
      <c r="AL18" s="488"/>
      <c r="AM18" s="488"/>
      <c r="AN18" s="58" t="s">
        <v>223</v>
      </c>
      <c r="AO18" s="27" t="s">
        <v>128</v>
      </c>
      <c r="AP18" s="66"/>
      <c r="AT18" s="18">
        <v>15</v>
      </c>
      <c r="AU18" s="21" t="s">
        <v>60</v>
      </c>
      <c r="AV18" s="21">
        <f>AV15</f>
        <v>20500</v>
      </c>
      <c r="AW18" s="19" t="s">
        <v>68</v>
      </c>
      <c r="AX18" s="19"/>
      <c r="BL18" s="4"/>
    </row>
    <row r="19" spans="1:77" s="18" customFormat="1" ht="15" customHeight="1">
      <c r="A19" s="67"/>
      <c r="B19" s="27"/>
      <c r="C19" s="27"/>
      <c r="D19" s="27"/>
      <c r="E19" s="58"/>
      <c r="F19" s="58"/>
      <c r="G19" s="58"/>
      <c r="H19" s="27"/>
      <c r="I19" s="63"/>
      <c r="J19" s="58"/>
      <c r="K19" s="58"/>
      <c r="L19" s="58"/>
      <c r="M19" s="58"/>
      <c r="N19" s="64"/>
      <c r="O19" s="58"/>
      <c r="P19" s="58"/>
      <c r="Q19" s="58"/>
      <c r="R19" s="58"/>
      <c r="S19" s="58"/>
      <c r="T19" s="58"/>
      <c r="U19" s="58"/>
      <c r="V19" s="58"/>
      <c r="W19" s="58"/>
      <c r="X19" s="58"/>
      <c r="Y19" s="58"/>
      <c r="Z19" s="58"/>
      <c r="AA19" s="58"/>
      <c r="AB19" s="58"/>
      <c r="AC19" s="27"/>
      <c r="AD19" s="63"/>
      <c r="AE19" s="58"/>
      <c r="AF19" s="58"/>
      <c r="AG19" s="58"/>
      <c r="AH19" s="58"/>
      <c r="AI19" s="64"/>
      <c r="AJ19" s="58"/>
      <c r="AK19" s="58"/>
      <c r="AL19" s="58"/>
      <c r="AM19" s="58"/>
      <c r="AN19" s="27"/>
      <c r="AO19" s="27"/>
      <c r="AP19" s="66"/>
      <c r="AT19" s="18">
        <v>16</v>
      </c>
      <c r="AU19" s="19" t="s">
        <v>61</v>
      </c>
      <c r="AV19" s="21">
        <f>AV15</f>
        <v>20500</v>
      </c>
      <c r="AW19" s="19" t="s">
        <v>68</v>
      </c>
      <c r="AX19" s="19"/>
      <c r="BL19" s="4"/>
    </row>
    <row r="20" spans="1:77" ht="15.75" customHeight="1">
      <c r="A20" s="68" t="s">
        <v>123</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69"/>
      <c r="AT20" s="2">
        <v>17</v>
      </c>
      <c r="AU20" s="19" t="s">
        <v>62</v>
      </c>
      <c r="AV20" s="21">
        <f>AV15</f>
        <v>20500</v>
      </c>
      <c r="AW20" s="19" t="s">
        <v>67</v>
      </c>
      <c r="AX20" s="19"/>
    </row>
    <row r="21" spans="1:77" ht="39" customHeight="1">
      <c r="A21" s="541" t="s">
        <v>279</v>
      </c>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3"/>
    </row>
    <row r="22" spans="1:77" ht="25.5" customHeight="1">
      <c r="A22" s="70"/>
      <c r="B22" s="71"/>
      <c r="C22" s="71"/>
      <c r="D22" s="71"/>
      <c r="E22" s="71"/>
      <c r="F22" s="71"/>
      <c r="G22" s="71"/>
      <c r="H22" s="72"/>
      <c r="I22" s="72"/>
      <c r="J22" s="72"/>
      <c r="K22" s="466" t="s">
        <v>77</v>
      </c>
      <c r="L22" s="466"/>
      <c r="M22" s="466"/>
      <c r="N22" s="466"/>
      <c r="O22" s="466"/>
      <c r="P22" s="466"/>
      <c r="Q22" s="466"/>
      <c r="R22" s="466"/>
      <c r="S22" s="466"/>
      <c r="T22" s="466"/>
      <c r="U22" s="466"/>
      <c r="V22" s="466" t="s">
        <v>117</v>
      </c>
      <c r="W22" s="466"/>
      <c r="X22" s="466"/>
      <c r="Y22" s="466"/>
      <c r="Z22" s="466"/>
      <c r="AA22" s="466"/>
      <c r="AB22" s="466"/>
      <c r="AC22" s="466"/>
      <c r="AD22" s="466"/>
      <c r="AE22" s="466"/>
      <c r="AF22" s="466"/>
      <c r="AG22" s="73"/>
      <c r="AH22" s="74"/>
      <c r="AI22" s="74"/>
      <c r="AJ22" s="74"/>
      <c r="AK22" s="74"/>
      <c r="AL22" s="74"/>
      <c r="AM22" s="75"/>
      <c r="AN22" s="75"/>
      <c r="AO22" s="73"/>
      <c r="AP22" s="76"/>
    </row>
    <row r="23" spans="1:77" ht="15" customHeight="1">
      <c r="A23" s="77"/>
      <c r="B23" s="78"/>
      <c r="C23" s="78"/>
      <c r="D23" s="78"/>
      <c r="E23" s="78"/>
      <c r="F23" s="78"/>
      <c r="G23" s="78"/>
      <c r="H23" s="79"/>
      <c r="I23" s="79"/>
      <c r="J23" s="79"/>
      <c r="K23" s="467" t="str">
        <f>IFERROR(IF(AR4&lt;DATEVALUE("2025/5/1"),"2025/5/1",IF(AR4=DATEVALUE("2025/5/1"),"2025/5/1",IF(AND(AR4&gt;DATEVALUE("2025/5/1"),AR4&lt;=DATEVALUE("2025/6/1")),"2025/6/1",""))),"")</f>
        <v/>
      </c>
      <c r="L23" s="467"/>
      <c r="M23" s="467"/>
      <c r="N23" s="467"/>
      <c r="O23" s="467"/>
      <c r="P23" s="467"/>
      <c r="Q23" s="467"/>
      <c r="R23" s="467"/>
      <c r="S23" s="467"/>
      <c r="T23" s="467"/>
      <c r="U23" s="467"/>
      <c r="V23" s="549"/>
      <c r="W23" s="550"/>
      <c r="X23" s="550"/>
      <c r="Y23" s="550"/>
      <c r="Z23" s="550"/>
      <c r="AA23" s="550"/>
      <c r="AB23" s="550"/>
      <c r="AC23" s="550"/>
      <c r="AD23" s="551"/>
      <c r="AE23" s="544" t="s">
        <v>70</v>
      </c>
      <c r="AF23" s="545"/>
      <c r="AG23" s="73"/>
      <c r="AH23" s="80"/>
      <c r="AI23" s="80"/>
      <c r="AJ23" s="80"/>
      <c r="AK23" s="80"/>
      <c r="AL23" s="27"/>
      <c r="AM23" s="27"/>
      <c r="AN23" s="81"/>
      <c r="AO23" s="81"/>
      <c r="AP23" s="82"/>
      <c r="AR23" s="2" t="e">
        <f>MONTH(K23)</f>
        <v>#VALUE!</v>
      </c>
      <c r="BL23" s="464"/>
      <c r="BM23" s="464"/>
      <c r="BN23" s="464"/>
      <c r="BO23" s="464"/>
      <c r="BP23" s="465"/>
      <c r="BQ23" s="465"/>
      <c r="BR23" s="465"/>
      <c r="BS23" s="464"/>
      <c r="BT23" s="464"/>
      <c r="BU23" s="465"/>
      <c r="BV23" s="465"/>
      <c r="BW23" s="465"/>
      <c r="BX23" s="464"/>
      <c r="BY23" s="464"/>
    </row>
    <row r="24" spans="1:77" ht="15" customHeight="1">
      <c r="A24" s="77"/>
      <c r="B24" s="78"/>
      <c r="C24" s="78"/>
      <c r="D24" s="78"/>
      <c r="E24" s="78"/>
      <c r="F24" s="78"/>
      <c r="G24" s="78"/>
      <c r="H24" s="79"/>
      <c r="I24" s="79"/>
      <c r="J24" s="79"/>
      <c r="K24" s="484" t="str">
        <f>IF($K$23="","",K23+1)</f>
        <v/>
      </c>
      <c r="L24" s="485"/>
      <c r="M24" s="485"/>
      <c r="N24" s="485"/>
      <c r="O24" s="485"/>
      <c r="P24" s="485"/>
      <c r="Q24" s="485"/>
      <c r="R24" s="485"/>
      <c r="S24" s="485"/>
      <c r="T24" s="485"/>
      <c r="U24" s="486"/>
      <c r="V24" s="549"/>
      <c r="W24" s="550"/>
      <c r="X24" s="550"/>
      <c r="Y24" s="550"/>
      <c r="Z24" s="550"/>
      <c r="AA24" s="550"/>
      <c r="AB24" s="550"/>
      <c r="AC24" s="550"/>
      <c r="AD24" s="551"/>
      <c r="AE24" s="544" t="s">
        <v>70</v>
      </c>
      <c r="AF24" s="545"/>
      <c r="AG24" s="73"/>
      <c r="AH24" s="80"/>
      <c r="AI24" s="80"/>
      <c r="AJ24" s="80"/>
      <c r="AK24" s="80"/>
      <c r="AL24" s="27"/>
      <c r="AM24" s="27"/>
      <c r="AN24" s="81"/>
      <c r="AO24" s="81"/>
      <c r="AP24" s="82"/>
      <c r="AR24" s="2" t="e">
        <f t="shared" ref="AR24:AR53" si="0">MONTH(K24)</f>
        <v>#VALUE!</v>
      </c>
      <c r="BL24" s="464"/>
      <c r="BM24" s="464"/>
      <c r="BN24" s="464"/>
      <c r="BO24" s="464"/>
      <c r="BP24" s="465"/>
      <c r="BQ24" s="465"/>
      <c r="BR24" s="465"/>
      <c r="BS24" s="464"/>
      <c r="BT24" s="464"/>
      <c r="BU24" s="465"/>
      <c r="BV24" s="465"/>
      <c r="BW24" s="465"/>
      <c r="BX24" s="464"/>
      <c r="BY24" s="464"/>
    </row>
    <row r="25" spans="1:77" ht="15" customHeight="1">
      <c r="A25" s="77"/>
      <c r="B25" s="78"/>
      <c r="C25" s="78"/>
      <c r="D25" s="78"/>
      <c r="E25" s="78"/>
      <c r="F25" s="78"/>
      <c r="G25" s="78"/>
      <c r="H25" s="79"/>
      <c r="I25" s="79"/>
      <c r="J25" s="79"/>
      <c r="K25" s="484" t="str">
        <f t="shared" ref="K25:K51" si="1">IF($K$23="","",K24+1)</f>
        <v/>
      </c>
      <c r="L25" s="485"/>
      <c r="M25" s="485"/>
      <c r="N25" s="485"/>
      <c r="O25" s="485"/>
      <c r="P25" s="485"/>
      <c r="Q25" s="485"/>
      <c r="R25" s="485"/>
      <c r="S25" s="485"/>
      <c r="T25" s="485"/>
      <c r="U25" s="486"/>
      <c r="V25" s="549"/>
      <c r="W25" s="550"/>
      <c r="X25" s="550"/>
      <c r="Y25" s="550"/>
      <c r="Z25" s="550"/>
      <c r="AA25" s="550"/>
      <c r="AB25" s="550"/>
      <c r="AC25" s="550"/>
      <c r="AD25" s="551"/>
      <c r="AE25" s="544" t="s">
        <v>70</v>
      </c>
      <c r="AF25" s="545"/>
      <c r="AG25" s="73"/>
      <c r="AH25" s="63"/>
      <c r="AI25" s="63"/>
      <c r="AJ25" s="63"/>
      <c r="AK25" s="63"/>
      <c r="AL25" s="27"/>
      <c r="AM25" s="27"/>
      <c r="AN25" s="81"/>
      <c r="AO25" s="81"/>
      <c r="AP25" s="82"/>
      <c r="AR25" s="2" t="e">
        <f t="shared" si="0"/>
        <v>#VALUE!</v>
      </c>
      <c r="BL25" s="464"/>
      <c r="BM25" s="464"/>
      <c r="BN25" s="464"/>
      <c r="BO25" s="464"/>
      <c r="BP25" s="464"/>
      <c r="BQ25" s="464"/>
      <c r="BR25" s="464"/>
      <c r="BS25" s="464"/>
      <c r="BT25" s="464"/>
      <c r="BU25" s="464"/>
      <c r="BV25" s="464"/>
      <c r="BW25" s="464"/>
      <c r="BX25" s="464"/>
      <c r="BY25" s="464"/>
    </row>
    <row r="26" spans="1:77" ht="15" customHeight="1">
      <c r="A26" s="77"/>
      <c r="B26" s="78"/>
      <c r="C26" s="78"/>
      <c r="D26" s="78"/>
      <c r="E26" s="78"/>
      <c r="F26" s="78"/>
      <c r="G26" s="78"/>
      <c r="H26" s="79"/>
      <c r="I26" s="79"/>
      <c r="J26" s="79"/>
      <c r="K26" s="484" t="str">
        <f t="shared" si="1"/>
        <v/>
      </c>
      <c r="L26" s="485"/>
      <c r="M26" s="485"/>
      <c r="N26" s="485"/>
      <c r="O26" s="485"/>
      <c r="P26" s="485"/>
      <c r="Q26" s="485"/>
      <c r="R26" s="485"/>
      <c r="S26" s="485"/>
      <c r="T26" s="485"/>
      <c r="U26" s="486"/>
      <c r="V26" s="549"/>
      <c r="W26" s="550"/>
      <c r="X26" s="550"/>
      <c r="Y26" s="550"/>
      <c r="Z26" s="550"/>
      <c r="AA26" s="550"/>
      <c r="AB26" s="550"/>
      <c r="AC26" s="550"/>
      <c r="AD26" s="551"/>
      <c r="AE26" s="544" t="s">
        <v>70</v>
      </c>
      <c r="AF26" s="545"/>
      <c r="AG26" s="73"/>
      <c r="AH26" s="63"/>
      <c r="AI26" s="63"/>
      <c r="AJ26" s="63"/>
      <c r="AK26" s="63"/>
      <c r="AL26" s="27"/>
      <c r="AM26" s="27"/>
      <c r="AN26" s="81"/>
      <c r="AO26" s="81"/>
      <c r="AP26" s="82"/>
      <c r="AR26" s="2" t="e">
        <f t="shared" si="0"/>
        <v>#VALUE!</v>
      </c>
      <c r="BL26" s="464"/>
      <c r="BM26" s="464"/>
      <c r="BN26" s="464"/>
      <c r="BO26" s="464"/>
      <c r="BP26" s="464"/>
      <c r="BQ26" s="464"/>
      <c r="BR26" s="464"/>
      <c r="BS26" s="464"/>
      <c r="BT26" s="464"/>
      <c r="BU26" s="464"/>
      <c r="BV26" s="464"/>
      <c r="BW26" s="464"/>
      <c r="BX26" s="464"/>
      <c r="BY26" s="464"/>
    </row>
    <row r="27" spans="1:77" ht="15" customHeight="1">
      <c r="A27" s="77"/>
      <c r="B27" s="78"/>
      <c r="C27" s="78"/>
      <c r="D27" s="78"/>
      <c r="E27" s="78"/>
      <c r="F27" s="78"/>
      <c r="G27" s="78"/>
      <c r="H27" s="79"/>
      <c r="I27" s="79"/>
      <c r="J27" s="79"/>
      <c r="K27" s="484" t="str">
        <f t="shared" si="1"/>
        <v/>
      </c>
      <c r="L27" s="485"/>
      <c r="M27" s="485"/>
      <c r="N27" s="485"/>
      <c r="O27" s="485"/>
      <c r="P27" s="485"/>
      <c r="Q27" s="485"/>
      <c r="R27" s="485"/>
      <c r="S27" s="485"/>
      <c r="T27" s="485"/>
      <c r="U27" s="486"/>
      <c r="V27" s="549"/>
      <c r="W27" s="550"/>
      <c r="X27" s="550"/>
      <c r="Y27" s="550"/>
      <c r="Z27" s="550"/>
      <c r="AA27" s="550"/>
      <c r="AB27" s="550"/>
      <c r="AC27" s="550"/>
      <c r="AD27" s="551"/>
      <c r="AE27" s="544" t="s">
        <v>70</v>
      </c>
      <c r="AF27" s="545"/>
      <c r="AG27" s="73"/>
      <c r="AH27" s="83"/>
      <c r="AI27" s="83"/>
      <c r="AJ27" s="83"/>
      <c r="AK27" s="83"/>
      <c r="AL27" s="27"/>
      <c r="AM27" s="27"/>
      <c r="AN27" s="81"/>
      <c r="AO27" s="81"/>
      <c r="AP27" s="82"/>
      <c r="AR27" s="2" t="e">
        <f t="shared" si="0"/>
        <v>#VALUE!</v>
      </c>
      <c r="BL27" s="464"/>
      <c r="BM27" s="464"/>
      <c r="BN27" s="464"/>
      <c r="BO27" s="464"/>
      <c r="BP27" s="464"/>
      <c r="BQ27" s="464"/>
      <c r="BR27" s="464"/>
      <c r="BS27" s="464"/>
      <c r="BT27" s="464"/>
      <c r="BU27" s="464"/>
      <c r="BV27" s="464"/>
      <c r="BW27" s="464"/>
      <c r="BX27" s="464"/>
      <c r="BY27" s="464"/>
    </row>
    <row r="28" spans="1:77" ht="15" customHeight="1">
      <c r="A28" s="77"/>
      <c r="B28" s="78"/>
      <c r="C28" s="78"/>
      <c r="D28" s="78"/>
      <c r="E28" s="78"/>
      <c r="F28" s="78"/>
      <c r="G28" s="78"/>
      <c r="H28" s="79"/>
      <c r="I28" s="79"/>
      <c r="J28" s="79"/>
      <c r="K28" s="484" t="str">
        <f t="shared" si="1"/>
        <v/>
      </c>
      <c r="L28" s="485"/>
      <c r="M28" s="485"/>
      <c r="N28" s="485"/>
      <c r="O28" s="485"/>
      <c r="P28" s="485"/>
      <c r="Q28" s="485"/>
      <c r="R28" s="485"/>
      <c r="S28" s="485"/>
      <c r="T28" s="485"/>
      <c r="U28" s="486"/>
      <c r="V28" s="549"/>
      <c r="W28" s="550"/>
      <c r="X28" s="550"/>
      <c r="Y28" s="550"/>
      <c r="Z28" s="550"/>
      <c r="AA28" s="550"/>
      <c r="AB28" s="550"/>
      <c r="AC28" s="550"/>
      <c r="AD28" s="551"/>
      <c r="AE28" s="544" t="s">
        <v>70</v>
      </c>
      <c r="AF28" s="545"/>
      <c r="AG28" s="73"/>
      <c r="AH28" s="83"/>
      <c r="AI28" s="83"/>
      <c r="AJ28" s="83"/>
      <c r="AK28" s="83"/>
      <c r="AL28" s="27"/>
      <c r="AM28" s="27"/>
      <c r="AN28" s="81"/>
      <c r="AO28" s="81"/>
      <c r="AP28" s="82"/>
      <c r="AR28" s="2" t="e">
        <f t="shared" si="0"/>
        <v>#VALUE!</v>
      </c>
      <c r="BL28" s="464"/>
      <c r="BM28" s="464"/>
      <c r="BN28" s="464"/>
      <c r="BO28" s="464"/>
      <c r="BP28" s="464"/>
      <c r="BQ28" s="464"/>
      <c r="BR28" s="464"/>
      <c r="BS28" s="464"/>
      <c r="BT28" s="464"/>
      <c r="BU28" s="464"/>
      <c r="BV28" s="464"/>
      <c r="BW28" s="464"/>
      <c r="BX28" s="464"/>
      <c r="BY28" s="464"/>
    </row>
    <row r="29" spans="1:77" ht="15" customHeight="1">
      <c r="A29" s="77"/>
      <c r="B29" s="78"/>
      <c r="C29" s="78"/>
      <c r="D29" s="78"/>
      <c r="E29" s="78"/>
      <c r="F29" s="78"/>
      <c r="G29" s="78"/>
      <c r="H29" s="79"/>
      <c r="I29" s="79"/>
      <c r="J29" s="79"/>
      <c r="K29" s="484" t="str">
        <f t="shared" si="1"/>
        <v/>
      </c>
      <c r="L29" s="485"/>
      <c r="M29" s="485"/>
      <c r="N29" s="485"/>
      <c r="O29" s="485"/>
      <c r="P29" s="485"/>
      <c r="Q29" s="485"/>
      <c r="R29" s="485"/>
      <c r="S29" s="485"/>
      <c r="T29" s="485"/>
      <c r="U29" s="486"/>
      <c r="V29" s="549"/>
      <c r="W29" s="550"/>
      <c r="X29" s="550"/>
      <c r="Y29" s="550"/>
      <c r="Z29" s="550"/>
      <c r="AA29" s="550"/>
      <c r="AB29" s="550"/>
      <c r="AC29" s="550"/>
      <c r="AD29" s="551"/>
      <c r="AE29" s="544" t="s">
        <v>70</v>
      </c>
      <c r="AF29" s="545"/>
      <c r="AG29" s="27"/>
      <c r="AH29" s="27"/>
      <c r="AI29" s="84"/>
      <c r="AJ29" s="84"/>
      <c r="AK29" s="84"/>
      <c r="AL29" s="27"/>
      <c r="AM29" s="27"/>
      <c r="AN29" s="81"/>
      <c r="AO29" s="81"/>
      <c r="AP29" s="82"/>
      <c r="AR29" s="2" t="e">
        <f t="shared" si="0"/>
        <v>#VALUE!</v>
      </c>
      <c r="BL29" s="464"/>
      <c r="BM29" s="464"/>
      <c r="BN29" s="464"/>
      <c r="BO29" s="464"/>
      <c r="BP29" s="464"/>
      <c r="BQ29" s="464"/>
      <c r="BR29" s="464"/>
      <c r="BS29" s="464"/>
      <c r="BT29" s="464"/>
      <c r="BU29" s="464"/>
      <c r="BV29" s="464"/>
      <c r="BW29" s="464"/>
      <c r="BX29" s="464"/>
      <c r="BY29" s="464"/>
    </row>
    <row r="30" spans="1:77" ht="15" customHeight="1">
      <c r="A30" s="77"/>
      <c r="B30" s="78"/>
      <c r="C30" s="78"/>
      <c r="D30" s="78"/>
      <c r="E30" s="78"/>
      <c r="F30" s="78"/>
      <c r="G30" s="78"/>
      <c r="H30" s="79"/>
      <c r="I30" s="79"/>
      <c r="J30" s="79"/>
      <c r="K30" s="484" t="str">
        <f t="shared" si="1"/>
        <v/>
      </c>
      <c r="L30" s="485"/>
      <c r="M30" s="485"/>
      <c r="N30" s="485"/>
      <c r="O30" s="485"/>
      <c r="P30" s="485"/>
      <c r="Q30" s="485"/>
      <c r="R30" s="485"/>
      <c r="S30" s="485"/>
      <c r="T30" s="485"/>
      <c r="U30" s="486"/>
      <c r="V30" s="549"/>
      <c r="W30" s="550"/>
      <c r="X30" s="550"/>
      <c r="Y30" s="550"/>
      <c r="Z30" s="550"/>
      <c r="AA30" s="550"/>
      <c r="AB30" s="550"/>
      <c r="AC30" s="550"/>
      <c r="AD30" s="551"/>
      <c r="AE30" s="544" t="s">
        <v>70</v>
      </c>
      <c r="AF30" s="545"/>
      <c r="AG30" s="85"/>
      <c r="AH30" s="85"/>
      <c r="AI30" s="85"/>
      <c r="AJ30" s="85"/>
      <c r="AK30" s="85"/>
      <c r="AL30" s="27"/>
      <c r="AM30" s="27"/>
      <c r="AN30" s="81"/>
      <c r="AO30" s="81"/>
      <c r="AP30" s="82"/>
      <c r="AR30" s="2" t="e">
        <f t="shared" si="0"/>
        <v>#VALUE!</v>
      </c>
      <c r="BL30" s="464"/>
      <c r="BM30" s="464"/>
      <c r="BN30" s="464"/>
      <c r="BO30" s="464"/>
      <c r="BP30" s="464"/>
      <c r="BQ30" s="464"/>
      <c r="BR30" s="464"/>
      <c r="BS30" s="464"/>
      <c r="BT30" s="464"/>
      <c r="BU30" s="464"/>
      <c r="BV30" s="464"/>
      <c r="BW30" s="464"/>
      <c r="BX30" s="464"/>
      <c r="BY30" s="464"/>
    </row>
    <row r="31" spans="1:77" ht="15" customHeight="1">
      <c r="A31" s="77"/>
      <c r="B31" s="78"/>
      <c r="C31" s="78"/>
      <c r="D31" s="78"/>
      <c r="E31" s="78"/>
      <c r="F31" s="78"/>
      <c r="G31" s="78"/>
      <c r="H31" s="79"/>
      <c r="I31" s="79"/>
      <c r="J31" s="79"/>
      <c r="K31" s="484" t="str">
        <f t="shared" si="1"/>
        <v/>
      </c>
      <c r="L31" s="485"/>
      <c r="M31" s="485"/>
      <c r="N31" s="485"/>
      <c r="O31" s="485"/>
      <c r="P31" s="485"/>
      <c r="Q31" s="485"/>
      <c r="R31" s="485"/>
      <c r="S31" s="485"/>
      <c r="T31" s="485"/>
      <c r="U31" s="486"/>
      <c r="V31" s="549"/>
      <c r="W31" s="550"/>
      <c r="X31" s="550"/>
      <c r="Y31" s="550"/>
      <c r="Z31" s="550"/>
      <c r="AA31" s="550"/>
      <c r="AB31" s="550"/>
      <c r="AC31" s="550"/>
      <c r="AD31" s="551"/>
      <c r="AE31" s="544" t="s">
        <v>70</v>
      </c>
      <c r="AF31" s="545"/>
      <c r="AG31" s="85"/>
      <c r="AH31" s="85"/>
      <c r="AI31" s="85"/>
      <c r="AJ31" s="85"/>
      <c r="AK31" s="85"/>
      <c r="AL31" s="27"/>
      <c r="AM31" s="81"/>
      <c r="AN31" s="81"/>
      <c r="AO31" s="81"/>
      <c r="AP31" s="82"/>
      <c r="AR31" s="2" t="e">
        <f t="shared" si="0"/>
        <v>#VALUE!</v>
      </c>
    </row>
    <row r="32" spans="1:77" ht="15" customHeight="1">
      <c r="A32" s="77"/>
      <c r="B32" s="78"/>
      <c r="C32" s="78"/>
      <c r="D32" s="78"/>
      <c r="E32" s="78"/>
      <c r="F32" s="78"/>
      <c r="G32" s="78"/>
      <c r="H32" s="79"/>
      <c r="I32" s="79"/>
      <c r="J32" s="79"/>
      <c r="K32" s="484" t="str">
        <f t="shared" si="1"/>
        <v/>
      </c>
      <c r="L32" s="485"/>
      <c r="M32" s="485"/>
      <c r="N32" s="485"/>
      <c r="O32" s="485"/>
      <c r="P32" s="485"/>
      <c r="Q32" s="485"/>
      <c r="R32" s="485"/>
      <c r="S32" s="485"/>
      <c r="T32" s="485"/>
      <c r="U32" s="486"/>
      <c r="V32" s="549"/>
      <c r="W32" s="550"/>
      <c r="X32" s="550"/>
      <c r="Y32" s="550"/>
      <c r="Z32" s="550"/>
      <c r="AA32" s="550"/>
      <c r="AB32" s="550"/>
      <c r="AC32" s="550"/>
      <c r="AD32" s="551"/>
      <c r="AE32" s="544" t="s">
        <v>70</v>
      </c>
      <c r="AF32" s="545"/>
      <c r="AG32" s="85"/>
      <c r="AH32" s="85"/>
      <c r="AI32" s="85"/>
      <c r="AJ32" s="85"/>
      <c r="AK32" s="85"/>
      <c r="AL32" s="27"/>
      <c r="AM32" s="81"/>
      <c r="AN32" s="81"/>
      <c r="AO32" s="81"/>
      <c r="AP32" s="82"/>
      <c r="AR32" s="2" t="e">
        <f t="shared" si="0"/>
        <v>#VALUE!</v>
      </c>
    </row>
    <row r="33" spans="1:44" ht="15" customHeight="1">
      <c r="A33" s="77"/>
      <c r="B33" s="78"/>
      <c r="C33" s="78"/>
      <c r="D33" s="78"/>
      <c r="E33" s="78"/>
      <c r="F33" s="78"/>
      <c r="G33" s="78"/>
      <c r="H33" s="79"/>
      <c r="I33" s="79"/>
      <c r="J33" s="79"/>
      <c r="K33" s="484" t="str">
        <f t="shared" si="1"/>
        <v/>
      </c>
      <c r="L33" s="485"/>
      <c r="M33" s="485"/>
      <c r="N33" s="485"/>
      <c r="O33" s="485"/>
      <c r="P33" s="485"/>
      <c r="Q33" s="485"/>
      <c r="R33" s="485"/>
      <c r="S33" s="485"/>
      <c r="T33" s="485"/>
      <c r="U33" s="486"/>
      <c r="V33" s="549"/>
      <c r="W33" s="550"/>
      <c r="X33" s="550"/>
      <c r="Y33" s="550"/>
      <c r="Z33" s="550"/>
      <c r="AA33" s="550"/>
      <c r="AB33" s="550"/>
      <c r="AC33" s="550"/>
      <c r="AD33" s="551"/>
      <c r="AE33" s="544" t="s">
        <v>70</v>
      </c>
      <c r="AF33" s="545"/>
      <c r="AG33" s="86"/>
      <c r="AH33" s="86"/>
      <c r="AI33" s="86"/>
      <c r="AJ33" s="86"/>
      <c r="AK33" s="86"/>
      <c r="AL33" s="81"/>
      <c r="AM33" s="81"/>
      <c r="AN33" s="81"/>
      <c r="AO33" s="81"/>
      <c r="AP33" s="82"/>
      <c r="AR33" s="2" t="e">
        <f t="shared" si="0"/>
        <v>#VALUE!</v>
      </c>
    </row>
    <row r="34" spans="1:44" ht="15" customHeight="1">
      <c r="A34" s="77"/>
      <c r="B34" s="78"/>
      <c r="C34" s="78"/>
      <c r="D34" s="78"/>
      <c r="E34" s="78"/>
      <c r="F34" s="78"/>
      <c r="G34" s="78"/>
      <c r="H34" s="79"/>
      <c r="I34" s="79"/>
      <c r="J34" s="79"/>
      <c r="K34" s="484" t="str">
        <f t="shared" si="1"/>
        <v/>
      </c>
      <c r="L34" s="485"/>
      <c r="M34" s="485"/>
      <c r="N34" s="485"/>
      <c r="O34" s="485"/>
      <c r="P34" s="485"/>
      <c r="Q34" s="485"/>
      <c r="R34" s="485"/>
      <c r="S34" s="485"/>
      <c r="T34" s="485"/>
      <c r="U34" s="486"/>
      <c r="V34" s="549"/>
      <c r="W34" s="550"/>
      <c r="X34" s="550"/>
      <c r="Y34" s="550"/>
      <c r="Z34" s="550"/>
      <c r="AA34" s="550"/>
      <c r="AB34" s="550"/>
      <c r="AC34" s="550"/>
      <c r="AD34" s="551"/>
      <c r="AE34" s="544" t="s">
        <v>70</v>
      </c>
      <c r="AF34" s="545"/>
      <c r="AG34" s="86"/>
      <c r="AH34" s="86"/>
      <c r="AI34" s="86"/>
      <c r="AJ34" s="86"/>
      <c r="AK34" s="86"/>
      <c r="AL34" s="81"/>
      <c r="AM34" s="81"/>
      <c r="AN34" s="87"/>
      <c r="AO34" s="87"/>
      <c r="AP34" s="88"/>
      <c r="AR34" s="2" t="e">
        <f t="shared" si="0"/>
        <v>#VALUE!</v>
      </c>
    </row>
    <row r="35" spans="1:44" ht="15" customHeight="1">
      <c r="A35" s="77"/>
      <c r="B35" s="78"/>
      <c r="C35" s="78"/>
      <c r="D35" s="78"/>
      <c r="E35" s="78"/>
      <c r="F35" s="78"/>
      <c r="G35" s="78"/>
      <c r="H35" s="79"/>
      <c r="I35" s="79"/>
      <c r="J35" s="79"/>
      <c r="K35" s="484" t="str">
        <f t="shared" si="1"/>
        <v/>
      </c>
      <c r="L35" s="485"/>
      <c r="M35" s="485"/>
      <c r="N35" s="485"/>
      <c r="O35" s="485"/>
      <c r="P35" s="485"/>
      <c r="Q35" s="485"/>
      <c r="R35" s="485"/>
      <c r="S35" s="485"/>
      <c r="T35" s="485"/>
      <c r="U35" s="486"/>
      <c r="V35" s="549"/>
      <c r="W35" s="550"/>
      <c r="X35" s="550"/>
      <c r="Y35" s="550"/>
      <c r="Z35" s="550"/>
      <c r="AA35" s="550"/>
      <c r="AB35" s="550"/>
      <c r="AC35" s="550"/>
      <c r="AD35" s="551"/>
      <c r="AE35" s="544" t="s">
        <v>70</v>
      </c>
      <c r="AF35" s="545"/>
      <c r="AG35" s="81"/>
      <c r="AH35" s="81"/>
      <c r="AI35" s="81"/>
      <c r="AJ35" s="81"/>
      <c r="AK35" s="81"/>
      <c r="AL35" s="81"/>
      <c r="AM35" s="81"/>
      <c r="AN35" s="81"/>
      <c r="AO35" s="81"/>
      <c r="AP35" s="82"/>
      <c r="AR35" s="2" t="e">
        <f t="shared" si="0"/>
        <v>#VALUE!</v>
      </c>
    </row>
    <row r="36" spans="1:44" ht="15" customHeight="1">
      <c r="A36" s="77"/>
      <c r="B36" s="78"/>
      <c r="C36" s="78"/>
      <c r="D36" s="78"/>
      <c r="E36" s="78"/>
      <c r="F36" s="78"/>
      <c r="G36" s="78"/>
      <c r="H36" s="79"/>
      <c r="I36" s="79"/>
      <c r="J36" s="79"/>
      <c r="K36" s="484" t="str">
        <f t="shared" si="1"/>
        <v/>
      </c>
      <c r="L36" s="485"/>
      <c r="M36" s="485"/>
      <c r="N36" s="485"/>
      <c r="O36" s="485"/>
      <c r="P36" s="485"/>
      <c r="Q36" s="485"/>
      <c r="R36" s="485"/>
      <c r="S36" s="485"/>
      <c r="T36" s="485"/>
      <c r="U36" s="486"/>
      <c r="V36" s="549"/>
      <c r="W36" s="550"/>
      <c r="X36" s="550"/>
      <c r="Y36" s="550"/>
      <c r="Z36" s="550"/>
      <c r="AA36" s="550"/>
      <c r="AB36" s="550"/>
      <c r="AC36" s="550"/>
      <c r="AD36" s="551"/>
      <c r="AE36" s="544" t="s">
        <v>70</v>
      </c>
      <c r="AF36" s="545"/>
      <c r="AG36" s="81"/>
      <c r="AH36" s="81"/>
      <c r="AI36" s="81"/>
      <c r="AJ36" s="81"/>
      <c r="AK36" s="81"/>
      <c r="AL36" s="81"/>
      <c r="AM36" s="81"/>
      <c r="AN36" s="81"/>
      <c r="AO36" s="81"/>
      <c r="AP36" s="82"/>
      <c r="AR36" s="2" t="e">
        <f t="shared" si="0"/>
        <v>#VALUE!</v>
      </c>
    </row>
    <row r="37" spans="1:44" ht="15" customHeight="1">
      <c r="A37" s="77"/>
      <c r="B37" s="78"/>
      <c r="C37" s="78"/>
      <c r="D37" s="78"/>
      <c r="E37" s="78"/>
      <c r="F37" s="78"/>
      <c r="G37" s="78"/>
      <c r="H37" s="79"/>
      <c r="I37" s="79"/>
      <c r="J37" s="79"/>
      <c r="K37" s="484" t="str">
        <f t="shared" si="1"/>
        <v/>
      </c>
      <c r="L37" s="485"/>
      <c r="M37" s="485"/>
      <c r="N37" s="485"/>
      <c r="O37" s="485"/>
      <c r="P37" s="485"/>
      <c r="Q37" s="485"/>
      <c r="R37" s="485"/>
      <c r="S37" s="485"/>
      <c r="T37" s="485"/>
      <c r="U37" s="486"/>
      <c r="V37" s="549"/>
      <c r="W37" s="550"/>
      <c r="X37" s="550"/>
      <c r="Y37" s="550"/>
      <c r="Z37" s="550"/>
      <c r="AA37" s="550"/>
      <c r="AB37" s="550"/>
      <c r="AC37" s="550"/>
      <c r="AD37" s="551"/>
      <c r="AE37" s="544" t="s">
        <v>70</v>
      </c>
      <c r="AF37" s="545"/>
      <c r="AG37" s="81"/>
      <c r="AH37" s="81"/>
      <c r="AI37" s="81"/>
      <c r="AJ37" s="81"/>
      <c r="AK37" s="81"/>
      <c r="AL37" s="81"/>
      <c r="AM37" s="81"/>
      <c r="AN37" s="81"/>
      <c r="AO37" s="81"/>
      <c r="AP37" s="82"/>
      <c r="AR37" s="2" t="e">
        <f t="shared" si="0"/>
        <v>#VALUE!</v>
      </c>
    </row>
    <row r="38" spans="1:44" ht="15" customHeight="1">
      <c r="A38" s="77"/>
      <c r="B38" s="78"/>
      <c r="C38" s="78"/>
      <c r="D38" s="78"/>
      <c r="E38" s="78"/>
      <c r="F38" s="78"/>
      <c r="G38" s="78"/>
      <c r="H38" s="79"/>
      <c r="I38" s="79"/>
      <c r="J38" s="79"/>
      <c r="K38" s="484" t="str">
        <f t="shared" si="1"/>
        <v/>
      </c>
      <c r="L38" s="485"/>
      <c r="M38" s="485"/>
      <c r="N38" s="485"/>
      <c r="O38" s="485"/>
      <c r="P38" s="485"/>
      <c r="Q38" s="485"/>
      <c r="R38" s="485"/>
      <c r="S38" s="485"/>
      <c r="T38" s="485"/>
      <c r="U38" s="486"/>
      <c r="V38" s="549"/>
      <c r="W38" s="550"/>
      <c r="X38" s="550"/>
      <c r="Y38" s="550"/>
      <c r="Z38" s="550"/>
      <c r="AA38" s="550"/>
      <c r="AB38" s="550"/>
      <c r="AC38" s="550"/>
      <c r="AD38" s="551"/>
      <c r="AE38" s="544" t="s">
        <v>70</v>
      </c>
      <c r="AF38" s="545"/>
      <c r="AG38" s="81"/>
      <c r="AH38" s="81"/>
      <c r="AI38" s="81"/>
      <c r="AJ38" s="81"/>
      <c r="AK38" s="81"/>
      <c r="AL38" s="81"/>
      <c r="AM38" s="81"/>
      <c r="AN38" s="81"/>
      <c r="AO38" s="81"/>
      <c r="AP38" s="82"/>
      <c r="AR38" s="2" t="e">
        <f t="shared" si="0"/>
        <v>#VALUE!</v>
      </c>
    </row>
    <row r="39" spans="1:44" ht="15" customHeight="1">
      <c r="A39" s="77"/>
      <c r="B39" s="78"/>
      <c r="C39" s="78"/>
      <c r="D39" s="78"/>
      <c r="E39" s="78"/>
      <c r="F39" s="78"/>
      <c r="G39" s="78"/>
      <c r="H39" s="79"/>
      <c r="I39" s="79"/>
      <c r="J39" s="79"/>
      <c r="K39" s="484" t="str">
        <f t="shared" si="1"/>
        <v/>
      </c>
      <c r="L39" s="485"/>
      <c r="M39" s="485"/>
      <c r="N39" s="485"/>
      <c r="O39" s="485"/>
      <c r="P39" s="485"/>
      <c r="Q39" s="485"/>
      <c r="R39" s="485"/>
      <c r="S39" s="485"/>
      <c r="T39" s="485"/>
      <c r="U39" s="486"/>
      <c r="V39" s="549"/>
      <c r="W39" s="550"/>
      <c r="X39" s="550"/>
      <c r="Y39" s="550"/>
      <c r="Z39" s="550"/>
      <c r="AA39" s="550"/>
      <c r="AB39" s="550"/>
      <c r="AC39" s="550"/>
      <c r="AD39" s="551"/>
      <c r="AE39" s="544" t="s">
        <v>70</v>
      </c>
      <c r="AF39" s="545"/>
      <c r="AG39" s="81"/>
      <c r="AH39" s="81"/>
      <c r="AI39" s="81"/>
      <c r="AJ39" s="81"/>
      <c r="AK39" s="81"/>
      <c r="AL39" s="81"/>
      <c r="AM39" s="81"/>
      <c r="AN39" s="81"/>
      <c r="AO39" s="81"/>
      <c r="AP39" s="82"/>
      <c r="AR39" s="2" t="e">
        <f t="shared" si="0"/>
        <v>#VALUE!</v>
      </c>
    </row>
    <row r="40" spans="1:44" ht="15" customHeight="1">
      <c r="A40" s="77"/>
      <c r="B40" s="78"/>
      <c r="C40" s="78"/>
      <c r="D40" s="78"/>
      <c r="E40" s="78"/>
      <c r="F40" s="78"/>
      <c r="G40" s="78"/>
      <c r="H40" s="79"/>
      <c r="I40" s="79"/>
      <c r="J40" s="79"/>
      <c r="K40" s="484" t="str">
        <f t="shared" si="1"/>
        <v/>
      </c>
      <c r="L40" s="485"/>
      <c r="M40" s="485"/>
      <c r="N40" s="485"/>
      <c r="O40" s="485"/>
      <c r="P40" s="485"/>
      <c r="Q40" s="485"/>
      <c r="R40" s="485"/>
      <c r="S40" s="485"/>
      <c r="T40" s="485"/>
      <c r="U40" s="486"/>
      <c r="V40" s="549"/>
      <c r="W40" s="550"/>
      <c r="X40" s="550"/>
      <c r="Y40" s="550"/>
      <c r="Z40" s="550"/>
      <c r="AA40" s="550"/>
      <c r="AB40" s="550"/>
      <c r="AC40" s="550"/>
      <c r="AD40" s="551"/>
      <c r="AE40" s="544" t="s">
        <v>70</v>
      </c>
      <c r="AF40" s="545"/>
      <c r="AG40" s="81"/>
      <c r="AH40" s="81"/>
      <c r="AI40" s="81"/>
      <c r="AJ40" s="81"/>
      <c r="AK40" s="81"/>
      <c r="AL40" s="81"/>
      <c r="AM40" s="81"/>
      <c r="AN40" s="81"/>
      <c r="AO40" s="81"/>
      <c r="AP40" s="82"/>
      <c r="AR40" s="2" t="e">
        <f t="shared" si="0"/>
        <v>#VALUE!</v>
      </c>
    </row>
    <row r="41" spans="1:44" ht="15" customHeight="1">
      <c r="A41" s="77"/>
      <c r="B41" s="78"/>
      <c r="C41" s="78"/>
      <c r="D41" s="78"/>
      <c r="E41" s="78"/>
      <c r="F41" s="78"/>
      <c r="G41" s="78"/>
      <c r="H41" s="79"/>
      <c r="I41" s="79"/>
      <c r="J41" s="79"/>
      <c r="K41" s="484" t="str">
        <f t="shared" si="1"/>
        <v/>
      </c>
      <c r="L41" s="485"/>
      <c r="M41" s="485"/>
      <c r="N41" s="485"/>
      <c r="O41" s="485"/>
      <c r="P41" s="485"/>
      <c r="Q41" s="485"/>
      <c r="R41" s="485"/>
      <c r="S41" s="485"/>
      <c r="T41" s="485"/>
      <c r="U41" s="486"/>
      <c r="V41" s="549"/>
      <c r="W41" s="550"/>
      <c r="X41" s="550"/>
      <c r="Y41" s="550"/>
      <c r="Z41" s="550"/>
      <c r="AA41" s="550"/>
      <c r="AB41" s="550"/>
      <c r="AC41" s="550"/>
      <c r="AD41" s="551"/>
      <c r="AE41" s="544" t="s">
        <v>70</v>
      </c>
      <c r="AF41" s="545"/>
      <c r="AG41" s="81"/>
      <c r="AH41" s="81"/>
      <c r="AI41" s="81"/>
      <c r="AJ41" s="81"/>
      <c r="AK41" s="81"/>
      <c r="AL41" s="81"/>
      <c r="AM41" s="81"/>
      <c r="AN41" s="81"/>
      <c r="AO41" s="81"/>
      <c r="AP41" s="82"/>
      <c r="AR41" s="2" t="e">
        <f t="shared" si="0"/>
        <v>#VALUE!</v>
      </c>
    </row>
    <row r="42" spans="1:44" ht="15" customHeight="1">
      <c r="A42" s="77"/>
      <c r="B42" s="78"/>
      <c r="C42" s="78"/>
      <c r="D42" s="78"/>
      <c r="E42" s="78"/>
      <c r="F42" s="78"/>
      <c r="G42" s="78"/>
      <c r="H42" s="79"/>
      <c r="I42" s="79"/>
      <c r="J42" s="79"/>
      <c r="K42" s="484" t="str">
        <f t="shared" si="1"/>
        <v/>
      </c>
      <c r="L42" s="485"/>
      <c r="M42" s="485"/>
      <c r="N42" s="485"/>
      <c r="O42" s="485"/>
      <c r="P42" s="485"/>
      <c r="Q42" s="485"/>
      <c r="R42" s="485"/>
      <c r="S42" s="485"/>
      <c r="T42" s="485"/>
      <c r="U42" s="486"/>
      <c r="V42" s="549"/>
      <c r="W42" s="550"/>
      <c r="X42" s="550"/>
      <c r="Y42" s="550"/>
      <c r="Z42" s="550"/>
      <c r="AA42" s="550"/>
      <c r="AB42" s="550"/>
      <c r="AC42" s="550"/>
      <c r="AD42" s="551"/>
      <c r="AE42" s="544" t="s">
        <v>70</v>
      </c>
      <c r="AF42" s="545"/>
      <c r="AG42" s="81"/>
      <c r="AH42" s="81"/>
      <c r="AI42" s="81"/>
      <c r="AJ42" s="81"/>
      <c r="AK42" s="81"/>
      <c r="AL42" s="81"/>
      <c r="AM42" s="81"/>
      <c r="AN42" s="81"/>
      <c r="AO42" s="81"/>
      <c r="AP42" s="82"/>
      <c r="AR42" s="2" t="e">
        <f t="shared" si="0"/>
        <v>#VALUE!</v>
      </c>
    </row>
    <row r="43" spans="1:44" ht="15" customHeight="1">
      <c r="A43" s="77"/>
      <c r="B43" s="78"/>
      <c r="C43" s="78"/>
      <c r="D43" s="78"/>
      <c r="E43" s="78"/>
      <c r="F43" s="78"/>
      <c r="G43" s="78"/>
      <c r="H43" s="79"/>
      <c r="I43" s="79"/>
      <c r="J43" s="79"/>
      <c r="K43" s="484" t="str">
        <f t="shared" si="1"/>
        <v/>
      </c>
      <c r="L43" s="485"/>
      <c r="M43" s="485"/>
      <c r="N43" s="485"/>
      <c r="O43" s="485"/>
      <c r="P43" s="485"/>
      <c r="Q43" s="485"/>
      <c r="R43" s="485"/>
      <c r="S43" s="485"/>
      <c r="T43" s="485"/>
      <c r="U43" s="486"/>
      <c r="V43" s="549"/>
      <c r="W43" s="550"/>
      <c r="X43" s="550"/>
      <c r="Y43" s="550"/>
      <c r="Z43" s="550"/>
      <c r="AA43" s="550"/>
      <c r="AB43" s="550"/>
      <c r="AC43" s="550"/>
      <c r="AD43" s="551"/>
      <c r="AE43" s="544" t="s">
        <v>70</v>
      </c>
      <c r="AF43" s="545"/>
      <c r="AG43" s="81"/>
      <c r="AH43" s="81"/>
      <c r="AI43" s="81"/>
      <c r="AJ43" s="81"/>
      <c r="AK43" s="81"/>
      <c r="AL43" s="81"/>
      <c r="AM43" s="81"/>
      <c r="AN43" s="81"/>
      <c r="AO43" s="81"/>
      <c r="AP43" s="82"/>
      <c r="AR43" s="2" t="e">
        <f t="shared" si="0"/>
        <v>#VALUE!</v>
      </c>
    </row>
    <row r="44" spans="1:44" ht="15" customHeight="1">
      <c r="A44" s="77"/>
      <c r="B44" s="78"/>
      <c r="C44" s="78"/>
      <c r="D44" s="78"/>
      <c r="E44" s="78"/>
      <c r="F44" s="78"/>
      <c r="G44" s="78"/>
      <c r="H44" s="79"/>
      <c r="I44" s="79"/>
      <c r="J44" s="79"/>
      <c r="K44" s="484" t="str">
        <f t="shared" si="1"/>
        <v/>
      </c>
      <c r="L44" s="485"/>
      <c r="M44" s="485"/>
      <c r="N44" s="485"/>
      <c r="O44" s="485"/>
      <c r="P44" s="485"/>
      <c r="Q44" s="485"/>
      <c r="R44" s="485"/>
      <c r="S44" s="485"/>
      <c r="T44" s="485"/>
      <c r="U44" s="486"/>
      <c r="V44" s="549"/>
      <c r="W44" s="550"/>
      <c r="X44" s="550"/>
      <c r="Y44" s="550"/>
      <c r="Z44" s="550"/>
      <c r="AA44" s="550"/>
      <c r="AB44" s="550"/>
      <c r="AC44" s="550"/>
      <c r="AD44" s="551"/>
      <c r="AE44" s="544" t="s">
        <v>70</v>
      </c>
      <c r="AF44" s="545"/>
      <c r="AG44" s="81"/>
      <c r="AH44" s="81"/>
      <c r="AI44" s="81"/>
      <c r="AJ44" s="81"/>
      <c r="AK44" s="81"/>
      <c r="AL44" s="81"/>
      <c r="AM44" s="81"/>
      <c r="AN44" s="81"/>
      <c r="AO44" s="81"/>
      <c r="AP44" s="82"/>
      <c r="AR44" s="2" t="e">
        <f t="shared" si="0"/>
        <v>#VALUE!</v>
      </c>
    </row>
    <row r="45" spans="1:44" ht="15" customHeight="1">
      <c r="A45" s="77"/>
      <c r="B45" s="78"/>
      <c r="C45" s="78"/>
      <c r="D45" s="78"/>
      <c r="E45" s="78"/>
      <c r="F45" s="78"/>
      <c r="G45" s="78"/>
      <c r="H45" s="79"/>
      <c r="I45" s="79"/>
      <c r="J45" s="79"/>
      <c r="K45" s="484" t="str">
        <f t="shared" si="1"/>
        <v/>
      </c>
      <c r="L45" s="485"/>
      <c r="M45" s="485"/>
      <c r="N45" s="485"/>
      <c r="O45" s="485"/>
      <c r="P45" s="485"/>
      <c r="Q45" s="485"/>
      <c r="R45" s="485"/>
      <c r="S45" s="485"/>
      <c r="T45" s="485"/>
      <c r="U45" s="486"/>
      <c r="V45" s="549"/>
      <c r="W45" s="550"/>
      <c r="X45" s="550"/>
      <c r="Y45" s="550"/>
      <c r="Z45" s="550"/>
      <c r="AA45" s="550"/>
      <c r="AB45" s="550"/>
      <c r="AC45" s="550"/>
      <c r="AD45" s="551"/>
      <c r="AE45" s="544" t="s">
        <v>70</v>
      </c>
      <c r="AF45" s="545"/>
      <c r="AG45" s="81"/>
      <c r="AH45" s="81"/>
      <c r="AI45" s="81"/>
      <c r="AJ45" s="81"/>
      <c r="AK45" s="81"/>
      <c r="AL45" s="81"/>
      <c r="AM45" s="81"/>
      <c r="AN45" s="81"/>
      <c r="AO45" s="81"/>
      <c r="AP45" s="82"/>
      <c r="AR45" s="2" t="e">
        <f t="shared" si="0"/>
        <v>#VALUE!</v>
      </c>
    </row>
    <row r="46" spans="1:44" ht="15" customHeight="1">
      <c r="A46" s="77"/>
      <c r="B46" s="78"/>
      <c r="C46" s="78"/>
      <c r="D46" s="78"/>
      <c r="E46" s="78"/>
      <c r="F46" s="78"/>
      <c r="G46" s="78"/>
      <c r="H46" s="79"/>
      <c r="I46" s="79"/>
      <c r="J46" s="79"/>
      <c r="K46" s="484" t="str">
        <f t="shared" si="1"/>
        <v/>
      </c>
      <c r="L46" s="485"/>
      <c r="M46" s="485"/>
      <c r="N46" s="485"/>
      <c r="O46" s="485"/>
      <c r="P46" s="485"/>
      <c r="Q46" s="485"/>
      <c r="R46" s="485"/>
      <c r="S46" s="485"/>
      <c r="T46" s="485"/>
      <c r="U46" s="486"/>
      <c r="V46" s="549"/>
      <c r="W46" s="550"/>
      <c r="X46" s="550"/>
      <c r="Y46" s="550"/>
      <c r="Z46" s="550"/>
      <c r="AA46" s="550"/>
      <c r="AB46" s="550"/>
      <c r="AC46" s="550"/>
      <c r="AD46" s="551"/>
      <c r="AE46" s="544" t="s">
        <v>70</v>
      </c>
      <c r="AF46" s="545"/>
      <c r="AG46" s="81"/>
      <c r="AH46" s="81"/>
      <c r="AI46" s="81"/>
      <c r="AJ46" s="81"/>
      <c r="AK46" s="81"/>
      <c r="AL46" s="81"/>
      <c r="AM46" s="81"/>
      <c r="AN46" s="81"/>
      <c r="AO46" s="81"/>
      <c r="AP46" s="82"/>
      <c r="AR46" s="2" t="e">
        <f t="shared" si="0"/>
        <v>#VALUE!</v>
      </c>
    </row>
    <row r="47" spans="1:44" ht="15" customHeight="1">
      <c r="A47" s="77"/>
      <c r="B47" s="78"/>
      <c r="C47" s="78"/>
      <c r="D47" s="78"/>
      <c r="E47" s="78"/>
      <c r="F47" s="78"/>
      <c r="G47" s="78"/>
      <c r="H47" s="79"/>
      <c r="I47" s="79"/>
      <c r="J47" s="79"/>
      <c r="K47" s="484" t="str">
        <f t="shared" si="1"/>
        <v/>
      </c>
      <c r="L47" s="485"/>
      <c r="M47" s="485"/>
      <c r="N47" s="485"/>
      <c r="O47" s="485"/>
      <c r="P47" s="485"/>
      <c r="Q47" s="485"/>
      <c r="R47" s="485"/>
      <c r="S47" s="485"/>
      <c r="T47" s="485"/>
      <c r="U47" s="486"/>
      <c r="V47" s="549"/>
      <c r="W47" s="550"/>
      <c r="X47" s="550"/>
      <c r="Y47" s="550"/>
      <c r="Z47" s="550"/>
      <c r="AA47" s="550"/>
      <c r="AB47" s="550"/>
      <c r="AC47" s="550"/>
      <c r="AD47" s="551"/>
      <c r="AE47" s="544" t="s">
        <v>70</v>
      </c>
      <c r="AF47" s="545"/>
      <c r="AG47" s="81"/>
      <c r="AH47" s="81"/>
      <c r="AI47" s="81"/>
      <c r="AJ47" s="81"/>
      <c r="AK47" s="81"/>
      <c r="AL47" s="81"/>
      <c r="AM47" s="81"/>
      <c r="AN47" s="81"/>
      <c r="AO47" s="81"/>
      <c r="AP47" s="82"/>
      <c r="AR47" s="2" t="e">
        <f t="shared" si="0"/>
        <v>#VALUE!</v>
      </c>
    </row>
    <row r="48" spans="1:44" ht="15" customHeight="1">
      <c r="A48" s="77"/>
      <c r="B48" s="78"/>
      <c r="C48" s="78"/>
      <c r="D48" s="78"/>
      <c r="E48" s="78"/>
      <c r="F48" s="78"/>
      <c r="G48" s="78"/>
      <c r="H48" s="79"/>
      <c r="I48" s="79"/>
      <c r="J48" s="79"/>
      <c r="K48" s="484" t="str">
        <f t="shared" si="1"/>
        <v/>
      </c>
      <c r="L48" s="485"/>
      <c r="M48" s="485"/>
      <c r="N48" s="485"/>
      <c r="O48" s="485"/>
      <c r="P48" s="485"/>
      <c r="Q48" s="485"/>
      <c r="R48" s="485"/>
      <c r="S48" s="485"/>
      <c r="T48" s="485"/>
      <c r="U48" s="486"/>
      <c r="V48" s="549"/>
      <c r="W48" s="550"/>
      <c r="X48" s="550"/>
      <c r="Y48" s="550"/>
      <c r="Z48" s="550"/>
      <c r="AA48" s="550"/>
      <c r="AB48" s="550"/>
      <c r="AC48" s="550"/>
      <c r="AD48" s="551"/>
      <c r="AE48" s="544" t="s">
        <v>70</v>
      </c>
      <c r="AF48" s="545"/>
      <c r="AG48" s="81"/>
      <c r="AH48" s="81"/>
      <c r="AI48" s="81"/>
      <c r="AJ48" s="81"/>
      <c r="AK48" s="81"/>
      <c r="AL48" s="81"/>
      <c r="AM48" s="81"/>
      <c r="AN48" s="81"/>
      <c r="AO48" s="81"/>
      <c r="AP48" s="82"/>
      <c r="AR48" s="2" t="e">
        <f t="shared" si="0"/>
        <v>#VALUE!</v>
      </c>
    </row>
    <row r="49" spans="1:69" ht="15" customHeight="1">
      <c r="A49" s="77"/>
      <c r="B49" s="78"/>
      <c r="C49" s="78"/>
      <c r="D49" s="78"/>
      <c r="E49" s="78"/>
      <c r="F49" s="78"/>
      <c r="G49" s="78"/>
      <c r="H49" s="79"/>
      <c r="I49" s="79"/>
      <c r="J49" s="79"/>
      <c r="K49" s="484" t="str">
        <f t="shared" si="1"/>
        <v/>
      </c>
      <c r="L49" s="485"/>
      <c r="M49" s="485"/>
      <c r="N49" s="485"/>
      <c r="O49" s="485"/>
      <c r="P49" s="485"/>
      <c r="Q49" s="485"/>
      <c r="R49" s="485"/>
      <c r="S49" s="485"/>
      <c r="T49" s="485"/>
      <c r="U49" s="486"/>
      <c r="V49" s="549"/>
      <c r="W49" s="550"/>
      <c r="X49" s="550"/>
      <c r="Y49" s="550"/>
      <c r="Z49" s="550"/>
      <c r="AA49" s="550"/>
      <c r="AB49" s="550"/>
      <c r="AC49" s="550"/>
      <c r="AD49" s="551"/>
      <c r="AE49" s="544" t="s">
        <v>70</v>
      </c>
      <c r="AF49" s="545"/>
      <c r="AG49" s="81"/>
      <c r="AH49" s="81"/>
      <c r="AI49" s="81"/>
      <c r="AJ49" s="81"/>
      <c r="AK49" s="81"/>
      <c r="AL49" s="81"/>
      <c r="AM49" s="81"/>
      <c r="AN49" s="81"/>
      <c r="AO49" s="81"/>
      <c r="AP49" s="82"/>
      <c r="AR49" s="2" t="e">
        <f t="shared" si="0"/>
        <v>#VALUE!</v>
      </c>
    </row>
    <row r="50" spans="1:69" ht="15" customHeight="1">
      <c r="A50" s="77"/>
      <c r="B50" s="78"/>
      <c r="C50" s="78"/>
      <c r="D50" s="78"/>
      <c r="E50" s="78"/>
      <c r="F50" s="78"/>
      <c r="G50" s="78"/>
      <c r="H50" s="79"/>
      <c r="I50" s="79"/>
      <c r="J50" s="79"/>
      <c r="K50" s="484" t="str">
        <f t="shared" si="1"/>
        <v/>
      </c>
      <c r="L50" s="485"/>
      <c r="M50" s="485"/>
      <c r="N50" s="485"/>
      <c r="O50" s="485"/>
      <c r="P50" s="485"/>
      <c r="Q50" s="485"/>
      <c r="R50" s="485"/>
      <c r="S50" s="485"/>
      <c r="T50" s="485"/>
      <c r="U50" s="486"/>
      <c r="V50" s="549"/>
      <c r="W50" s="550"/>
      <c r="X50" s="550"/>
      <c r="Y50" s="550"/>
      <c r="Z50" s="550"/>
      <c r="AA50" s="550"/>
      <c r="AB50" s="550"/>
      <c r="AC50" s="550"/>
      <c r="AD50" s="551"/>
      <c r="AE50" s="544" t="s">
        <v>70</v>
      </c>
      <c r="AF50" s="545"/>
      <c r="AG50" s="81"/>
      <c r="AH50" s="81"/>
      <c r="AI50" s="81"/>
      <c r="AJ50" s="81"/>
      <c r="AK50" s="81"/>
      <c r="AL50" s="81"/>
      <c r="AM50" s="81"/>
      <c r="AN50" s="81"/>
      <c r="AO50" s="81"/>
      <c r="AP50" s="82"/>
      <c r="AR50" s="2" t="e">
        <f t="shared" si="0"/>
        <v>#VALUE!</v>
      </c>
    </row>
    <row r="51" spans="1:69" ht="15" customHeight="1">
      <c r="A51" s="77"/>
      <c r="B51" s="78"/>
      <c r="C51" s="78"/>
      <c r="D51" s="78"/>
      <c r="E51" s="78"/>
      <c r="F51" s="78"/>
      <c r="G51" s="78"/>
      <c r="H51" s="79"/>
      <c r="I51" s="79"/>
      <c r="J51" s="79"/>
      <c r="K51" s="484" t="str">
        <f t="shared" si="1"/>
        <v/>
      </c>
      <c r="L51" s="485"/>
      <c r="M51" s="485"/>
      <c r="N51" s="485"/>
      <c r="O51" s="485"/>
      <c r="P51" s="485"/>
      <c r="Q51" s="485"/>
      <c r="R51" s="485"/>
      <c r="S51" s="485"/>
      <c r="T51" s="485"/>
      <c r="U51" s="486"/>
      <c r="V51" s="549"/>
      <c r="W51" s="550"/>
      <c r="X51" s="550"/>
      <c r="Y51" s="550"/>
      <c r="Z51" s="550"/>
      <c r="AA51" s="550"/>
      <c r="AB51" s="550"/>
      <c r="AC51" s="550"/>
      <c r="AD51" s="551"/>
      <c r="AE51" s="544" t="s">
        <v>70</v>
      </c>
      <c r="AF51" s="545"/>
      <c r="AG51" s="81"/>
      <c r="AH51" s="81"/>
      <c r="AI51" s="81"/>
      <c r="AJ51" s="81"/>
      <c r="AK51" s="81"/>
      <c r="AL51" s="81"/>
      <c r="AM51" s="81"/>
      <c r="AN51" s="81"/>
      <c r="AO51" s="81"/>
      <c r="AP51" s="82"/>
      <c r="AR51" s="2" t="e">
        <f t="shared" si="0"/>
        <v>#VALUE!</v>
      </c>
    </row>
    <row r="52" spans="1:69" ht="15" customHeight="1">
      <c r="A52" s="77"/>
      <c r="B52" s="78"/>
      <c r="C52" s="78"/>
      <c r="D52" s="78"/>
      <c r="E52" s="78"/>
      <c r="F52" s="78"/>
      <c r="G52" s="78"/>
      <c r="H52" s="79"/>
      <c r="I52" s="79"/>
      <c r="J52" s="79"/>
      <c r="K52" s="484" t="str">
        <f>IFERROR(IF($AR$51&lt;&gt;2,IF($K$23="","",K51+1),""),"")</f>
        <v/>
      </c>
      <c r="L52" s="485"/>
      <c r="M52" s="485"/>
      <c r="N52" s="485"/>
      <c r="O52" s="485"/>
      <c r="P52" s="485"/>
      <c r="Q52" s="485"/>
      <c r="R52" s="485"/>
      <c r="S52" s="485"/>
      <c r="T52" s="485"/>
      <c r="U52" s="486"/>
      <c r="V52" s="549"/>
      <c r="W52" s="550"/>
      <c r="X52" s="550"/>
      <c r="Y52" s="550"/>
      <c r="Z52" s="550"/>
      <c r="AA52" s="550"/>
      <c r="AB52" s="550"/>
      <c r="AC52" s="550"/>
      <c r="AD52" s="551"/>
      <c r="AE52" s="544" t="s">
        <v>70</v>
      </c>
      <c r="AF52" s="545"/>
      <c r="AG52" s="81"/>
      <c r="AH52" s="81"/>
      <c r="AI52" s="81"/>
      <c r="AJ52" s="81"/>
      <c r="AK52" s="81"/>
      <c r="AL52" s="81"/>
      <c r="AM52" s="81"/>
      <c r="AN52" s="81"/>
      <c r="AO52" s="81"/>
      <c r="AP52" s="82"/>
      <c r="AR52" s="2" t="e">
        <f t="shared" si="0"/>
        <v>#VALUE!</v>
      </c>
    </row>
    <row r="53" spans="1:69" ht="15" customHeight="1">
      <c r="A53" s="77"/>
      <c r="B53" s="78"/>
      <c r="C53" s="78"/>
      <c r="D53" s="78"/>
      <c r="E53" s="78"/>
      <c r="F53" s="78"/>
      <c r="G53" s="78"/>
      <c r="H53" s="79"/>
      <c r="I53" s="79"/>
      <c r="J53" s="79"/>
      <c r="K53" s="484" t="str">
        <f>IFERROR(IF($AR$51&lt;&gt;6,IF($K$23="","",K52+1),""),"")</f>
        <v/>
      </c>
      <c r="L53" s="485"/>
      <c r="M53" s="485"/>
      <c r="N53" s="485"/>
      <c r="O53" s="485"/>
      <c r="P53" s="485"/>
      <c r="Q53" s="485"/>
      <c r="R53" s="485"/>
      <c r="S53" s="485"/>
      <c r="T53" s="485"/>
      <c r="U53" s="486"/>
      <c r="V53" s="549"/>
      <c r="W53" s="550"/>
      <c r="X53" s="550"/>
      <c r="Y53" s="550"/>
      <c r="Z53" s="550"/>
      <c r="AA53" s="550"/>
      <c r="AB53" s="550"/>
      <c r="AC53" s="550"/>
      <c r="AD53" s="551"/>
      <c r="AE53" s="544" t="s">
        <v>70</v>
      </c>
      <c r="AF53" s="545"/>
      <c r="AG53" s="81"/>
      <c r="AH53" s="81"/>
      <c r="AI53" s="81"/>
      <c r="AJ53" s="81"/>
      <c r="AK53" s="81"/>
      <c r="AL53" s="81"/>
      <c r="AM53" s="81"/>
      <c r="AN53" s="81"/>
      <c r="AO53" s="81"/>
      <c r="AP53" s="82"/>
      <c r="AR53" s="2" t="e">
        <f t="shared" si="0"/>
        <v>#VALUE!</v>
      </c>
      <c r="BQ53" s="25"/>
    </row>
    <row r="54" spans="1:69" ht="22.5" customHeight="1">
      <c r="A54" s="89"/>
      <c r="B54" s="90"/>
      <c r="C54" s="90"/>
      <c r="D54" s="90"/>
      <c r="E54" s="90"/>
      <c r="F54" s="90"/>
      <c r="G54" s="90"/>
      <c r="H54" s="63"/>
      <c r="I54" s="63"/>
      <c r="J54" s="63"/>
      <c r="K54" s="571" t="s">
        <v>78</v>
      </c>
      <c r="L54" s="571"/>
      <c r="M54" s="571"/>
      <c r="N54" s="571"/>
      <c r="O54" s="571"/>
      <c r="P54" s="571"/>
      <c r="Q54" s="571"/>
      <c r="R54" s="571"/>
      <c r="S54" s="571"/>
      <c r="T54" s="571"/>
      <c r="U54" s="571"/>
      <c r="V54" s="572">
        <f>IFERROR(SUM(V23:V53)/(31-COUNTIF(K23:K53,"")),0)</f>
        <v>0</v>
      </c>
      <c r="W54" s="572"/>
      <c r="X54" s="572"/>
      <c r="Y54" s="572"/>
      <c r="Z54" s="572"/>
      <c r="AA54" s="572"/>
      <c r="AB54" s="572"/>
      <c r="AC54" s="572"/>
      <c r="AD54" s="572"/>
      <c r="AE54" s="544" t="s">
        <v>70</v>
      </c>
      <c r="AF54" s="545"/>
      <c r="AG54" s="90"/>
      <c r="AH54" s="90"/>
      <c r="AI54" s="90"/>
      <c r="AJ54" s="90"/>
      <c r="AK54" s="27"/>
      <c r="AL54" s="90"/>
      <c r="AM54" s="90"/>
      <c r="AN54" s="90"/>
      <c r="AO54" s="90"/>
      <c r="AP54" s="91"/>
    </row>
    <row r="55" spans="1:69" ht="22.5" customHeight="1">
      <c r="A55" s="89"/>
      <c r="B55" s="90"/>
      <c r="C55" s="90"/>
      <c r="D55" s="90"/>
      <c r="E55" s="90"/>
      <c r="F55" s="90"/>
      <c r="G55" s="90"/>
      <c r="H55" s="63"/>
      <c r="I55" s="63"/>
      <c r="J55" s="63"/>
      <c r="K55" s="92"/>
      <c r="L55" s="92"/>
      <c r="M55" s="92"/>
      <c r="N55" s="92"/>
      <c r="O55" s="92"/>
      <c r="P55" s="92"/>
      <c r="Q55" s="92"/>
      <c r="R55" s="92"/>
      <c r="S55" s="92"/>
      <c r="T55" s="92"/>
      <c r="U55" s="92"/>
      <c r="V55" s="93"/>
      <c r="W55" s="93"/>
      <c r="X55" s="93"/>
      <c r="Y55" s="93"/>
      <c r="Z55" s="93"/>
      <c r="AA55" s="93"/>
      <c r="AB55" s="93"/>
      <c r="AC55" s="93"/>
      <c r="AD55" s="93"/>
      <c r="AE55" s="94"/>
      <c r="AF55" s="94"/>
      <c r="AG55" s="90"/>
      <c r="AH55" s="90"/>
      <c r="AI55" s="90"/>
      <c r="AJ55" s="90"/>
      <c r="AK55" s="27"/>
      <c r="AL55" s="90"/>
      <c r="AM55" s="90"/>
      <c r="AN55" s="90"/>
      <c r="AO55" s="90"/>
      <c r="AP55" s="91"/>
    </row>
    <row r="56" spans="1:69" ht="22.5" customHeight="1" thickBot="1">
      <c r="A56" s="89"/>
      <c r="B56" s="90"/>
      <c r="C56" s="90"/>
      <c r="D56" s="90"/>
      <c r="E56" s="90"/>
      <c r="F56" s="90"/>
      <c r="G56" s="90"/>
      <c r="H56" s="63"/>
      <c r="I56" s="63"/>
      <c r="J56" s="63"/>
      <c r="K56" s="92"/>
      <c r="L56" s="92"/>
      <c r="M56" s="92"/>
      <c r="N56" s="92"/>
      <c r="O56" s="92"/>
      <c r="P56" s="92"/>
      <c r="Q56" s="92"/>
      <c r="R56" s="92"/>
      <c r="S56" s="92"/>
      <c r="T56" s="92"/>
      <c r="U56" s="92"/>
      <c r="V56" s="93"/>
      <c r="W56" s="93"/>
      <c r="X56" s="93"/>
      <c r="Y56" s="93"/>
      <c r="Z56" s="93"/>
      <c r="AA56" s="93"/>
      <c r="AB56" s="93"/>
      <c r="AC56" s="93"/>
      <c r="AD56" s="93"/>
      <c r="AE56" s="94"/>
      <c r="AF56" s="94"/>
      <c r="AG56" s="90"/>
      <c r="AH56" s="90"/>
      <c r="AI56" s="90"/>
      <c r="AJ56" s="90"/>
      <c r="AK56" s="27"/>
      <c r="AL56" s="90"/>
      <c r="AM56" s="90"/>
      <c r="AN56" s="90"/>
      <c r="AO56" s="90"/>
      <c r="AP56" s="91"/>
    </row>
    <row r="57" spans="1:69" ht="18.75" customHeight="1">
      <c r="A57" s="552" t="s">
        <v>71</v>
      </c>
      <c r="B57" s="553"/>
      <c r="C57" s="553"/>
      <c r="D57" s="553"/>
      <c r="E57" s="553"/>
      <c r="F57" s="553"/>
      <c r="G57" s="553"/>
      <c r="H57" s="554" t="s">
        <v>72</v>
      </c>
      <c r="I57" s="554"/>
      <c r="J57" s="554"/>
      <c r="K57" s="554"/>
      <c r="L57" s="554"/>
      <c r="M57" s="554"/>
      <c r="N57" s="554"/>
      <c r="O57" s="555" t="s">
        <v>73</v>
      </c>
      <c r="P57" s="555"/>
      <c r="Q57" s="555"/>
      <c r="R57" s="555"/>
      <c r="S57" s="555"/>
      <c r="T57" s="555"/>
      <c r="U57" s="555"/>
      <c r="V57" s="555" t="s">
        <v>79</v>
      </c>
      <c r="W57" s="555"/>
      <c r="X57" s="555"/>
      <c r="Y57" s="555"/>
      <c r="Z57" s="555"/>
      <c r="AA57" s="555"/>
      <c r="AB57" s="555"/>
      <c r="AC57" s="556" t="s">
        <v>80</v>
      </c>
      <c r="AD57" s="556"/>
      <c r="AE57" s="556"/>
      <c r="AF57" s="556"/>
      <c r="AG57" s="556"/>
      <c r="AH57" s="556"/>
      <c r="AI57" s="556"/>
      <c r="AJ57" s="553" t="s">
        <v>74</v>
      </c>
      <c r="AK57" s="553"/>
      <c r="AL57" s="553"/>
      <c r="AM57" s="553"/>
      <c r="AN57" s="553"/>
      <c r="AO57" s="553"/>
      <c r="AP57" s="573"/>
    </row>
    <row r="58" spans="1:69" ht="15" customHeight="1">
      <c r="A58" s="557" t="str">
        <f>A10</f>
        <v>補助対象外</v>
      </c>
      <c r="B58" s="558"/>
      <c r="C58" s="558"/>
      <c r="D58" s="558"/>
      <c r="E58" s="558"/>
      <c r="F58" s="558"/>
      <c r="G58" s="558"/>
      <c r="H58" s="568" t="str">
        <f>IF($AH$5="","",$AH$5)</f>
        <v/>
      </c>
      <c r="I58" s="568"/>
      <c r="J58" s="568"/>
      <c r="K58" s="568"/>
      <c r="L58" s="569"/>
      <c r="M58" s="565" t="s">
        <v>70</v>
      </c>
      <c r="N58" s="566"/>
      <c r="O58" s="561">
        <v>30000</v>
      </c>
      <c r="P58" s="561"/>
      <c r="Q58" s="561"/>
      <c r="R58" s="561"/>
      <c r="S58" s="562"/>
      <c r="T58" s="565" t="s">
        <v>69</v>
      </c>
      <c r="U58" s="566"/>
      <c r="V58" s="568">
        <f>IF(V54="","",ROUNDDOWN(V54,0))</f>
        <v>0</v>
      </c>
      <c r="W58" s="568"/>
      <c r="X58" s="568"/>
      <c r="Y58" s="568"/>
      <c r="Z58" s="569"/>
      <c r="AA58" s="565" t="s">
        <v>70</v>
      </c>
      <c r="AB58" s="566"/>
      <c r="AC58" s="574">
        <f>IF($V$58="","",$O$58*$V$58)</f>
        <v>0</v>
      </c>
      <c r="AD58" s="574"/>
      <c r="AE58" s="574"/>
      <c r="AF58" s="574"/>
      <c r="AG58" s="575"/>
      <c r="AH58" s="565" t="s">
        <v>69</v>
      </c>
      <c r="AI58" s="566"/>
      <c r="AJ58" s="574">
        <f>IF($AC$58="","",SUM($AC$58:$AG$59))</f>
        <v>0</v>
      </c>
      <c r="AK58" s="574"/>
      <c r="AL58" s="574"/>
      <c r="AM58" s="574"/>
      <c r="AN58" s="575"/>
      <c r="AO58" s="565" t="s">
        <v>69</v>
      </c>
      <c r="AP58" s="577"/>
    </row>
    <row r="59" spans="1:69" ht="15" customHeight="1" thickBot="1">
      <c r="A59" s="559"/>
      <c r="B59" s="560"/>
      <c r="C59" s="560"/>
      <c r="D59" s="560"/>
      <c r="E59" s="560"/>
      <c r="F59" s="560"/>
      <c r="G59" s="560"/>
      <c r="H59" s="570" t="str">
        <f>IF(AH45="","",AH45)</f>
        <v/>
      </c>
      <c r="I59" s="570"/>
      <c r="J59" s="570"/>
      <c r="K59" s="570"/>
      <c r="L59" s="525"/>
      <c r="M59" s="524"/>
      <c r="N59" s="567"/>
      <c r="O59" s="563">
        <v>15000</v>
      </c>
      <c r="P59" s="563"/>
      <c r="Q59" s="563"/>
      <c r="R59" s="563"/>
      <c r="S59" s="564"/>
      <c r="T59" s="524" t="s">
        <v>69</v>
      </c>
      <c r="U59" s="567"/>
      <c r="V59" s="570">
        <f>IF($H$58="",0,IF($V$54="","",$H$58-$V$58))</f>
        <v>0</v>
      </c>
      <c r="W59" s="570"/>
      <c r="X59" s="570"/>
      <c r="Y59" s="570"/>
      <c r="Z59" s="525"/>
      <c r="AA59" s="524" t="s">
        <v>70</v>
      </c>
      <c r="AB59" s="567"/>
      <c r="AC59" s="576">
        <f>IF($V$59="","",$O$59*$V$59)</f>
        <v>0</v>
      </c>
      <c r="AD59" s="576"/>
      <c r="AE59" s="576"/>
      <c r="AF59" s="576"/>
      <c r="AG59" s="531"/>
      <c r="AH59" s="524" t="s">
        <v>69</v>
      </c>
      <c r="AI59" s="567"/>
      <c r="AJ59" s="576"/>
      <c r="AK59" s="576"/>
      <c r="AL59" s="576"/>
      <c r="AM59" s="576"/>
      <c r="AN59" s="531"/>
      <c r="AO59" s="524"/>
      <c r="AP59" s="578"/>
    </row>
    <row r="60" spans="1:69" ht="13.5" hidden="1" customHeight="1">
      <c r="A60" s="95"/>
      <c r="B60" s="95"/>
      <c r="C60" s="95"/>
      <c r="D60" s="95"/>
      <c r="E60" s="95"/>
      <c r="F60" s="95"/>
      <c r="G60" s="95"/>
      <c r="H60" s="95"/>
      <c r="I60" s="95"/>
      <c r="J60" s="95"/>
      <c r="K60" s="95"/>
      <c r="L60" s="95"/>
      <c r="M60" s="95"/>
      <c r="N60" s="95"/>
      <c r="O60" s="95"/>
      <c r="P60" s="95"/>
      <c r="Q60" s="95"/>
      <c r="R60" s="95"/>
      <c r="S60" s="95"/>
      <c r="T60" s="95"/>
      <c r="U60" s="95"/>
      <c r="V60" s="96"/>
      <c r="W60" s="96"/>
      <c r="X60" s="96"/>
      <c r="Y60" s="96"/>
      <c r="Z60" s="96"/>
      <c r="AA60" s="97"/>
      <c r="AB60" s="97"/>
      <c r="AC60" s="97"/>
      <c r="AD60" s="98"/>
      <c r="AE60" s="98"/>
      <c r="AF60" s="98"/>
      <c r="AG60" s="98"/>
      <c r="AH60" s="98"/>
      <c r="AI60" s="98"/>
      <c r="AJ60" s="98"/>
      <c r="AK60" s="98"/>
      <c r="AL60" s="98"/>
      <c r="AM60" s="98"/>
      <c r="AN60" s="98"/>
      <c r="AO60" s="98"/>
      <c r="AP60" s="98"/>
    </row>
    <row r="61" spans="1:69" ht="13.5" hidden="1" customHeight="1">
      <c r="A61" s="95"/>
      <c r="B61" s="95"/>
      <c r="C61" s="95"/>
      <c r="D61" s="95"/>
      <c r="E61" s="95"/>
      <c r="F61" s="95"/>
      <c r="G61" s="95"/>
      <c r="H61" s="95"/>
      <c r="I61" s="95"/>
      <c r="J61" s="95"/>
      <c r="K61" s="95"/>
      <c r="L61" s="95"/>
      <c r="M61" s="95"/>
      <c r="N61" s="95"/>
      <c r="O61" s="95"/>
      <c r="P61" s="95"/>
      <c r="Q61" s="95"/>
      <c r="R61" s="95"/>
      <c r="S61" s="95"/>
      <c r="T61" s="95"/>
      <c r="U61" s="95"/>
      <c r="V61" s="96"/>
      <c r="W61" s="96"/>
      <c r="X61" s="96"/>
      <c r="Y61" s="96"/>
      <c r="Z61" s="96"/>
      <c r="AA61" s="97"/>
      <c r="AB61" s="97"/>
      <c r="AC61" s="97"/>
      <c r="AD61" s="98"/>
      <c r="AE61" s="98"/>
      <c r="AF61" s="98"/>
      <c r="AG61" s="98"/>
      <c r="AH61" s="98"/>
      <c r="AI61" s="98"/>
      <c r="AJ61" s="98"/>
      <c r="AK61" s="98"/>
      <c r="AL61" s="98"/>
      <c r="AM61" s="98"/>
      <c r="AN61" s="98"/>
      <c r="AO61" s="98"/>
      <c r="AP61" s="98"/>
    </row>
    <row r="62" spans="1:69" s="19" customFormat="1" ht="18.75" hidden="1" customHeight="1">
      <c r="A62" s="99"/>
      <c r="B62" s="99"/>
      <c r="C62" s="99"/>
      <c r="D62" s="99"/>
      <c r="E62" s="100"/>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BL62" s="26"/>
    </row>
    <row r="63" spans="1:69" s="19" customFormat="1" ht="18.75" hidden="1" customHeight="1">
      <c r="A63" s="101"/>
      <c r="B63" s="101"/>
      <c r="C63" s="101"/>
      <c r="D63" s="101"/>
      <c r="E63" s="102"/>
      <c r="F63" s="101"/>
      <c r="G63" s="103"/>
      <c r="H63" s="99"/>
      <c r="I63" s="99"/>
      <c r="J63" s="99"/>
      <c r="K63" s="99"/>
      <c r="L63" s="99"/>
      <c r="M63" s="99"/>
      <c r="N63" s="99"/>
      <c r="O63" s="99"/>
      <c r="P63" s="99"/>
      <c r="Q63" s="99"/>
      <c r="R63" s="99"/>
      <c r="S63" s="99"/>
      <c r="T63" s="99"/>
      <c r="U63" s="99"/>
      <c r="V63" s="99"/>
      <c r="W63" s="99"/>
      <c r="X63" s="104"/>
      <c r="Y63" s="99"/>
      <c r="Z63" s="99"/>
      <c r="AA63" s="99"/>
      <c r="AB63" s="99"/>
      <c r="AC63" s="99"/>
      <c r="AD63" s="99"/>
      <c r="AE63" s="99"/>
      <c r="AF63" s="99"/>
      <c r="AG63" s="99"/>
      <c r="AH63" s="99"/>
      <c r="AI63" s="99"/>
      <c r="AJ63" s="99"/>
      <c r="AK63" s="99"/>
      <c r="AL63" s="99"/>
      <c r="AM63" s="99"/>
      <c r="AN63" s="99"/>
      <c r="AO63" s="99"/>
      <c r="AP63" s="99"/>
      <c r="BL63" s="26"/>
    </row>
    <row r="64" spans="1:69" s="19" customFormat="1" ht="18.75" hidden="1" customHeight="1">
      <c r="A64" s="101"/>
      <c r="B64" s="101"/>
      <c r="C64" s="101"/>
      <c r="D64" s="101"/>
      <c r="E64" s="102"/>
      <c r="F64" s="101"/>
      <c r="G64" s="103"/>
      <c r="H64" s="99"/>
      <c r="I64" s="99"/>
      <c r="J64" s="99"/>
      <c r="K64" s="99"/>
      <c r="L64" s="99"/>
      <c r="M64" s="99"/>
      <c r="N64" s="99"/>
      <c r="O64" s="99"/>
      <c r="P64" s="99"/>
      <c r="Q64" s="99"/>
      <c r="R64" s="99"/>
      <c r="S64" s="99"/>
      <c r="T64" s="99"/>
      <c r="U64" s="99"/>
      <c r="V64" s="99"/>
      <c r="W64" s="99"/>
      <c r="X64" s="104"/>
      <c r="Y64" s="99"/>
      <c r="Z64" s="99"/>
      <c r="AA64" s="99"/>
      <c r="AB64" s="99"/>
      <c r="AC64" s="99"/>
      <c r="AD64" s="99"/>
      <c r="AE64" s="99"/>
      <c r="AF64" s="99"/>
      <c r="AG64" s="99"/>
      <c r="AH64" s="99"/>
      <c r="AI64" s="99"/>
      <c r="AJ64" s="99"/>
      <c r="AK64" s="99"/>
      <c r="AL64" s="99"/>
      <c r="AM64" s="99"/>
      <c r="AN64" s="99"/>
      <c r="AO64" s="99"/>
      <c r="AP64" s="99"/>
      <c r="BL64" s="26"/>
    </row>
    <row r="65" spans="1:64" s="19" customFormat="1" ht="18.75" hidden="1" customHeight="1">
      <c r="A65" s="101"/>
      <c r="B65" s="101"/>
      <c r="C65" s="101"/>
      <c r="D65" s="101"/>
      <c r="E65" s="102"/>
      <c r="F65" s="101"/>
      <c r="G65" s="103"/>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BL65" s="26"/>
    </row>
    <row r="66" spans="1:64" s="19" customFormat="1" ht="18.75" hidden="1" customHeight="1">
      <c r="A66" s="101"/>
      <c r="B66" s="101"/>
      <c r="C66" s="101"/>
      <c r="D66" s="101"/>
      <c r="E66" s="102"/>
      <c r="F66" s="101"/>
      <c r="G66" s="103"/>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BL66" s="26"/>
    </row>
    <row r="67" spans="1:64" s="19" customFormat="1" ht="18.75" hidden="1" customHeight="1">
      <c r="A67" s="101"/>
      <c r="B67" s="101"/>
      <c r="C67" s="101"/>
      <c r="D67" s="101"/>
      <c r="E67" s="102"/>
      <c r="F67" s="101"/>
      <c r="G67" s="103"/>
      <c r="H67" s="99"/>
      <c r="I67" s="99"/>
      <c r="J67" s="99"/>
      <c r="K67" s="99"/>
      <c r="L67" s="99"/>
      <c r="M67" s="99"/>
      <c r="N67" s="99"/>
      <c r="O67" s="105"/>
      <c r="P67" s="99"/>
      <c r="Q67" s="99"/>
      <c r="R67" s="99"/>
      <c r="S67" s="99"/>
      <c r="T67" s="99"/>
      <c r="U67" s="99"/>
      <c r="V67" s="99"/>
      <c r="W67" s="99"/>
      <c r="X67" s="105"/>
      <c r="Y67" s="99"/>
      <c r="Z67" s="99"/>
      <c r="AA67" s="99"/>
      <c r="AB67" s="99"/>
      <c r="AC67" s="99"/>
      <c r="AD67" s="99"/>
      <c r="AE67" s="99"/>
      <c r="AF67" s="99"/>
      <c r="AG67" s="99"/>
      <c r="AH67" s="99"/>
      <c r="AI67" s="99"/>
      <c r="AJ67" s="99"/>
      <c r="AK67" s="99"/>
      <c r="AL67" s="99"/>
      <c r="AM67" s="99"/>
      <c r="AN67" s="99"/>
      <c r="AO67" s="99"/>
      <c r="AP67" s="99"/>
      <c r="BL67" s="26"/>
    </row>
    <row r="68" spans="1:64" s="19" customFormat="1" ht="18.75" hidden="1" customHeight="1">
      <c r="A68" s="101"/>
      <c r="B68" s="101"/>
      <c r="C68" s="101"/>
      <c r="D68" s="101"/>
      <c r="E68" s="102"/>
      <c r="F68" s="101"/>
      <c r="G68" s="103"/>
      <c r="H68" s="99"/>
      <c r="I68" s="99"/>
      <c r="J68" s="99"/>
      <c r="K68" s="99"/>
      <c r="L68" s="99"/>
      <c r="M68" s="99"/>
      <c r="N68" s="99"/>
      <c r="O68" s="105"/>
      <c r="P68" s="99"/>
      <c r="Q68" s="99"/>
      <c r="R68" s="99"/>
      <c r="S68" s="99"/>
      <c r="T68" s="99"/>
      <c r="U68" s="99"/>
      <c r="V68" s="99"/>
      <c r="W68" s="99"/>
      <c r="X68" s="105"/>
      <c r="Y68" s="99"/>
      <c r="Z68" s="99"/>
      <c r="AA68" s="99"/>
      <c r="AB68" s="99"/>
      <c r="AC68" s="99"/>
      <c r="AD68" s="99"/>
      <c r="AE68" s="99"/>
      <c r="AF68" s="99"/>
      <c r="AG68" s="99"/>
      <c r="AH68" s="99"/>
      <c r="AI68" s="99"/>
      <c r="AJ68" s="99"/>
      <c r="AK68" s="99"/>
      <c r="AL68" s="99"/>
      <c r="AM68" s="99"/>
      <c r="AN68" s="99"/>
      <c r="AO68" s="99"/>
      <c r="AP68" s="99"/>
      <c r="BL68" s="26"/>
    </row>
    <row r="69" spans="1:64" s="19" customFormat="1" ht="18.75" hidden="1" customHeight="1">
      <c r="A69" s="101"/>
      <c r="B69" s="101"/>
      <c r="C69" s="101"/>
      <c r="D69" s="101"/>
      <c r="E69" s="102"/>
      <c r="F69" s="101"/>
      <c r="G69" s="103"/>
      <c r="H69" s="99"/>
      <c r="I69" s="99"/>
      <c r="J69" s="99"/>
      <c r="K69" s="99"/>
      <c r="L69" s="99"/>
      <c r="M69" s="99"/>
      <c r="N69" s="99"/>
      <c r="O69" s="106"/>
      <c r="P69" s="107"/>
      <c r="Q69" s="99"/>
      <c r="R69" s="99"/>
      <c r="S69" s="99"/>
      <c r="T69" s="99"/>
      <c r="U69" s="99"/>
      <c r="V69" s="99"/>
      <c r="W69" s="99"/>
      <c r="X69" s="105"/>
      <c r="Y69" s="99"/>
      <c r="Z69" s="99"/>
      <c r="AA69" s="99"/>
      <c r="AB69" s="99"/>
      <c r="AC69" s="99"/>
      <c r="AD69" s="99"/>
      <c r="AE69" s="99"/>
      <c r="AF69" s="99"/>
      <c r="AG69" s="99"/>
      <c r="AH69" s="99"/>
      <c r="AI69" s="99"/>
      <c r="AJ69" s="99"/>
      <c r="AK69" s="99"/>
      <c r="AL69" s="99"/>
      <c r="AM69" s="99"/>
      <c r="AN69" s="99"/>
      <c r="AO69" s="99"/>
      <c r="AP69" s="99"/>
      <c r="BL69" s="26"/>
    </row>
    <row r="70" spans="1:64" s="19" customFormat="1" ht="18.75" hidden="1" customHeight="1">
      <c r="A70" s="101"/>
      <c r="B70" s="101"/>
      <c r="C70" s="101"/>
      <c r="D70" s="101"/>
      <c r="E70" s="102"/>
      <c r="F70" s="101"/>
      <c r="G70" s="103"/>
      <c r="H70" s="99"/>
      <c r="I70" s="99"/>
      <c r="J70" s="99"/>
      <c r="K70" s="99"/>
      <c r="L70" s="99"/>
      <c r="M70" s="99"/>
      <c r="N70" s="99"/>
      <c r="O70" s="105"/>
      <c r="P70" s="107"/>
      <c r="Q70" s="99"/>
      <c r="R70" s="99"/>
      <c r="S70" s="99"/>
      <c r="T70" s="99"/>
      <c r="U70" s="99"/>
      <c r="V70" s="99"/>
      <c r="W70" s="99"/>
      <c r="X70" s="105"/>
      <c r="Y70" s="99"/>
      <c r="Z70" s="99"/>
      <c r="AA70" s="99"/>
      <c r="AB70" s="99"/>
      <c r="AC70" s="99"/>
      <c r="AD70" s="99"/>
      <c r="AE70" s="99"/>
      <c r="AF70" s="99"/>
      <c r="AG70" s="99"/>
      <c r="AH70" s="99"/>
      <c r="AI70" s="99"/>
      <c r="AJ70" s="99"/>
      <c r="AK70" s="99"/>
      <c r="AL70" s="99"/>
      <c r="AM70" s="99"/>
      <c r="AN70" s="99"/>
      <c r="AO70" s="99"/>
      <c r="AP70" s="99"/>
      <c r="BL70" s="26"/>
    </row>
    <row r="71" spans="1:64" s="19" customFormat="1" ht="18.75" hidden="1" customHeight="1">
      <c r="A71" s="101"/>
      <c r="B71" s="101"/>
      <c r="C71" s="101"/>
      <c r="D71" s="101"/>
      <c r="E71" s="102"/>
      <c r="F71" s="101"/>
      <c r="G71" s="103"/>
      <c r="H71" s="99"/>
      <c r="I71" s="99"/>
      <c r="J71" s="99"/>
      <c r="K71" s="99"/>
      <c r="L71" s="99"/>
      <c r="M71" s="99"/>
      <c r="N71" s="99"/>
      <c r="O71" s="105"/>
      <c r="P71" s="107"/>
      <c r="Q71" s="99"/>
      <c r="R71" s="99"/>
      <c r="S71" s="99"/>
      <c r="T71" s="99"/>
      <c r="U71" s="99"/>
      <c r="V71" s="99"/>
      <c r="W71" s="99"/>
      <c r="X71" s="105"/>
      <c r="Y71" s="99"/>
      <c r="Z71" s="99"/>
      <c r="AA71" s="99"/>
      <c r="AB71" s="99"/>
      <c r="AC71" s="99"/>
      <c r="AD71" s="99"/>
      <c r="AE71" s="99"/>
      <c r="AF71" s="99"/>
      <c r="AG71" s="99"/>
      <c r="AH71" s="99"/>
      <c r="AI71" s="99"/>
      <c r="AJ71" s="99"/>
      <c r="AK71" s="99"/>
      <c r="AL71" s="99"/>
      <c r="AM71" s="99"/>
      <c r="AN71" s="99"/>
      <c r="AO71" s="99"/>
      <c r="AP71" s="99"/>
      <c r="BL71" s="26"/>
    </row>
    <row r="72" spans="1:64" s="19" customFormat="1" ht="18.75" hidden="1" customHeight="1">
      <c r="A72" s="101"/>
      <c r="B72" s="101"/>
      <c r="C72" s="101"/>
      <c r="D72" s="101"/>
      <c r="E72" s="102"/>
      <c r="F72" s="101"/>
      <c r="G72" s="103"/>
      <c r="H72" s="99"/>
      <c r="I72" s="99"/>
      <c r="J72" s="99"/>
      <c r="K72" s="99"/>
      <c r="L72" s="99"/>
      <c r="M72" s="99"/>
      <c r="N72" s="99"/>
      <c r="O72" s="105"/>
      <c r="P72" s="107"/>
      <c r="Q72" s="99"/>
      <c r="R72" s="99"/>
      <c r="S72" s="99"/>
      <c r="T72" s="99"/>
      <c r="U72" s="99"/>
      <c r="V72" s="99"/>
      <c r="W72" s="99"/>
      <c r="X72" s="105"/>
      <c r="Y72" s="99"/>
      <c r="Z72" s="99"/>
      <c r="AA72" s="99"/>
      <c r="AB72" s="99"/>
      <c r="AC72" s="99"/>
      <c r="AD72" s="99"/>
      <c r="AE72" s="99"/>
      <c r="AF72" s="99"/>
      <c r="AG72" s="99"/>
      <c r="AH72" s="99"/>
      <c r="AI72" s="99"/>
      <c r="AJ72" s="99"/>
      <c r="AK72" s="99"/>
      <c r="AL72" s="99"/>
      <c r="AM72" s="99"/>
      <c r="AN72" s="99"/>
      <c r="AO72" s="99"/>
      <c r="AP72" s="99"/>
      <c r="BL72" s="26"/>
    </row>
    <row r="73" spans="1:64" s="19" customFormat="1" ht="18.75" hidden="1" customHeight="1">
      <c r="A73" s="101"/>
      <c r="B73" s="101"/>
      <c r="C73" s="101"/>
      <c r="D73" s="101"/>
      <c r="E73" s="102"/>
      <c r="F73" s="101"/>
      <c r="G73" s="103"/>
      <c r="H73" s="99"/>
      <c r="I73" s="99"/>
      <c r="J73" s="99"/>
      <c r="K73" s="99"/>
      <c r="L73" s="99"/>
      <c r="M73" s="99"/>
      <c r="N73" s="99"/>
      <c r="O73" s="105"/>
      <c r="P73" s="107"/>
      <c r="Q73" s="99"/>
      <c r="R73" s="99"/>
      <c r="S73" s="99"/>
      <c r="T73" s="99"/>
      <c r="U73" s="99"/>
      <c r="V73" s="99"/>
      <c r="W73" s="99"/>
      <c r="X73" s="105"/>
      <c r="Y73" s="99"/>
      <c r="Z73" s="99"/>
      <c r="AA73" s="99"/>
      <c r="AB73" s="99"/>
      <c r="AC73" s="99"/>
      <c r="AD73" s="99"/>
      <c r="AE73" s="99"/>
      <c r="AF73" s="99"/>
      <c r="AG73" s="99"/>
      <c r="AH73" s="99"/>
      <c r="AI73" s="99"/>
      <c r="AJ73" s="99"/>
      <c r="AK73" s="99"/>
      <c r="AL73" s="99"/>
      <c r="AM73" s="99"/>
      <c r="AN73" s="99"/>
      <c r="AO73" s="99"/>
      <c r="AP73" s="99"/>
      <c r="BL73" s="26"/>
    </row>
    <row r="74" spans="1:64" s="19" customFormat="1" ht="18.75" hidden="1" customHeight="1">
      <c r="A74" s="101"/>
      <c r="B74" s="101"/>
      <c r="C74" s="101"/>
      <c r="D74" s="101"/>
      <c r="E74" s="102"/>
      <c r="F74" s="101"/>
      <c r="G74" s="103"/>
      <c r="H74" s="99"/>
      <c r="I74" s="99"/>
      <c r="J74" s="99"/>
      <c r="K74" s="99"/>
      <c r="L74" s="99"/>
      <c r="M74" s="99"/>
      <c r="N74" s="99"/>
      <c r="O74" s="108"/>
      <c r="P74" s="99"/>
      <c r="Q74" s="99"/>
      <c r="R74" s="99"/>
      <c r="S74" s="99"/>
      <c r="T74" s="99"/>
      <c r="U74" s="99"/>
      <c r="V74" s="99"/>
      <c r="W74" s="99"/>
      <c r="X74" s="105"/>
      <c r="Y74" s="99"/>
      <c r="Z74" s="99"/>
      <c r="AA74" s="99"/>
      <c r="AB74" s="99"/>
      <c r="AC74" s="99"/>
      <c r="AD74" s="99"/>
      <c r="AE74" s="99"/>
      <c r="AF74" s="99"/>
      <c r="AG74" s="99"/>
      <c r="AH74" s="99"/>
      <c r="AI74" s="99"/>
      <c r="AJ74" s="99"/>
      <c r="AK74" s="99"/>
      <c r="AL74" s="99"/>
      <c r="AM74" s="99"/>
      <c r="AN74" s="99"/>
      <c r="AO74" s="99"/>
      <c r="AP74" s="99"/>
      <c r="BL74" s="26"/>
    </row>
    <row r="75" spans="1:64" s="19" customFormat="1" ht="18.75" hidden="1" customHeight="1">
      <c r="A75" s="101"/>
      <c r="B75" s="101"/>
      <c r="C75" s="101"/>
      <c r="D75" s="101"/>
      <c r="E75" s="102"/>
      <c r="F75" s="101"/>
      <c r="G75" s="103"/>
      <c r="H75" s="99"/>
      <c r="I75" s="99"/>
      <c r="J75" s="99"/>
      <c r="K75" s="99"/>
      <c r="L75" s="99"/>
      <c r="M75" s="99"/>
      <c r="N75" s="99"/>
      <c r="O75" s="99"/>
      <c r="P75" s="99"/>
      <c r="Q75" s="99"/>
      <c r="R75" s="99"/>
      <c r="S75" s="99"/>
      <c r="T75" s="99"/>
      <c r="U75" s="99"/>
      <c r="V75" s="99"/>
      <c r="W75" s="99"/>
      <c r="X75" s="105"/>
      <c r="Y75" s="99"/>
      <c r="Z75" s="99"/>
      <c r="AA75" s="99"/>
      <c r="AB75" s="99"/>
      <c r="AC75" s="99"/>
      <c r="AD75" s="99"/>
      <c r="AE75" s="99"/>
      <c r="AF75" s="99"/>
      <c r="AG75" s="99"/>
      <c r="AH75" s="99"/>
      <c r="AI75" s="99"/>
      <c r="AJ75" s="99"/>
      <c r="AK75" s="99"/>
      <c r="AL75" s="99"/>
      <c r="AM75" s="99"/>
      <c r="AN75" s="99"/>
      <c r="AO75" s="99"/>
      <c r="AP75" s="99"/>
      <c r="BL75" s="26"/>
    </row>
    <row r="76" spans="1:64" s="19" customFormat="1" ht="18.75" hidden="1" customHeight="1">
      <c r="A76" s="101"/>
      <c r="B76" s="101"/>
      <c r="C76" s="101"/>
      <c r="D76" s="101"/>
      <c r="E76" s="102"/>
      <c r="F76" s="101"/>
      <c r="G76" s="103"/>
      <c r="H76" s="99"/>
      <c r="I76" s="99"/>
      <c r="J76" s="99"/>
      <c r="K76" s="99"/>
      <c r="L76" s="99"/>
      <c r="M76" s="99"/>
      <c r="N76" s="99"/>
      <c r="O76" s="99"/>
      <c r="P76" s="99"/>
      <c r="Q76" s="99"/>
      <c r="R76" s="99"/>
      <c r="S76" s="99"/>
      <c r="T76" s="99"/>
      <c r="U76" s="99"/>
      <c r="V76" s="99"/>
      <c r="W76" s="99"/>
      <c r="X76" s="105"/>
      <c r="Y76" s="99"/>
      <c r="Z76" s="99"/>
      <c r="AA76" s="99"/>
      <c r="AB76" s="99"/>
      <c r="AC76" s="99"/>
      <c r="AD76" s="99"/>
      <c r="AE76" s="99"/>
      <c r="AF76" s="99"/>
      <c r="AG76" s="99"/>
      <c r="AH76" s="99"/>
      <c r="AI76" s="99"/>
      <c r="AJ76" s="99"/>
      <c r="AK76" s="99"/>
      <c r="AL76" s="99"/>
      <c r="AM76" s="99"/>
      <c r="AN76" s="99"/>
      <c r="AO76" s="99"/>
      <c r="AP76" s="99"/>
      <c r="BL76" s="26"/>
    </row>
    <row r="77" spans="1:64" s="19" customFormat="1" ht="18.75" hidden="1" customHeight="1">
      <c r="A77" s="101"/>
      <c r="B77" s="101"/>
      <c r="C77" s="101"/>
      <c r="D77" s="101"/>
      <c r="E77" s="102"/>
      <c r="F77" s="101"/>
      <c r="G77" s="103"/>
      <c r="H77" s="99"/>
      <c r="I77" s="99"/>
      <c r="J77" s="99"/>
      <c r="K77" s="99"/>
      <c r="L77" s="99"/>
      <c r="M77" s="99"/>
      <c r="N77" s="99"/>
      <c r="O77" s="99"/>
      <c r="P77" s="99"/>
      <c r="Q77" s="99"/>
      <c r="R77" s="99"/>
      <c r="S77" s="99"/>
      <c r="T77" s="99"/>
      <c r="U77" s="99"/>
      <c r="V77" s="99"/>
      <c r="W77" s="99"/>
      <c r="X77" s="105"/>
      <c r="Y77" s="99"/>
      <c r="Z77" s="99"/>
      <c r="AA77" s="99"/>
      <c r="AB77" s="99"/>
      <c r="AC77" s="99"/>
      <c r="AD77" s="99"/>
      <c r="AE77" s="99"/>
      <c r="AF77" s="99"/>
      <c r="AG77" s="99"/>
      <c r="AH77" s="99"/>
      <c r="AI77" s="99"/>
      <c r="AJ77" s="99"/>
      <c r="AK77" s="99"/>
      <c r="AL77" s="99"/>
      <c r="AM77" s="99"/>
      <c r="AN77" s="99"/>
      <c r="AO77" s="99"/>
      <c r="AP77" s="99"/>
      <c r="BL77" s="26"/>
    </row>
    <row r="78" spans="1:64" s="19" customFormat="1" ht="18.75" hidden="1" customHeight="1">
      <c r="A78" s="99"/>
      <c r="B78" s="99"/>
      <c r="C78" s="99"/>
      <c r="D78" s="99"/>
      <c r="E78" s="109"/>
      <c r="F78" s="99"/>
      <c r="G78" s="110"/>
      <c r="H78" s="99"/>
      <c r="I78" s="99"/>
      <c r="J78" s="99"/>
      <c r="K78" s="99"/>
      <c r="L78" s="99"/>
      <c r="M78" s="99"/>
      <c r="N78" s="99"/>
      <c r="O78" s="99"/>
      <c r="P78" s="99"/>
      <c r="Q78" s="99"/>
      <c r="R78" s="99"/>
      <c r="S78" s="99"/>
      <c r="T78" s="99"/>
      <c r="U78" s="99"/>
      <c r="V78" s="99"/>
      <c r="W78" s="99"/>
      <c r="X78" s="105"/>
      <c r="Y78" s="99"/>
      <c r="Z78" s="99"/>
      <c r="AA78" s="99"/>
      <c r="AB78" s="99"/>
      <c r="AC78" s="99"/>
      <c r="AD78" s="99"/>
      <c r="AE78" s="99"/>
      <c r="AF78" s="99"/>
      <c r="AG78" s="99"/>
      <c r="AH78" s="99"/>
      <c r="AI78" s="99"/>
      <c r="AJ78" s="99"/>
      <c r="AK78" s="99"/>
      <c r="AL78" s="99"/>
      <c r="AM78" s="99"/>
      <c r="AN78" s="99"/>
      <c r="AO78" s="99"/>
      <c r="AP78" s="99"/>
      <c r="BL78" s="26"/>
    </row>
    <row r="79" spans="1:64" s="19" customFormat="1" ht="18.75" hidden="1" customHeight="1">
      <c r="A79" s="111"/>
      <c r="B79" s="111"/>
      <c r="C79" s="111"/>
      <c r="D79" s="99"/>
      <c r="E79" s="109"/>
      <c r="F79" s="99"/>
      <c r="G79" s="110"/>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BL79" s="26"/>
    </row>
    <row r="80" spans="1:64" s="19" customFormat="1" ht="18.75" hidden="1" customHeight="1">
      <c r="A80" s="111"/>
      <c r="B80" s="111"/>
      <c r="C80" s="111"/>
      <c r="D80" s="99"/>
      <c r="E80" s="109"/>
      <c r="F80" s="99"/>
      <c r="G80" s="110"/>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BL80" s="26"/>
    </row>
    <row r="81" spans="1:64" s="19" customFormat="1" ht="18.75" hidden="1" customHeight="1">
      <c r="A81" s="111"/>
      <c r="B81" s="111"/>
      <c r="C81" s="111"/>
      <c r="D81" s="99"/>
      <c r="E81" s="109"/>
      <c r="F81" s="99"/>
      <c r="G81" s="110"/>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BL81" s="26"/>
    </row>
    <row r="82" spans="1:64" s="19" customFormat="1" ht="18.75" hidden="1" customHeight="1">
      <c r="A82" s="111"/>
      <c r="B82" s="111"/>
      <c r="C82" s="111"/>
      <c r="D82" s="99"/>
      <c r="E82" s="109"/>
      <c r="F82" s="99"/>
      <c r="G82" s="110"/>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BL82" s="26"/>
    </row>
    <row r="83" spans="1:64" s="19" customFormat="1" ht="18.75" hidden="1" customHeight="1">
      <c r="A83" s="111"/>
      <c r="B83" s="111"/>
      <c r="C83" s="111"/>
      <c r="D83" s="99"/>
      <c r="E83" s="109"/>
      <c r="F83" s="99"/>
      <c r="G83" s="110"/>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BL83" s="26"/>
    </row>
    <row r="84" spans="1:64" s="19" customFormat="1" ht="18.75" hidden="1" customHeight="1">
      <c r="A84" s="99"/>
      <c r="B84" s="99"/>
      <c r="C84" s="99"/>
      <c r="D84" s="99"/>
      <c r="E84" s="109"/>
      <c r="F84" s="99"/>
      <c r="G84" s="110"/>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BL84" s="26"/>
    </row>
    <row r="85" spans="1:64" s="19" customFormat="1" ht="18.75" hidden="1" customHeight="1">
      <c r="A85" s="101"/>
      <c r="B85" s="101"/>
      <c r="C85" s="101"/>
      <c r="D85" s="101"/>
      <c r="E85" s="102"/>
      <c r="F85" s="101"/>
      <c r="G85" s="103"/>
      <c r="H85" s="101"/>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BL85" s="26"/>
    </row>
    <row r="86" spans="1:64" s="19" customFormat="1" ht="18.75" hidden="1" customHeight="1">
      <c r="A86" s="99"/>
      <c r="B86" s="99"/>
      <c r="C86" s="99"/>
      <c r="D86" s="99"/>
      <c r="E86" s="109"/>
      <c r="F86" s="99"/>
      <c r="G86" s="110"/>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BL86" s="26"/>
    </row>
    <row r="87" spans="1:64" s="19" customFormat="1" ht="18.75" hidden="1" customHeight="1">
      <c r="A87" s="99"/>
      <c r="B87" s="99"/>
      <c r="C87" s="99"/>
      <c r="D87" s="99"/>
      <c r="E87" s="109"/>
      <c r="F87" s="99"/>
      <c r="G87" s="110"/>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BL87" s="26"/>
    </row>
    <row r="88" spans="1:64" s="19" customFormat="1" ht="18.75" hidden="1" customHeight="1">
      <c r="A88" s="99"/>
      <c r="B88" s="99"/>
      <c r="C88" s="99"/>
      <c r="D88" s="99"/>
      <c r="E88" s="109"/>
      <c r="F88" s="99"/>
      <c r="G88" s="110"/>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BL88" s="26"/>
    </row>
    <row r="89" spans="1:64" s="19" customFormat="1" ht="18.75" hidden="1" customHeight="1">
      <c r="A89" s="99"/>
      <c r="B89" s="99"/>
      <c r="C89" s="99"/>
      <c r="D89" s="99"/>
      <c r="E89" s="109"/>
      <c r="F89" s="99"/>
      <c r="G89" s="110"/>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BL89" s="26"/>
    </row>
    <row r="90" spans="1:64" s="19" customFormat="1" ht="18.75" hidden="1" customHeight="1">
      <c r="A90" s="99"/>
      <c r="B90" s="99"/>
      <c r="C90" s="99"/>
      <c r="D90" s="99"/>
      <c r="E90" s="109"/>
      <c r="F90" s="99"/>
      <c r="G90" s="110"/>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BL90" s="26"/>
    </row>
    <row r="91" spans="1:64" s="19" customFormat="1" ht="18.75" hidden="1" customHeight="1">
      <c r="A91" s="99"/>
      <c r="B91" s="99"/>
      <c r="C91" s="99"/>
      <c r="D91" s="99"/>
      <c r="E91" s="109"/>
      <c r="F91" s="99"/>
      <c r="G91" s="110"/>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BL91" s="26"/>
    </row>
    <row r="92" spans="1:64" s="19" customFormat="1" ht="18.75" hidden="1" customHeight="1">
      <c r="A92" s="99"/>
      <c r="B92" s="99"/>
      <c r="C92" s="99"/>
      <c r="D92" s="99"/>
      <c r="E92" s="109"/>
      <c r="F92" s="99"/>
      <c r="G92" s="110"/>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BL92" s="26"/>
    </row>
    <row r="93" spans="1:64" s="19" customFormat="1" ht="18.75" hidden="1" customHeight="1">
      <c r="A93" s="99"/>
      <c r="B93" s="99"/>
      <c r="C93" s="99"/>
      <c r="D93" s="99"/>
      <c r="E93" s="109"/>
      <c r="F93" s="99"/>
      <c r="G93" s="110"/>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BL93" s="26"/>
    </row>
    <row r="94" spans="1:64" s="19" customFormat="1" ht="18.75" hidden="1" customHeight="1">
      <c r="A94" s="99"/>
      <c r="B94" s="99"/>
      <c r="C94" s="99"/>
      <c r="D94" s="99"/>
      <c r="E94" s="109"/>
      <c r="F94" s="99"/>
      <c r="G94" s="110"/>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BL94" s="26"/>
    </row>
    <row r="95" spans="1:64" s="19" customFormat="1" ht="18.75" hidden="1" customHeight="1">
      <c r="A95" s="99"/>
      <c r="B95" s="99"/>
      <c r="C95" s="99"/>
      <c r="D95" s="99"/>
      <c r="E95" s="109"/>
      <c r="F95" s="99"/>
      <c r="G95" s="110"/>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BL95" s="26"/>
    </row>
    <row r="96" spans="1:64" s="19" customFormat="1" ht="18.75" hidden="1" customHeight="1">
      <c r="A96" s="99"/>
      <c r="B96" s="99"/>
      <c r="C96" s="99"/>
      <c r="D96" s="99"/>
      <c r="E96" s="109"/>
      <c r="F96" s="99"/>
      <c r="G96" s="110"/>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BL96" s="26"/>
    </row>
    <row r="97" spans="1:64" s="19" customFormat="1" ht="18.75" hidden="1" customHeight="1">
      <c r="A97" s="99"/>
      <c r="B97" s="99"/>
      <c r="C97" s="99"/>
      <c r="D97" s="99"/>
      <c r="E97" s="109"/>
      <c r="F97" s="99"/>
      <c r="G97" s="110"/>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BL97" s="26"/>
    </row>
    <row r="98" spans="1:64" s="19" customFormat="1" ht="18.75" hidden="1" customHeight="1">
      <c r="A98" s="99"/>
      <c r="B98" s="99"/>
      <c r="C98" s="99"/>
      <c r="D98" s="99"/>
      <c r="E98" s="109"/>
      <c r="F98" s="99"/>
      <c r="G98" s="110"/>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BL98" s="26"/>
    </row>
    <row r="99" spans="1:64" s="19" customFormat="1" ht="18.75" hidden="1" customHeight="1">
      <c r="A99" s="99"/>
      <c r="B99" s="99"/>
      <c r="C99" s="99"/>
      <c r="D99" s="99"/>
      <c r="E99" s="109"/>
      <c r="F99" s="99"/>
      <c r="G99" s="110"/>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BL99" s="26"/>
    </row>
    <row r="100" spans="1:64" s="19" customFormat="1" ht="18.75" hidden="1" customHeight="1">
      <c r="A100" s="99"/>
      <c r="B100" s="99"/>
      <c r="C100" s="99"/>
      <c r="D100" s="99"/>
      <c r="E100" s="109"/>
      <c r="F100" s="99"/>
      <c r="G100" s="110"/>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BL100" s="26"/>
    </row>
    <row r="101" spans="1:64" s="19" customFormat="1" ht="18.75" hidden="1" customHeight="1">
      <c r="A101" s="99"/>
      <c r="B101" s="99"/>
      <c r="C101" s="99"/>
      <c r="D101" s="99"/>
      <c r="E101" s="109"/>
      <c r="F101" s="99"/>
      <c r="G101" s="110"/>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BL101" s="26"/>
    </row>
    <row r="102" spans="1:64" s="19" customFormat="1" ht="18.75" hidden="1" customHeight="1">
      <c r="A102" s="99"/>
      <c r="B102" s="99"/>
      <c r="C102" s="99"/>
      <c r="D102" s="99"/>
      <c r="E102" s="109"/>
      <c r="F102" s="99"/>
      <c r="G102" s="110"/>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BL102" s="26"/>
    </row>
    <row r="103" spans="1:64" s="19" customFormat="1" ht="18.75" hidden="1" customHeight="1">
      <c r="A103" s="99"/>
      <c r="B103" s="99"/>
      <c r="C103" s="99"/>
      <c r="D103" s="99"/>
      <c r="E103" s="109"/>
      <c r="F103" s="99"/>
      <c r="G103" s="110"/>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BL103" s="26"/>
    </row>
    <row r="104" spans="1:64" s="19" customFormat="1" ht="18.75" hidden="1" customHeight="1">
      <c r="A104" s="99"/>
      <c r="B104" s="99"/>
      <c r="C104" s="99"/>
      <c r="D104" s="99"/>
      <c r="E104" s="109"/>
      <c r="F104" s="99"/>
      <c r="G104" s="110"/>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BL104" s="26"/>
    </row>
    <row r="105" spans="1:64" s="19" customFormat="1" ht="18.75" hidden="1" customHeight="1">
      <c r="A105" s="99"/>
      <c r="B105" s="99"/>
      <c r="C105" s="99"/>
      <c r="D105" s="99"/>
      <c r="E105" s="109"/>
      <c r="F105" s="99"/>
      <c r="G105" s="110"/>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BL105" s="26"/>
    </row>
    <row r="106" spans="1:64" s="19" customFormat="1" ht="18.75" hidden="1" customHeight="1">
      <c r="A106" s="99"/>
      <c r="B106" s="99"/>
      <c r="C106" s="99"/>
      <c r="D106" s="99"/>
      <c r="E106" s="109"/>
      <c r="F106" s="99"/>
      <c r="G106" s="110"/>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BL106" s="26"/>
    </row>
    <row r="107" spans="1:64" s="19" customFormat="1" ht="18.75" hidden="1" customHeight="1">
      <c r="A107" s="99"/>
      <c r="B107" s="99"/>
      <c r="C107" s="99"/>
      <c r="D107" s="99"/>
      <c r="E107" s="109"/>
      <c r="F107" s="99"/>
      <c r="G107" s="110"/>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BL107" s="26"/>
    </row>
    <row r="108" spans="1:64" s="19" customFormat="1" ht="18.75" hidden="1" customHeight="1">
      <c r="A108" s="99"/>
      <c r="B108" s="99"/>
      <c r="C108" s="99"/>
      <c r="D108" s="99"/>
      <c r="E108" s="109"/>
      <c r="F108" s="99"/>
      <c r="G108" s="110"/>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BL108" s="26"/>
    </row>
    <row r="109" spans="1:64" s="19" customFormat="1" ht="18.75" hidden="1" customHeight="1">
      <c r="A109" s="99"/>
      <c r="B109" s="99"/>
      <c r="C109" s="99"/>
      <c r="D109" s="99"/>
      <c r="E109" s="109"/>
      <c r="F109" s="99"/>
      <c r="G109" s="110"/>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BL109" s="26"/>
    </row>
    <row r="110" spans="1:64" s="19" customFormat="1" ht="18.75" hidden="1" customHeight="1">
      <c r="A110" s="99"/>
      <c r="B110" s="99"/>
      <c r="C110" s="99"/>
      <c r="D110" s="99"/>
      <c r="E110" s="109"/>
      <c r="F110" s="99"/>
      <c r="G110" s="110"/>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BL110" s="26"/>
    </row>
    <row r="111" spans="1:64" s="19" customFormat="1" ht="18.75" hidden="1" customHeight="1">
      <c r="A111" s="99"/>
      <c r="B111" s="99"/>
      <c r="C111" s="99"/>
      <c r="D111" s="99"/>
      <c r="E111" s="109"/>
      <c r="F111" s="99"/>
      <c r="G111" s="110"/>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BL111" s="26"/>
    </row>
    <row r="112" spans="1:64" s="19" customFormat="1" ht="18.75" hidden="1" customHeight="1">
      <c r="A112" s="99"/>
      <c r="B112" s="99"/>
      <c r="C112" s="99"/>
      <c r="D112" s="99"/>
      <c r="E112" s="109"/>
      <c r="F112" s="99"/>
      <c r="G112" s="110"/>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BL112" s="26"/>
    </row>
    <row r="113" spans="1:64" s="19" customFormat="1" ht="18.75" hidden="1" customHeight="1">
      <c r="A113" s="99"/>
      <c r="B113" s="99"/>
      <c r="C113" s="99"/>
      <c r="D113" s="99"/>
      <c r="E113" s="109"/>
      <c r="F113" s="99"/>
      <c r="G113" s="110"/>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BL113" s="26"/>
    </row>
    <row r="114" spans="1:64" s="19" customFormat="1" ht="18.75" hidden="1" customHeight="1">
      <c r="A114" s="99"/>
      <c r="B114" s="99"/>
      <c r="C114" s="99"/>
      <c r="D114" s="99"/>
      <c r="E114" s="109"/>
      <c r="F114" s="99"/>
      <c r="G114" s="110"/>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BL114" s="26"/>
    </row>
    <row r="115" spans="1:64" s="19" customFormat="1" ht="18.75" hidden="1" customHeight="1">
      <c r="A115" s="99"/>
      <c r="B115" s="99"/>
      <c r="C115" s="99"/>
      <c r="D115" s="99"/>
      <c r="E115" s="109"/>
      <c r="F115" s="99"/>
      <c r="G115" s="110"/>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BL115" s="26"/>
    </row>
    <row r="116" spans="1:64" s="19" customFormat="1" ht="18.75" hidden="1" customHeight="1">
      <c r="A116" s="99"/>
      <c r="B116" s="99"/>
      <c r="C116" s="99"/>
      <c r="D116" s="99"/>
      <c r="E116" s="109"/>
      <c r="F116" s="99"/>
      <c r="G116" s="110"/>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BL116" s="26"/>
    </row>
    <row r="117" spans="1:64" s="19" customFormat="1" ht="18.75" hidden="1" customHeight="1">
      <c r="A117" s="99"/>
      <c r="B117" s="99"/>
      <c r="C117" s="99"/>
      <c r="D117" s="99"/>
      <c r="E117" s="109"/>
      <c r="F117" s="99"/>
      <c r="G117" s="110"/>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BL117" s="26"/>
    </row>
    <row r="118" spans="1:64" s="19" customFormat="1" ht="18.75" hidden="1" customHeight="1">
      <c r="A118" s="99"/>
      <c r="B118" s="99"/>
      <c r="C118" s="99"/>
      <c r="D118" s="99"/>
      <c r="E118" s="109"/>
      <c r="F118" s="99"/>
      <c r="G118" s="110"/>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BL118" s="26"/>
    </row>
    <row r="119" spans="1:64" s="19" customFormat="1" ht="18.75" hidden="1" customHeight="1">
      <c r="A119" s="99"/>
      <c r="B119" s="99"/>
      <c r="C119" s="99"/>
      <c r="D119" s="99"/>
      <c r="E119" s="109"/>
      <c r="F119" s="99"/>
      <c r="G119" s="110"/>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BL119" s="26"/>
    </row>
    <row r="120" spans="1:64" s="19" customFormat="1" ht="18.75" hidden="1" customHeight="1">
      <c r="A120" s="99"/>
      <c r="B120" s="99"/>
      <c r="C120" s="99"/>
      <c r="D120" s="99"/>
      <c r="E120" s="109"/>
      <c r="F120" s="99"/>
      <c r="G120" s="110"/>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BL120" s="26"/>
    </row>
    <row r="121" spans="1:64" s="19" customFormat="1" ht="18.75" hidden="1" customHeight="1">
      <c r="A121" s="99"/>
      <c r="B121" s="99"/>
      <c r="C121" s="99"/>
      <c r="D121" s="99"/>
      <c r="E121" s="109"/>
      <c r="F121" s="99"/>
      <c r="G121" s="110"/>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BL121" s="26"/>
    </row>
    <row r="122" spans="1:64" s="19" customFormat="1" ht="18.75" hidden="1"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BL122" s="26"/>
    </row>
    <row r="123" spans="1:64" s="19" customFormat="1" ht="18.75" hidden="1"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BL123" s="26"/>
    </row>
    <row r="124" spans="1:64" s="19" customFormat="1" ht="18.75" hidden="1"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BL124" s="26"/>
    </row>
    <row r="125" spans="1:64" s="19" customFormat="1" ht="18.75" hidden="1"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BL125" s="26"/>
    </row>
    <row r="126" spans="1:64" s="19" customFormat="1" ht="18.75" hidden="1"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BL126" s="26"/>
    </row>
    <row r="127" spans="1:64" s="19" customFormat="1" ht="18.75" hidden="1"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BL127" s="26"/>
    </row>
    <row r="128" spans="1:64" s="19" customFormat="1" ht="18.75" hidden="1"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BL128" s="26"/>
    </row>
  </sheetData>
  <sheetProtection algorithmName="SHA-512" hashValue="c6GqIBz44Ph66b8ueibQcYzJeNTwli0gk47rgfjSEpfVjpd7IovQ/35x2TpPKW2VKYpbG8JoVzFA0LyFNLxXhQ==" saltValue="m0zcBjXDONFb3Jj/3CCYqg==" spinCount="100000" sheet="1" selectLockedCells="1" autoFilter="0"/>
  <mergeCells count="202">
    <mergeCell ref="AE50:AF50"/>
    <mergeCell ref="AE51:AF51"/>
    <mergeCell ref="AE49:AF49"/>
    <mergeCell ref="AJ57:AP57"/>
    <mergeCell ref="AC58:AG58"/>
    <mergeCell ref="AC59:AG59"/>
    <mergeCell ref="AH58:AI58"/>
    <mergeCell ref="AH59:AI59"/>
    <mergeCell ref="AE34:AF34"/>
    <mergeCell ref="AE48:AF48"/>
    <mergeCell ref="AE35:AF35"/>
    <mergeCell ref="AE36:AF36"/>
    <mergeCell ref="AE37:AF37"/>
    <mergeCell ref="AE38:AF38"/>
    <mergeCell ref="AE39:AF39"/>
    <mergeCell ref="AE40:AF40"/>
    <mergeCell ref="AO58:AP59"/>
    <mergeCell ref="AJ58:AN59"/>
    <mergeCell ref="AE45:AF45"/>
    <mergeCell ref="AE46:AF46"/>
    <mergeCell ref="AE47:AF47"/>
    <mergeCell ref="V34:AD34"/>
    <mergeCell ref="V35:AD35"/>
    <mergeCell ref="V36:AD36"/>
    <mergeCell ref="V42:AD42"/>
    <mergeCell ref="A58:G59"/>
    <mergeCell ref="O58:S58"/>
    <mergeCell ref="O59:S59"/>
    <mergeCell ref="T58:U58"/>
    <mergeCell ref="T59:U59"/>
    <mergeCell ref="AA58:AB58"/>
    <mergeCell ref="AA59:AB59"/>
    <mergeCell ref="H58:L59"/>
    <mergeCell ref="M58:N59"/>
    <mergeCell ref="V58:Z58"/>
    <mergeCell ref="V59:Z59"/>
    <mergeCell ref="K54:U54"/>
    <mergeCell ref="V54:AD54"/>
    <mergeCell ref="K49:U49"/>
    <mergeCell ref="K50:U50"/>
    <mergeCell ref="K51:U51"/>
    <mergeCell ref="V49:AD49"/>
    <mergeCell ref="V50:AD50"/>
    <mergeCell ref="V51:AD51"/>
    <mergeCell ref="AE54:AF54"/>
    <mergeCell ref="A57:G57"/>
    <mergeCell ref="H57:N57"/>
    <mergeCell ref="O57:U57"/>
    <mergeCell ref="V57:AB57"/>
    <mergeCell ref="AC57:AI57"/>
    <mergeCell ref="K52:U52"/>
    <mergeCell ref="K53:U53"/>
    <mergeCell ref="AE52:AF52"/>
    <mergeCell ref="AE53:AF53"/>
    <mergeCell ref="V52:AD52"/>
    <mergeCell ref="V53:AD53"/>
    <mergeCell ref="K36:U36"/>
    <mergeCell ref="K37:U37"/>
    <mergeCell ref="K38:U38"/>
    <mergeCell ref="K39:U39"/>
    <mergeCell ref="K40:U40"/>
    <mergeCell ref="K41:U41"/>
    <mergeCell ref="K42:U42"/>
    <mergeCell ref="K48:U48"/>
    <mergeCell ref="V43:AD43"/>
    <mergeCell ref="V44:AD44"/>
    <mergeCell ref="V45:AD45"/>
    <mergeCell ref="V46:AD46"/>
    <mergeCell ref="V47:AD47"/>
    <mergeCell ref="V48:AD48"/>
    <mergeCell ref="K43:U43"/>
    <mergeCell ref="K44:U44"/>
    <mergeCell ref="K45:U45"/>
    <mergeCell ref="K46:U46"/>
    <mergeCell ref="K47:U47"/>
    <mergeCell ref="V37:AD37"/>
    <mergeCell ref="V38:AD38"/>
    <mergeCell ref="V39:AD39"/>
    <mergeCell ref="V40:AD40"/>
    <mergeCell ref="V41:AD41"/>
    <mergeCell ref="AE41:AF41"/>
    <mergeCell ref="AE42:AF42"/>
    <mergeCell ref="AE43:AF43"/>
    <mergeCell ref="AE44:AF44"/>
    <mergeCell ref="K30:U30"/>
    <mergeCell ref="K31:U31"/>
    <mergeCell ref="K22:U22"/>
    <mergeCell ref="A12:AP12"/>
    <mergeCell ref="K32:U32"/>
    <mergeCell ref="K33:U33"/>
    <mergeCell ref="V23:AD23"/>
    <mergeCell ref="V24:AD24"/>
    <mergeCell ref="V25:AD25"/>
    <mergeCell ref="V26:AD26"/>
    <mergeCell ref="V27:AD27"/>
    <mergeCell ref="V28:AD28"/>
    <mergeCell ref="V29:AD29"/>
    <mergeCell ref="V30:AD30"/>
    <mergeCell ref="V31:AD31"/>
    <mergeCell ref="V32:AD32"/>
    <mergeCell ref="V33:AD33"/>
    <mergeCell ref="AA16:AC16"/>
    <mergeCell ref="AA17:AC17"/>
    <mergeCell ref="AE30:AF30"/>
    <mergeCell ref="AE31:AF31"/>
    <mergeCell ref="AF14:AH14"/>
    <mergeCell ref="AF15:AH15"/>
    <mergeCell ref="AF16:AH16"/>
    <mergeCell ref="K34:U34"/>
    <mergeCell ref="K35:U35"/>
    <mergeCell ref="AE32:AF32"/>
    <mergeCell ref="AE33:AF33"/>
    <mergeCell ref="K25:U25"/>
    <mergeCell ref="K26:U26"/>
    <mergeCell ref="K27:U27"/>
    <mergeCell ref="AE23:AF23"/>
    <mergeCell ref="AE24:AF24"/>
    <mergeCell ref="AE25:AF25"/>
    <mergeCell ref="AE26:AF26"/>
    <mergeCell ref="AE27:AF27"/>
    <mergeCell ref="AE28:AF28"/>
    <mergeCell ref="AE29:AF29"/>
    <mergeCell ref="J16:L16"/>
    <mergeCell ref="O16:Q16"/>
    <mergeCell ref="J17:L17"/>
    <mergeCell ref="O17:Q17"/>
    <mergeCell ref="AF17:AH17"/>
    <mergeCell ref="K28:U28"/>
    <mergeCell ref="K29:U29"/>
    <mergeCell ref="A21:AP21"/>
    <mergeCell ref="E14:G14"/>
    <mergeCell ref="J14:L14"/>
    <mergeCell ref="O14:Q14"/>
    <mergeCell ref="E15:G15"/>
    <mergeCell ref="J15:L15"/>
    <mergeCell ref="E18:G18"/>
    <mergeCell ref="J18:L18"/>
    <mergeCell ref="O18:Q18"/>
    <mergeCell ref="AA14:AC14"/>
    <mergeCell ref="AA15:AC15"/>
    <mergeCell ref="AK16:AM16"/>
    <mergeCell ref="AK17:AM17"/>
    <mergeCell ref="AK18:AM18"/>
    <mergeCell ref="E16:G16"/>
    <mergeCell ref="E17:G17"/>
    <mergeCell ref="N3:R3"/>
    <mergeCell ref="AC10:AI10"/>
    <mergeCell ref="A3:C7"/>
    <mergeCell ref="AF4:AJ4"/>
    <mergeCell ref="AC9:AI9"/>
    <mergeCell ref="AJ9:AP9"/>
    <mergeCell ref="D6:M7"/>
    <mergeCell ref="A10:G10"/>
    <mergeCell ref="O10:S10"/>
    <mergeCell ref="T10:U10"/>
    <mergeCell ref="H10:L10"/>
    <mergeCell ref="AO10:AP10"/>
    <mergeCell ref="AK5:AP5"/>
    <mergeCell ref="V10:Z10"/>
    <mergeCell ref="AA10:AB10"/>
    <mergeCell ref="AJ10:AN10"/>
    <mergeCell ref="M10:N10"/>
    <mergeCell ref="A9:G9"/>
    <mergeCell ref="H9:N9"/>
    <mergeCell ref="O9:U9"/>
    <mergeCell ref="V9:AB9"/>
    <mergeCell ref="BL23:BO24"/>
    <mergeCell ref="BP23:BR24"/>
    <mergeCell ref="BS23:BT24"/>
    <mergeCell ref="BU23:BW24"/>
    <mergeCell ref="BX23:BY24"/>
    <mergeCell ref="V22:AF22"/>
    <mergeCell ref="K23:U23"/>
    <mergeCell ref="BL4:BP4"/>
    <mergeCell ref="BP6:BP7"/>
    <mergeCell ref="AF6:AP6"/>
    <mergeCell ref="N5:AE5"/>
    <mergeCell ref="BL5:BP5"/>
    <mergeCell ref="AF5:AG5"/>
    <mergeCell ref="N4:AE4"/>
    <mergeCell ref="S6:T6"/>
    <mergeCell ref="V6:X6"/>
    <mergeCell ref="AH5:AI5"/>
    <mergeCell ref="N7:AP7"/>
    <mergeCell ref="K24:U24"/>
    <mergeCell ref="O15:Q15"/>
    <mergeCell ref="AA18:AC18"/>
    <mergeCell ref="AF18:AH18"/>
    <mergeCell ref="AK14:AM14"/>
    <mergeCell ref="AK15:AM15"/>
    <mergeCell ref="BL27:BO28"/>
    <mergeCell ref="BP27:BY28"/>
    <mergeCell ref="BL29:BO30"/>
    <mergeCell ref="BP29:BR30"/>
    <mergeCell ref="BS29:BT30"/>
    <mergeCell ref="BU29:BW30"/>
    <mergeCell ref="BX29:BY30"/>
    <mergeCell ref="BL25:BO26"/>
    <mergeCell ref="BP25:BR26"/>
    <mergeCell ref="BS25:BT26"/>
    <mergeCell ref="BU25:BW26"/>
    <mergeCell ref="BX25:BY26"/>
  </mergeCells>
  <phoneticPr fontId="5"/>
  <conditionalFormatting sqref="A57:G57">
    <cfRule type="expression" dxfId="29" priority="248">
      <formula>VLOOKUP($N$5,$D$60:$H$74,5,0)=$O$60</formula>
    </cfRule>
  </conditionalFormatting>
  <conditionalFormatting sqref="A20:XFD1048576">
    <cfRule type="expression" dxfId="28" priority="1">
      <formula>VLOOKUP($N$5,$AU$4:$AW$20,3,0)="乙"</formula>
    </cfRule>
  </conditionalFormatting>
  <conditionalFormatting sqref="N3:R3 N7:AP7">
    <cfRule type="containsBlanks" dxfId="27" priority="77">
      <formula>LEN(TRIM(N3))=0</formula>
    </cfRule>
  </conditionalFormatting>
  <conditionalFormatting sqref="N4:AE5">
    <cfRule type="containsBlanks" dxfId="26" priority="63">
      <formula>LEN(TRIM(N4))=0</formula>
    </cfRule>
  </conditionalFormatting>
  <conditionalFormatting sqref="S6:T6 V6:X6">
    <cfRule type="containsBlanks" dxfId="25" priority="69">
      <formula>LEN(TRIM(S6))=0</formula>
    </cfRule>
  </conditionalFormatting>
  <conditionalFormatting sqref="V23:AD53">
    <cfRule type="expression" dxfId="24" priority="10">
      <formula>$K$23=""</formula>
    </cfRule>
    <cfRule type="containsBlanks" dxfId="23" priority="86">
      <formula>LEN(TRIM(V23))=0</formula>
    </cfRule>
  </conditionalFormatting>
  <conditionalFormatting sqref="AC10:AI10">
    <cfRule type="containsBlanks" dxfId="22" priority="16">
      <formula>LEN(TRIM(AC10))=0</formula>
    </cfRule>
  </conditionalFormatting>
  <conditionalFormatting sqref="AH5:AI5">
    <cfRule type="containsBlanks" dxfId="21" priority="70">
      <formula>LEN(TRIM(AH5))=0</formula>
    </cfRule>
  </conditionalFormatting>
  <conditionalFormatting sqref="AK4 E14:G18 J14:L18 O14:Q18 AA14:AC18 AF14:AH18 AK14:AM18">
    <cfRule type="containsBlanks" dxfId="20" priority="9">
      <formula>LEN(TRIM(E4))=0</formula>
    </cfRule>
  </conditionalFormatting>
  <conditionalFormatting sqref="AM4 AO4">
    <cfRule type="containsBlanks" dxfId="19" priority="88">
      <formula>LEN(TRIM(AM4))=0</formula>
    </cfRule>
  </conditionalFormatting>
  <conditionalFormatting sqref="AW4:AW20">
    <cfRule type="expression" dxfId="18" priority="245">
      <formula>VLOOKUP($N$5,$D$63:$H$77,5,0)=$O$63</formula>
    </cfRule>
  </conditionalFormatting>
  <dataValidations count="10">
    <dataValidation type="list" allowBlank="1" showInputMessage="1" showErrorMessage="1" sqref="AA60:AC61" xr:uid="{00000000-0002-0000-0300-000000000000}">
      <formula1>"○"</formula1>
    </dataValidation>
    <dataValidation imeMode="halfAlpha" allowBlank="1" showInputMessage="1" showErrorMessage="1" sqref="AJ5:AK5 AL4 AN4 AP4" xr:uid="{00000000-0002-0000-0300-000001000000}"/>
    <dataValidation imeMode="disabled" allowBlank="1" showInputMessage="1" showErrorMessage="1" sqref="Y6" xr:uid="{00000000-0002-0000-0300-000002000000}"/>
    <dataValidation type="whole" allowBlank="1" showInputMessage="1" showErrorMessage="1" error="所要額が1,000円未満の場合は申請できません。" sqref="AL11:AN11" xr:uid="{00000000-0002-0000-0300-000003000000}">
      <formula1>1000</formula1>
      <formula2>1E+28</formula2>
    </dataValidation>
    <dataValidation type="list" allowBlank="1" showInputMessage="1" showErrorMessage="1" sqref="AC10:AI10" xr:uid="{00000000-0002-0000-0300-000004000000}">
      <formula1>$AX$4:$AX$15</formula1>
    </dataValidation>
    <dataValidation imeMode="off" allowBlank="1" showInputMessage="1" showErrorMessage="1" sqref="V23:AD53 S6:T6 V6:X6 AO4 AH5:AI5 AK14:AM18 AM4 E14:G18 J14:L18 O14:Q18 Z14:AC18 AE14:AH18" xr:uid="{00000000-0002-0000-0300-000005000000}"/>
    <dataValidation imeMode="on" allowBlank="1" showInputMessage="1" showErrorMessage="1" sqref="N4:AE4 N7:AP7" xr:uid="{00000000-0002-0000-0300-000006000000}"/>
    <dataValidation type="textLength" imeMode="off" operator="lessThanOrEqual" allowBlank="1" showInputMessage="1" showErrorMessage="1" error="介護保険事業所番号は10桁で入力してください。" sqref="N3:R3" xr:uid="{00000000-0002-0000-0300-000007000000}">
      <formula1>10</formula1>
    </dataValidation>
    <dataValidation type="list" allowBlank="1" showInputMessage="1" showErrorMessage="1" sqref="N5:AE5" xr:uid="{00000000-0002-0000-0300-000008000000}">
      <formula1>$AU$4:$AU$20</formula1>
    </dataValidation>
    <dataValidation type="textLength" imeMode="off" operator="equal" allowBlank="1" showInputMessage="1" showErrorMessage="1" error="西暦で入力してください。" sqref="AK4" xr:uid="{00000000-0002-0000-0300-000009000000}">
      <formula1>4</formula1>
    </dataValidation>
  </dataValidations>
  <printOptions horizontalCentered="1"/>
  <pageMargins left="0.55118110236220474" right="0.55118110236220474" top="0.43307086614173229" bottom="0.43307086614173229" header="0.31496062992125984" footer="0"/>
  <pageSetup paperSize="9" scale="85" orientation="portrait" r:id="rId1"/>
  <headerFooter alignWithMargins="0">
    <oddHeader>&amp;R令和７年度　高齢者施設物価高騰対策事業補助金</oddHeader>
    <oddFooter xml:space="preserve">&amp;L令和７年度　高齢者施設物価高騰対策事業補助金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pageSetUpPr fitToPage="1"/>
  </sheetPr>
  <dimension ref="A1:Q153"/>
  <sheetViews>
    <sheetView showGridLines="0" zoomScale="87" zoomScaleNormal="87" zoomScaleSheetLayoutView="50" workbookViewId="0">
      <selection activeCell="H6" sqref="H6"/>
    </sheetView>
  </sheetViews>
  <sheetFormatPr defaultColWidth="0" defaultRowHeight="13.5" zeroHeight="1"/>
  <cols>
    <col min="1" max="1" width="2.25" style="112" customWidth="1"/>
    <col min="2" max="2" width="3.125" style="112" customWidth="1"/>
    <col min="3" max="3" width="24.25" style="112" customWidth="1"/>
    <col min="4" max="4" width="28.5" style="112" customWidth="1"/>
    <col min="5" max="7" width="10.625" style="112" customWidth="1"/>
    <col min="8" max="8" width="40.625" style="112" customWidth="1"/>
    <col min="9" max="9" width="48.625" style="112" customWidth="1"/>
    <col min="10" max="14" width="10.625" style="112" customWidth="1"/>
    <col min="15" max="15" width="12.625" style="112" customWidth="1"/>
    <col min="16" max="16" width="15.625" style="112" customWidth="1"/>
    <col min="17" max="16384" width="2.25" style="112" hidden="1"/>
  </cols>
  <sheetData>
    <row r="1" spans="1:17" ht="24.75" customHeight="1">
      <c r="A1" s="112" t="s">
        <v>280</v>
      </c>
      <c r="M1" s="113"/>
      <c r="N1" s="113"/>
      <c r="O1" s="579"/>
      <c r="P1" s="579"/>
    </row>
    <row r="2" spans="1:17" ht="24.75" customHeight="1" thickBot="1">
      <c r="B2" s="114" t="s">
        <v>230</v>
      </c>
      <c r="C2" s="59"/>
      <c r="P2" s="115" t="s">
        <v>37</v>
      </c>
    </row>
    <row r="3" spans="1:17" ht="33.75" customHeight="1">
      <c r="B3" s="116" t="s">
        <v>29</v>
      </c>
      <c r="C3" s="117" t="s">
        <v>82</v>
      </c>
      <c r="D3" s="118" t="s">
        <v>26</v>
      </c>
      <c r="E3" s="119" t="s">
        <v>27</v>
      </c>
      <c r="F3" s="119" t="s">
        <v>83</v>
      </c>
      <c r="G3" s="119" t="s">
        <v>129</v>
      </c>
      <c r="H3" s="120" t="s">
        <v>28</v>
      </c>
      <c r="I3" s="120" t="s">
        <v>130</v>
      </c>
      <c r="J3" s="120" t="s">
        <v>85</v>
      </c>
      <c r="K3" s="119" t="s">
        <v>86</v>
      </c>
      <c r="L3" s="120" t="s">
        <v>73</v>
      </c>
      <c r="M3" s="120" t="s">
        <v>74</v>
      </c>
      <c r="N3" s="121" t="s">
        <v>84</v>
      </c>
      <c r="O3" s="122" t="s">
        <v>206</v>
      </c>
      <c r="P3" s="123" t="s">
        <v>87</v>
      </c>
      <c r="Q3" s="124"/>
    </row>
    <row r="4" spans="1:17" ht="30" customHeight="1">
      <c r="B4" s="125">
        <f>ROW()-3</f>
        <v>1</v>
      </c>
      <c r="C4" s="126" t="str">
        <f ca="1">IF(O4="","",'様式第１号　総括表'!$E$11)</f>
        <v/>
      </c>
      <c r="D4" s="126" t="str">
        <f ca="1">IFERROR(INDIRECT("個票A"&amp;$B4&amp;"！$N$4"),"")</f>
        <v/>
      </c>
      <c r="E4" s="303" t="str">
        <f ca="1">IFERROR(INDIRECT("個票A"&amp;$B4&amp;"！$N$3"),"")</f>
        <v/>
      </c>
      <c r="F4" s="127" t="str">
        <f ca="1">IFERROR(INDIRECT("個票A"&amp;$B4&amp;"！$AH$5"),"")</f>
        <v/>
      </c>
      <c r="G4" s="128" t="str">
        <f ca="1">IF(N4="","",IFERROR(INDIRECT("個票A"&amp;$B4&amp;"！$AR$4"),""))</f>
        <v/>
      </c>
      <c r="H4" s="126" t="str">
        <f ca="1">IFERROR(INDIRECT("個票A"&amp;$B4&amp;"！$N$5"),"")</f>
        <v/>
      </c>
      <c r="I4" s="129" t="str">
        <f ca="1">IFERROR(INDIRECT("個票A"&amp;$B4&amp;"！$N$7"),"")</f>
        <v/>
      </c>
      <c r="J4" s="130" t="str">
        <f ca="1">IFERROR(INDIRECT("個票A"&amp;$B4&amp;"！$A$10"),"")</f>
        <v/>
      </c>
      <c r="K4" s="131" t="str">
        <f ca="1">IFERROR(INDIRECT("個票A"&amp;$B4&amp;"！$H$10"),"")</f>
        <v/>
      </c>
      <c r="L4" s="132" t="str">
        <f ca="1">IFERROR(INDIRECT("個票A"&amp;$B4&amp;"！$O$10"),"")</f>
        <v/>
      </c>
      <c r="M4" s="132" t="str">
        <f ca="1">IFERROR(INDIRECT("個票A"&amp;$B4&amp;"！$V$10"),"")</f>
        <v/>
      </c>
      <c r="N4" s="308" t="str">
        <f ca="1">IFERROR(INDIRECT("個票A"&amp;$B4&amp;"！$AC$10"),"")</f>
        <v/>
      </c>
      <c r="O4" s="134" t="str">
        <f ca="1">IFERROR(INDIRECT("個票A"&amp;$B4&amp;"！$AJ$10"),"")</f>
        <v/>
      </c>
      <c r="P4" s="135"/>
      <c r="Q4" s="124"/>
    </row>
    <row r="5" spans="1:17" ht="30" customHeight="1">
      <c r="B5" s="125">
        <f t="shared" ref="B5:B68" si="0">ROW()-3</f>
        <v>2</v>
      </c>
      <c r="C5" s="126" t="str">
        <f ca="1">IF(O5="","",'様式第１号　総括表'!$E$11)</f>
        <v/>
      </c>
      <c r="D5" s="126" t="str">
        <f ca="1">IFERROR(INDIRECT("個票A"&amp;$B5&amp;"！$N$4"),"")</f>
        <v/>
      </c>
      <c r="E5" s="303" t="str">
        <f t="shared" ref="E5:E68" ca="1" si="1">IFERROR(INDIRECT("個票A"&amp;$B5&amp;"！$N$3"),"")</f>
        <v/>
      </c>
      <c r="F5" s="127" t="str">
        <f t="shared" ref="F5:F68" ca="1" si="2">IFERROR(INDIRECT("個票A"&amp;$B5&amp;"！$AH$5"),"")</f>
        <v/>
      </c>
      <c r="G5" s="128" t="str">
        <f t="shared" ref="G5:G68" ca="1" si="3">IF(N5="","",IFERROR(INDIRECT("個票A"&amp;$B5&amp;"！$AR$4"),""))</f>
        <v/>
      </c>
      <c r="H5" s="126" t="str">
        <f t="shared" ref="H5:H68" ca="1" si="4">IFERROR(INDIRECT("個票A"&amp;$B5&amp;"！$N$5"),"")</f>
        <v/>
      </c>
      <c r="I5" s="129" t="str">
        <f t="shared" ref="I5:I68" ca="1" si="5">IFERROR(INDIRECT("個票A"&amp;$B5&amp;"！$N$7"),"")</f>
        <v/>
      </c>
      <c r="J5" s="130" t="str">
        <f t="shared" ref="J5:J68" ca="1" si="6">IFERROR(INDIRECT("個票A"&amp;$B5&amp;"！$A$10"),"")</f>
        <v/>
      </c>
      <c r="K5" s="131" t="str">
        <f t="shared" ref="K5:K68" ca="1" si="7">IFERROR(INDIRECT("個票A"&amp;$B5&amp;"！$H$10"),"")</f>
        <v/>
      </c>
      <c r="L5" s="132" t="str">
        <f t="shared" ref="L5:L68" ca="1" si="8">IFERROR(INDIRECT("個票A"&amp;$B5&amp;"！$O$10"),"")</f>
        <v/>
      </c>
      <c r="M5" s="132" t="str">
        <f t="shared" ref="M5:M68" ca="1" si="9">IFERROR(INDIRECT("個票A"&amp;$B5&amp;"！$V$10"),"")</f>
        <v/>
      </c>
      <c r="N5" s="308" t="str">
        <f t="shared" ref="N5:N68" ca="1" si="10">IFERROR(INDIRECT("個票A"&amp;$B5&amp;"！$AC$10"),"")</f>
        <v/>
      </c>
      <c r="O5" s="134" t="str">
        <f t="shared" ref="O5:O68" ca="1" si="11">IFERROR(INDIRECT("個票A"&amp;$B5&amp;"！$AJ$10"),"")</f>
        <v/>
      </c>
      <c r="P5" s="135"/>
      <c r="Q5" s="124"/>
    </row>
    <row r="6" spans="1:17" ht="30" customHeight="1">
      <c r="B6" s="125">
        <f t="shared" si="0"/>
        <v>3</v>
      </c>
      <c r="C6" s="126" t="str">
        <f ca="1">IF(O6="","",'様式第１号　総括表'!$E$11)</f>
        <v/>
      </c>
      <c r="D6" s="126" t="str">
        <f t="shared" ref="D6:D68" ca="1" si="12">IFERROR(INDIRECT("個票A"&amp;$B6&amp;"！$N$4"),"")</f>
        <v/>
      </c>
      <c r="E6" s="303" t="str">
        <f t="shared" ca="1" si="1"/>
        <v/>
      </c>
      <c r="F6" s="127" t="str">
        <f t="shared" ca="1" si="2"/>
        <v/>
      </c>
      <c r="G6" s="128" t="str">
        <f t="shared" ca="1" si="3"/>
        <v/>
      </c>
      <c r="H6" s="126" t="str">
        <f t="shared" ca="1" si="4"/>
        <v/>
      </c>
      <c r="I6" s="129" t="str">
        <f t="shared" ca="1" si="5"/>
        <v/>
      </c>
      <c r="J6" s="130" t="str">
        <f t="shared" ca="1" si="6"/>
        <v/>
      </c>
      <c r="K6" s="131" t="str">
        <f t="shared" ca="1" si="7"/>
        <v/>
      </c>
      <c r="L6" s="132" t="str">
        <f t="shared" ca="1" si="8"/>
        <v/>
      </c>
      <c r="M6" s="132" t="str">
        <f t="shared" ca="1" si="9"/>
        <v/>
      </c>
      <c r="N6" s="308" t="str">
        <f t="shared" ca="1" si="10"/>
        <v/>
      </c>
      <c r="O6" s="134" t="str">
        <f t="shared" ca="1" si="11"/>
        <v/>
      </c>
      <c r="P6" s="135"/>
      <c r="Q6" s="124"/>
    </row>
    <row r="7" spans="1:17" ht="30" customHeight="1">
      <c r="B7" s="125">
        <f t="shared" si="0"/>
        <v>4</v>
      </c>
      <c r="C7" s="126" t="str">
        <f ca="1">IF(O7="","",'様式第１号　総括表'!$E$11)</f>
        <v/>
      </c>
      <c r="D7" s="126" t="str">
        <f t="shared" ca="1" si="12"/>
        <v/>
      </c>
      <c r="E7" s="303" t="str">
        <f t="shared" ca="1" si="1"/>
        <v/>
      </c>
      <c r="F7" s="127" t="str">
        <f t="shared" ca="1" si="2"/>
        <v/>
      </c>
      <c r="G7" s="128" t="str">
        <f t="shared" ca="1" si="3"/>
        <v/>
      </c>
      <c r="H7" s="126" t="str">
        <f t="shared" ca="1" si="4"/>
        <v/>
      </c>
      <c r="I7" s="129" t="str">
        <f t="shared" ca="1" si="5"/>
        <v/>
      </c>
      <c r="J7" s="130" t="str">
        <f t="shared" ca="1" si="6"/>
        <v/>
      </c>
      <c r="K7" s="131" t="str">
        <f t="shared" ca="1" si="7"/>
        <v/>
      </c>
      <c r="L7" s="132" t="str">
        <f t="shared" ca="1" si="8"/>
        <v/>
      </c>
      <c r="M7" s="132" t="str">
        <f t="shared" ca="1" si="9"/>
        <v/>
      </c>
      <c r="N7" s="308" t="str">
        <f t="shared" ca="1" si="10"/>
        <v/>
      </c>
      <c r="O7" s="134" t="str">
        <f t="shared" ca="1" si="11"/>
        <v/>
      </c>
      <c r="P7" s="135"/>
      <c r="Q7" s="124"/>
    </row>
    <row r="8" spans="1:17" ht="30" customHeight="1">
      <c r="B8" s="125">
        <f t="shared" si="0"/>
        <v>5</v>
      </c>
      <c r="C8" s="126" t="str">
        <f ca="1">IF(O8="","",'様式第１号　総括表'!$E$11)</f>
        <v/>
      </c>
      <c r="D8" s="126" t="str">
        <f t="shared" ca="1" si="12"/>
        <v/>
      </c>
      <c r="E8" s="303" t="str">
        <f t="shared" ca="1" si="1"/>
        <v/>
      </c>
      <c r="F8" s="127" t="str">
        <f t="shared" ca="1" si="2"/>
        <v/>
      </c>
      <c r="G8" s="128" t="str">
        <f t="shared" ca="1" si="3"/>
        <v/>
      </c>
      <c r="H8" s="126" t="str">
        <f t="shared" ca="1" si="4"/>
        <v/>
      </c>
      <c r="I8" s="129" t="str">
        <f t="shared" ca="1" si="5"/>
        <v/>
      </c>
      <c r="J8" s="130" t="str">
        <f t="shared" ca="1" si="6"/>
        <v/>
      </c>
      <c r="K8" s="131" t="str">
        <f t="shared" ca="1" si="7"/>
        <v/>
      </c>
      <c r="L8" s="132" t="str">
        <f t="shared" ca="1" si="8"/>
        <v/>
      </c>
      <c r="M8" s="132" t="str">
        <f t="shared" ca="1" si="9"/>
        <v/>
      </c>
      <c r="N8" s="308" t="str">
        <f t="shared" ca="1" si="10"/>
        <v/>
      </c>
      <c r="O8" s="134" t="str">
        <f t="shared" ca="1" si="11"/>
        <v/>
      </c>
      <c r="P8" s="135"/>
      <c r="Q8" s="124"/>
    </row>
    <row r="9" spans="1:17" ht="30" customHeight="1">
      <c r="B9" s="125">
        <f t="shared" si="0"/>
        <v>6</v>
      </c>
      <c r="C9" s="126" t="str">
        <f ca="1">IF(O9="","",'様式第１号　総括表'!$E$11)</f>
        <v/>
      </c>
      <c r="D9" s="126" t="str">
        <f t="shared" ca="1" si="12"/>
        <v/>
      </c>
      <c r="E9" s="303" t="str">
        <f t="shared" ca="1" si="1"/>
        <v/>
      </c>
      <c r="F9" s="127" t="str">
        <f t="shared" ca="1" si="2"/>
        <v/>
      </c>
      <c r="G9" s="128" t="str">
        <f t="shared" ca="1" si="3"/>
        <v/>
      </c>
      <c r="H9" s="126" t="str">
        <f t="shared" ca="1" si="4"/>
        <v/>
      </c>
      <c r="I9" s="129" t="str">
        <f t="shared" ca="1" si="5"/>
        <v/>
      </c>
      <c r="J9" s="130" t="str">
        <f t="shared" ca="1" si="6"/>
        <v/>
      </c>
      <c r="K9" s="131" t="str">
        <f t="shared" ca="1" si="7"/>
        <v/>
      </c>
      <c r="L9" s="132" t="str">
        <f t="shared" ca="1" si="8"/>
        <v/>
      </c>
      <c r="M9" s="132" t="str">
        <f t="shared" ca="1" si="9"/>
        <v/>
      </c>
      <c r="N9" s="308" t="str">
        <f t="shared" ca="1" si="10"/>
        <v/>
      </c>
      <c r="O9" s="134" t="str">
        <f t="shared" ca="1" si="11"/>
        <v/>
      </c>
      <c r="P9" s="135"/>
      <c r="Q9" s="124"/>
    </row>
    <row r="10" spans="1:17" ht="30" customHeight="1">
      <c r="B10" s="125">
        <f t="shared" si="0"/>
        <v>7</v>
      </c>
      <c r="C10" s="126" t="str">
        <f ca="1">IF(O10="","",'様式第１号　総括表'!$E$11)</f>
        <v/>
      </c>
      <c r="D10" s="126" t="str">
        <f t="shared" ca="1" si="12"/>
        <v/>
      </c>
      <c r="E10" s="303" t="str">
        <f t="shared" ca="1" si="1"/>
        <v/>
      </c>
      <c r="F10" s="127" t="str">
        <f t="shared" ca="1" si="2"/>
        <v/>
      </c>
      <c r="G10" s="128" t="str">
        <f t="shared" ca="1" si="3"/>
        <v/>
      </c>
      <c r="H10" s="126" t="str">
        <f t="shared" ca="1" si="4"/>
        <v/>
      </c>
      <c r="I10" s="129" t="str">
        <f t="shared" ca="1" si="5"/>
        <v/>
      </c>
      <c r="J10" s="130" t="str">
        <f t="shared" ca="1" si="6"/>
        <v/>
      </c>
      <c r="K10" s="131" t="str">
        <f t="shared" ca="1" si="7"/>
        <v/>
      </c>
      <c r="L10" s="132" t="str">
        <f t="shared" ca="1" si="8"/>
        <v/>
      </c>
      <c r="M10" s="132" t="str">
        <f t="shared" ca="1" si="9"/>
        <v/>
      </c>
      <c r="N10" s="308" t="str">
        <f t="shared" ca="1" si="10"/>
        <v/>
      </c>
      <c r="O10" s="134" t="str">
        <f t="shared" ca="1" si="11"/>
        <v/>
      </c>
      <c r="P10" s="135"/>
      <c r="Q10" s="124"/>
    </row>
    <row r="11" spans="1:17" ht="30" customHeight="1">
      <c r="B11" s="125">
        <f t="shared" si="0"/>
        <v>8</v>
      </c>
      <c r="C11" s="126" t="str">
        <f ca="1">IF(O11="","",'様式第１号　総括表'!$E$11)</f>
        <v/>
      </c>
      <c r="D11" s="126" t="str">
        <f t="shared" ca="1" si="12"/>
        <v/>
      </c>
      <c r="E11" s="303" t="str">
        <f t="shared" ca="1" si="1"/>
        <v/>
      </c>
      <c r="F11" s="127" t="str">
        <f t="shared" ca="1" si="2"/>
        <v/>
      </c>
      <c r="G11" s="128" t="str">
        <f t="shared" ca="1" si="3"/>
        <v/>
      </c>
      <c r="H11" s="126" t="str">
        <f t="shared" ca="1" si="4"/>
        <v/>
      </c>
      <c r="I11" s="129" t="str">
        <f t="shared" ca="1" si="5"/>
        <v/>
      </c>
      <c r="J11" s="130" t="str">
        <f t="shared" ca="1" si="6"/>
        <v/>
      </c>
      <c r="K11" s="131" t="str">
        <f t="shared" ca="1" si="7"/>
        <v/>
      </c>
      <c r="L11" s="132" t="str">
        <f t="shared" ca="1" si="8"/>
        <v/>
      </c>
      <c r="M11" s="132" t="str">
        <f t="shared" ca="1" si="9"/>
        <v/>
      </c>
      <c r="N11" s="308" t="str">
        <f t="shared" ca="1" si="10"/>
        <v/>
      </c>
      <c r="O11" s="134" t="str">
        <f t="shared" ca="1" si="11"/>
        <v/>
      </c>
      <c r="P11" s="135"/>
      <c r="Q11" s="124"/>
    </row>
    <row r="12" spans="1:17" ht="30" customHeight="1">
      <c r="B12" s="125">
        <f t="shared" si="0"/>
        <v>9</v>
      </c>
      <c r="C12" s="126" t="str">
        <f ca="1">IF(O12="","",'様式第１号　総括表'!$E$11)</f>
        <v/>
      </c>
      <c r="D12" s="126" t="str">
        <f t="shared" ca="1" si="12"/>
        <v/>
      </c>
      <c r="E12" s="303" t="str">
        <f t="shared" ca="1" si="1"/>
        <v/>
      </c>
      <c r="F12" s="127" t="str">
        <f t="shared" ca="1" si="2"/>
        <v/>
      </c>
      <c r="G12" s="128" t="str">
        <f t="shared" ca="1" si="3"/>
        <v/>
      </c>
      <c r="H12" s="126" t="str">
        <f t="shared" ca="1" si="4"/>
        <v/>
      </c>
      <c r="I12" s="129" t="str">
        <f t="shared" ca="1" si="5"/>
        <v/>
      </c>
      <c r="J12" s="130" t="str">
        <f t="shared" ca="1" si="6"/>
        <v/>
      </c>
      <c r="K12" s="131" t="str">
        <f t="shared" ca="1" si="7"/>
        <v/>
      </c>
      <c r="L12" s="132" t="str">
        <f t="shared" ca="1" si="8"/>
        <v/>
      </c>
      <c r="M12" s="132" t="str">
        <f t="shared" ca="1" si="9"/>
        <v/>
      </c>
      <c r="N12" s="308" t="str">
        <f t="shared" ca="1" si="10"/>
        <v/>
      </c>
      <c r="O12" s="134" t="str">
        <f t="shared" ca="1" si="11"/>
        <v/>
      </c>
      <c r="P12" s="135"/>
      <c r="Q12" s="124"/>
    </row>
    <row r="13" spans="1:17" ht="30" customHeight="1">
      <c r="B13" s="125">
        <f t="shared" si="0"/>
        <v>10</v>
      </c>
      <c r="C13" s="126" t="str">
        <f ca="1">IF(O13="","",'様式第１号　総括表'!$E$11)</f>
        <v/>
      </c>
      <c r="D13" s="126" t="str">
        <f t="shared" ca="1" si="12"/>
        <v/>
      </c>
      <c r="E13" s="303" t="str">
        <f t="shared" ca="1" si="1"/>
        <v/>
      </c>
      <c r="F13" s="127" t="str">
        <f t="shared" ca="1" si="2"/>
        <v/>
      </c>
      <c r="G13" s="128" t="str">
        <f t="shared" ca="1" si="3"/>
        <v/>
      </c>
      <c r="H13" s="126" t="str">
        <f t="shared" ca="1" si="4"/>
        <v/>
      </c>
      <c r="I13" s="129" t="str">
        <f t="shared" ca="1" si="5"/>
        <v/>
      </c>
      <c r="J13" s="130" t="str">
        <f t="shared" ca="1" si="6"/>
        <v/>
      </c>
      <c r="K13" s="131" t="str">
        <f t="shared" ca="1" si="7"/>
        <v/>
      </c>
      <c r="L13" s="132" t="str">
        <f t="shared" ca="1" si="8"/>
        <v/>
      </c>
      <c r="M13" s="132" t="str">
        <f t="shared" ca="1" si="9"/>
        <v/>
      </c>
      <c r="N13" s="308" t="str">
        <f t="shared" ca="1" si="10"/>
        <v/>
      </c>
      <c r="O13" s="134" t="str">
        <f t="shared" ca="1" si="11"/>
        <v/>
      </c>
      <c r="P13" s="135"/>
      <c r="Q13" s="124"/>
    </row>
    <row r="14" spans="1:17" ht="30" customHeight="1">
      <c r="B14" s="125">
        <f t="shared" si="0"/>
        <v>11</v>
      </c>
      <c r="C14" s="126" t="str">
        <f ca="1">IF(O14="","",'様式第１号　総括表'!$E$11)</f>
        <v/>
      </c>
      <c r="D14" s="126" t="str">
        <f t="shared" ca="1" si="12"/>
        <v/>
      </c>
      <c r="E14" s="303" t="str">
        <f t="shared" ca="1" si="1"/>
        <v/>
      </c>
      <c r="F14" s="127" t="str">
        <f t="shared" ca="1" si="2"/>
        <v/>
      </c>
      <c r="G14" s="128" t="str">
        <f t="shared" ca="1" si="3"/>
        <v/>
      </c>
      <c r="H14" s="126" t="str">
        <f t="shared" ca="1" si="4"/>
        <v/>
      </c>
      <c r="I14" s="129" t="str">
        <f t="shared" ca="1" si="5"/>
        <v/>
      </c>
      <c r="J14" s="130" t="str">
        <f t="shared" ca="1" si="6"/>
        <v/>
      </c>
      <c r="K14" s="131" t="str">
        <f t="shared" ca="1" si="7"/>
        <v/>
      </c>
      <c r="L14" s="132" t="str">
        <f t="shared" ca="1" si="8"/>
        <v/>
      </c>
      <c r="M14" s="132" t="str">
        <f t="shared" ca="1" si="9"/>
        <v/>
      </c>
      <c r="N14" s="308" t="str">
        <f t="shared" ca="1" si="10"/>
        <v/>
      </c>
      <c r="O14" s="134" t="str">
        <f t="shared" ca="1" si="11"/>
        <v/>
      </c>
      <c r="P14" s="135"/>
      <c r="Q14" s="124"/>
    </row>
    <row r="15" spans="1:17" ht="30" customHeight="1">
      <c r="B15" s="125">
        <f t="shared" si="0"/>
        <v>12</v>
      </c>
      <c r="C15" s="126" t="str">
        <f ca="1">IF(O15="","",'様式第１号　総括表'!$E$11)</f>
        <v/>
      </c>
      <c r="D15" s="126" t="str">
        <f t="shared" ca="1" si="12"/>
        <v/>
      </c>
      <c r="E15" s="303" t="str">
        <f t="shared" ca="1" si="1"/>
        <v/>
      </c>
      <c r="F15" s="127" t="str">
        <f t="shared" ca="1" si="2"/>
        <v/>
      </c>
      <c r="G15" s="128" t="str">
        <f t="shared" ca="1" si="3"/>
        <v/>
      </c>
      <c r="H15" s="126" t="str">
        <f t="shared" ca="1" si="4"/>
        <v/>
      </c>
      <c r="I15" s="129" t="str">
        <f t="shared" ca="1" si="5"/>
        <v/>
      </c>
      <c r="J15" s="130" t="str">
        <f t="shared" ca="1" si="6"/>
        <v/>
      </c>
      <c r="K15" s="131" t="str">
        <f t="shared" ca="1" si="7"/>
        <v/>
      </c>
      <c r="L15" s="132" t="str">
        <f t="shared" ca="1" si="8"/>
        <v/>
      </c>
      <c r="M15" s="132" t="str">
        <f t="shared" ca="1" si="9"/>
        <v/>
      </c>
      <c r="N15" s="308" t="str">
        <f t="shared" ca="1" si="10"/>
        <v/>
      </c>
      <c r="O15" s="134" t="str">
        <f t="shared" ca="1" si="11"/>
        <v/>
      </c>
      <c r="P15" s="135"/>
      <c r="Q15" s="124"/>
    </row>
    <row r="16" spans="1:17" ht="30" customHeight="1">
      <c r="B16" s="125">
        <f t="shared" si="0"/>
        <v>13</v>
      </c>
      <c r="C16" s="126" t="str">
        <f ca="1">IF(O16="","",'様式第１号　総括表'!$E$11)</f>
        <v/>
      </c>
      <c r="D16" s="126" t="str">
        <f t="shared" ca="1" si="12"/>
        <v/>
      </c>
      <c r="E16" s="303" t="str">
        <f t="shared" ca="1" si="1"/>
        <v/>
      </c>
      <c r="F16" s="127" t="str">
        <f t="shared" ca="1" si="2"/>
        <v/>
      </c>
      <c r="G16" s="128" t="str">
        <f t="shared" ca="1" si="3"/>
        <v/>
      </c>
      <c r="H16" s="126" t="str">
        <f t="shared" ca="1" si="4"/>
        <v/>
      </c>
      <c r="I16" s="129" t="str">
        <f t="shared" ca="1" si="5"/>
        <v/>
      </c>
      <c r="J16" s="130" t="str">
        <f t="shared" ca="1" si="6"/>
        <v/>
      </c>
      <c r="K16" s="131" t="str">
        <f t="shared" ca="1" si="7"/>
        <v/>
      </c>
      <c r="L16" s="132" t="str">
        <f t="shared" ca="1" si="8"/>
        <v/>
      </c>
      <c r="M16" s="132" t="str">
        <f t="shared" ca="1" si="9"/>
        <v/>
      </c>
      <c r="N16" s="308" t="str">
        <f t="shared" ca="1" si="10"/>
        <v/>
      </c>
      <c r="O16" s="134" t="str">
        <f t="shared" ca="1" si="11"/>
        <v/>
      </c>
      <c r="P16" s="135"/>
      <c r="Q16" s="124"/>
    </row>
    <row r="17" spans="2:17" ht="30" customHeight="1">
      <c r="B17" s="125">
        <f t="shared" si="0"/>
        <v>14</v>
      </c>
      <c r="C17" s="126" t="str">
        <f ca="1">IF(O17="","",'様式第１号　総括表'!$E$11)</f>
        <v/>
      </c>
      <c r="D17" s="126" t="str">
        <f t="shared" ca="1" si="12"/>
        <v/>
      </c>
      <c r="E17" s="303" t="str">
        <f t="shared" ca="1" si="1"/>
        <v/>
      </c>
      <c r="F17" s="127" t="str">
        <f t="shared" ca="1" si="2"/>
        <v/>
      </c>
      <c r="G17" s="128" t="str">
        <f t="shared" ca="1" si="3"/>
        <v/>
      </c>
      <c r="H17" s="126" t="str">
        <f t="shared" ca="1" si="4"/>
        <v/>
      </c>
      <c r="I17" s="129" t="str">
        <f t="shared" ca="1" si="5"/>
        <v/>
      </c>
      <c r="J17" s="130" t="str">
        <f t="shared" ca="1" si="6"/>
        <v/>
      </c>
      <c r="K17" s="131" t="str">
        <f t="shared" ca="1" si="7"/>
        <v/>
      </c>
      <c r="L17" s="132" t="str">
        <f t="shared" ca="1" si="8"/>
        <v/>
      </c>
      <c r="M17" s="132" t="str">
        <f t="shared" ca="1" si="9"/>
        <v/>
      </c>
      <c r="N17" s="308" t="str">
        <f t="shared" ca="1" si="10"/>
        <v/>
      </c>
      <c r="O17" s="134" t="str">
        <f t="shared" ca="1" si="11"/>
        <v/>
      </c>
      <c r="P17" s="135"/>
      <c r="Q17" s="124"/>
    </row>
    <row r="18" spans="2:17" ht="30" customHeight="1">
      <c r="B18" s="125">
        <f t="shared" si="0"/>
        <v>15</v>
      </c>
      <c r="C18" s="126" t="str">
        <f ca="1">IF(O18="","",'様式第１号　総括表'!$E$11)</f>
        <v/>
      </c>
      <c r="D18" s="126" t="str">
        <f t="shared" ca="1" si="12"/>
        <v/>
      </c>
      <c r="E18" s="303" t="str">
        <f t="shared" ca="1" si="1"/>
        <v/>
      </c>
      <c r="F18" s="127" t="str">
        <f t="shared" ca="1" si="2"/>
        <v/>
      </c>
      <c r="G18" s="128" t="str">
        <f t="shared" ca="1" si="3"/>
        <v/>
      </c>
      <c r="H18" s="126" t="str">
        <f t="shared" ca="1" si="4"/>
        <v/>
      </c>
      <c r="I18" s="129" t="str">
        <f t="shared" ca="1" si="5"/>
        <v/>
      </c>
      <c r="J18" s="130" t="str">
        <f t="shared" ca="1" si="6"/>
        <v/>
      </c>
      <c r="K18" s="131" t="str">
        <f t="shared" ca="1" si="7"/>
        <v/>
      </c>
      <c r="L18" s="132" t="str">
        <f t="shared" ca="1" si="8"/>
        <v/>
      </c>
      <c r="M18" s="132" t="str">
        <f t="shared" ca="1" si="9"/>
        <v/>
      </c>
      <c r="N18" s="308" t="str">
        <f t="shared" ca="1" si="10"/>
        <v/>
      </c>
      <c r="O18" s="134" t="str">
        <f t="shared" ca="1" si="11"/>
        <v/>
      </c>
      <c r="P18" s="135"/>
      <c r="Q18" s="124"/>
    </row>
    <row r="19" spans="2:17" ht="30" customHeight="1">
      <c r="B19" s="125">
        <f t="shared" si="0"/>
        <v>16</v>
      </c>
      <c r="C19" s="126" t="str">
        <f ca="1">IF(O19="","",'様式第１号　総括表'!$E$11)</f>
        <v/>
      </c>
      <c r="D19" s="126" t="str">
        <f t="shared" ca="1" si="12"/>
        <v/>
      </c>
      <c r="E19" s="303" t="str">
        <f t="shared" ca="1" si="1"/>
        <v/>
      </c>
      <c r="F19" s="127" t="str">
        <f t="shared" ca="1" si="2"/>
        <v/>
      </c>
      <c r="G19" s="128" t="str">
        <f t="shared" ca="1" si="3"/>
        <v/>
      </c>
      <c r="H19" s="126" t="str">
        <f t="shared" ca="1" si="4"/>
        <v/>
      </c>
      <c r="I19" s="129" t="str">
        <f t="shared" ca="1" si="5"/>
        <v/>
      </c>
      <c r="J19" s="130" t="str">
        <f t="shared" ca="1" si="6"/>
        <v/>
      </c>
      <c r="K19" s="131" t="str">
        <f t="shared" ca="1" si="7"/>
        <v/>
      </c>
      <c r="L19" s="132" t="str">
        <f t="shared" ca="1" si="8"/>
        <v/>
      </c>
      <c r="M19" s="132" t="str">
        <f t="shared" ca="1" si="9"/>
        <v/>
      </c>
      <c r="N19" s="308" t="str">
        <f t="shared" ca="1" si="10"/>
        <v/>
      </c>
      <c r="O19" s="134" t="str">
        <f t="shared" ca="1" si="11"/>
        <v/>
      </c>
      <c r="P19" s="135"/>
      <c r="Q19" s="124"/>
    </row>
    <row r="20" spans="2:17" ht="30" customHeight="1">
      <c r="B20" s="125">
        <f t="shared" si="0"/>
        <v>17</v>
      </c>
      <c r="C20" s="126" t="str">
        <f ca="1">IF(O20="","",'様式第１号　総括表'!$E$11)</f>
        <v/>
      </c>
      <c r="D20" s="126" t="str">
        <f t="shared" ca="1" si="12"/>
        <v/>
      </c>
      <c r="E20" s="303" t="str">
        <f t="shared" ca="1" si="1"/>
        <v/>
      </c>
      <c r="F20" s="127" t="str">
        <f t="shared" ca="1" si="2"/>
        <v/>
      </c>
      <c r="G20" s="128" t="str">
        <f t="shared" ca="1" si="3"/>
        <v/>
      </c>
      <c r="H20" s="126" t="str">
        <f t="shared" ca="1" si="4"/>
        <v/>
      </c>
      <c r="I20" s="129" t="str">
        <f t="shared" ca="1" si="5"/>
        <v/>
      </c>
      <c r="J20" s="130" t="str">
        <f t="shared" ca="1" si="6"/>
        <v/>
      </c>
      <c r="K20" s="131" t="str">
        <f t="shared" ca="1" si="7"/>
        <v/>
      </c>
      <c r="L20" s="132" t="str">
        <f t="shared" ca="1" si="8"/>
        <v/>
      </c>
      <c r="M20" s="132" t="str">
        <f t="shared" ca="1" si="9"/>
        <v/>
      </c>
      <c r="N20" s="308" t="str">
        <f t="shared" ca="1" si="10"/>
        <v/>
      </c>
      <c r="O20" s="134" t="str">
        <f t="shared" ca="1" si="11"/>
        <v/>
      </c>
      <c r="P20" s="135"/>
      <c r="Q20" s="124"/>
    </row>
    <row r="21" spans="2:17" ht="30" customHeight="1">
      <c r="B21" s="125">
        <f t="shared" si="0"/>
        <v>18</v>
      </c>
      <c r="C21" s="126" t="str">
        <f ca="1">IF(O21="","",'様式第１号　総括表'!$E$11)</f>
        <v/>
      </c>
      <c r="D21" s="126" t="str">
        <f t="shared" ca="1" si="12"/>
        <v/>
      </c>
      <c r="E21" s="303" t="str">
        <f t="shared" ca="1" si="1"/>
        <v/>
      </c>
      <c r="F21" s="127" t="str">
        <f t="shared" ca="1" si="2"/>
        <v/>
      </c>
      <c r="G21" s="128" t="str">
        <f t="shared" ca="1" si="3"/>
        <v/>
      </c>
      <c r="H21" s="126" t="str">
        <f t="shared" ca="1" si="4"/>
        <v/>
      </c>
      <c r="I21" s="129" t="str">
        <f t="shared" ca="1" si="5"/>
        <v/>
      </c>
      <c r="J21" s="130" t="str">
        <f t="shared" ca="1" si="6"/>
        <v/>
      </c>
      <c r="K21" s="131" t="str">
        <f t="shared" ca="1" si="7"/>
        <v/>
      </c>
      <c r="L21" s="132" t="str">
        <f t="shared" ca="1" si="8"/>
        <v/>
      </c>
      <c r="M21" s="132" t="str">
        <f t="shared" ca="1" si="9"/>
        <v/>
      </c>
      <c r="N21" s="308" t="str">
        <f t="shared" ca="1" si="10"/>
        <v/>
      </c>
      <c r="O21" s="134" t="str">
        <f t="shared" ca="1" si="11"/>
        <v/>
      </c>
      <c r="P21" s="135"/>
      <c r="Q21" s="124"/>
    </row>
    <row r="22" spans="2:17" ht="30" customHeight="1">
      <c r="B22" s="125">
        <f t="shared" si="0"/>
        <v>19</v>
      </c>
      <c r="C22" s="126" t="str">
        <f ca="1">IF(O22="","",'様式第１号　総括表'!$E$11)</f>
        <v/>
      </c>
      <c r="D22" s="126" t="str">
        <f t="shared" ca="1" si="12"/>
        <v/>
      </c>
      <c r="E22" s="303" t="str">
        <f t="shared" ca="1" si="1"/>
        <v/>
      </c>
      <c r="F22" s="127" t="str">
        <f t="shared" ca="1" si="2"/>
        <v/>
      </c>
      <c r="G22" s="128" t="str">
        <f t="shared" ca="1" si="3"/>
        <v/>
      </c>
      <c r="H22" s="126" t="str">
        <f t="shared" ca="1" si="4"/>
        <v/>
      </c>
      <c r="I22" s="129" t="str">
        <f t="shared" ca="1" si="5"/>
        <v/>
      </c>
      <c r="J22" s="130" t="str">
        <f t="shared" ca="1" si="6"/>
        <v/>
      </c>
      <c r="K22" s="131" t="str">
        <f t="shared" ca="1" si="7"/>
        <v/>
      </c>
      <c r="L22" s="132" t="str">
        <f t="shared" ca="1" si="8"/>
        <v/>
      </c>
      <c r="M22" s="132" t="str">
        <f t="shared" ca="1" si="9"/>
        <v/>
      </c>
      <c r="N22" s="308" t="str">
        <f t="shared" ca="1" si="10"/>
        <v/>
      </c>
      <c r="O22" s="134" t="str">
        <f t="shared" ca="1" si="11"/>
        <v/>
      </c>
      <c r="P22" s="135"/>
      <c r="Q22" s="124"/>
    </row>
    <row r="23" spans="2:17" ht="30" customHeight="1">
      <c r="B23" s="125">
        <f t="shared" si="0"/>
        <v>20</v>
      </c>
      <c r="C23" s="126" t="str">
        <f ca="1">IF(O23="","",'様式第１号　総括表'!$E$11)</f>
        <v/>
      </c>
      <c r="D23" s="126" t="str">
        <f t="shared" ca="1" si="12"/>
        <v/>
      </c>
      <c r="E23" s="303" t="str">
        <f t="shared" ca="1" si="1"/>
        <v/>
      </c>
      <c r="F23" s="127" t="str">
        <f t="shared" ca="1" si="2"/>
        <v/>
      </c>
      <c r="G23" s="128" t="str">
        <f t="shared" ca="1" si="3"/>
        <v/>
      </c>
      <c r="H23" s="126" t="str">
        <f t="shared" ca="1" si="4"/>
        <v/>
      </c>
      <c r="I23" s="129" t="str">
        <f t="shared" ca="1" si="5"/>
        <v/>
      </c>
      <c r="J23" s="130" t="str">
        <f t="shared" ca="1" si="6"/>
        <v/>
      </c>
      <c r="K23" s="131" t="str">
        <f t="shared" ca="1" si="7"/>
        <v/>
      </c>
      <c r="L23" s="132" t="str">
        <f t="shared" ca="1" si="8"/>
        <v/>
      </c>
      <c r="M23" s="132" t="str">
        <f t="shared" ca="1" si="9"/>
        <v/>
      </c>
      <c r="N23" s="308" t="str">
        <f t="shared" ca="1" si="10"/>
        <v/>
      </c>
      <c r="O23" s="134" t="str">
        <f t="shared" ca="1" si="11"/>
        <v/>
      </c>
      <c r="P23" s="135"/>
      <c r="Q23" s="124"/>
    </row>
    <row r="24" spans="2:17" ht="30" customHeight="1">
      <c r="B24" s="125">
        <f t="shared" si="0"/>
        <v>21</v>
      </c>
      <c r="C24" s="126" t="str">
        <f ca="1">IF(O24="","",'様式第１号　総括表'!$E$11)</f>
        <v/>
      </c>
      <c r="D24" s="126" t="str">
        <f t="shared" ca="1" si="12"/>
        <v/>
      </c>
      <c r="E24" s="303" t="str">
        <f t="shared" ca="1" si="1"/>
        <v/>
      </c>
      <c r="F24" s="127" t="str">
        <f t="shared" ca="1" si="2"/>
        <v/>
      </c>
      <c r="G24" s="128" t="str">
        <f t="shared" ca="1" si="3"/>
        <v/>
      </c>
      <c r="H24" s="126" t="str">
        <f t="shared" ca="1" si="4"/>
        <v/>
      </c>
      <c r="I24" s="129" t="str">
        <f t="shared" ca="1" si="5"/>
        <v/>
      </c>
      <c r="J24" s="130" t="str">
        <f t="shared" ca="1" si="6"/>
        <v/>
      </c>
      <c r="K24" s="131" t="str">
        <f t="shared" ca="1" si="7"/>
        <v/>
      </c>
      <c r="L24" s="132" t="str">
        <f t="shared" ca="1" si="8"/>
        <v/>
      </c>
      <c r="M24" s="132" t="str">
        <f t="shared" ca="1" si="9"/>
        <v/>
      </c>
      <c r="N24" s="308" t="str">
        <f t="shared" ca="1" si="10"/>
        <v/>
      </c>
      <c r="O24" s="134" t="str">
        <f t="shared" ca="1" si="11"/>
        <v/>
      </c>
      <c r="P24" s="135"/>
      <c r="Q24" s="124"/>
    </row>
    <row r="25" spans="2:17" ht="30" customHeight="1">
      <c r="B25" s="125">
        <f t="shared" si="0"/>
        <v>22</v>
      </c>
      <c r="C25" s="126" t="str">
        <f ca="1">IF(O25="","",'様式第１号　総括表'!$E$11)</f>
        <v/>
      </c>
      <c r="D25" s="126" t="str">
        <f t="shared" ca="1" si="12"/>
        <v/>
      </c>
      <c r="E25" s="303" t="str">
        <f t="shared" ca="1" si="1"/>
        <v/>
      </c>
      <c r="F25" s="127" t="str">
        <f t="shared" ca="1" si="2"/>
        <v/>
      </c>
      <c r="G25" s="128" t="str">
        <f t="shared" ca="1" si="3"/>
        <v/>
      </c>
      <c r="H25" s="126" t="str">
        <f t="shared" ca="1" si="4"/>
        <v/>
      </c>
      <c r="I25" s="129" t="str">
        <f t="shared" ca="1" si="5"/>
        <v/>
      </c>
      <c r="J25" s="130" t="str">
        <f t="shared" ca="1" si="6"/>
        <v/>
      </c>
      <c r="K25" s="131" t="str">
        <f t="shared" ca="1" si="7"/>
        <v/>
      </c>
      <c r="L25" s="132" t="str">
        <f t="shared" ca="1" si="8"/>
        <v/>
      </c>
      <c r="M25" s="132" t="str">
        <f t="shared" ca="1" si="9"/>
        <v/>
      </c>
      <c r="N25" s="308" t="str">
        <f t="shared" ca="1" si="10"/>
        <v/>
      </c>
      <c r="O25" s="134" t="str">
        <f t="shared" ca="1" si="11"/>
        <v/>
      </c>
      <c r="P25" s="135"/>
      <c r="Q25" s="124"/>
    </row>
    <row r="26" spans="2:17" ht="30" customHeight="1">
      <c r="B26" s="125">
        <f t="shared" si="0"/>
        <v>23</v>
      </c>
      <c r="C26" s="126" t="str">
        <f ca="1">IF(O26="","",'様式第１号　総括表'!$E$11)</f>
        <v/>
      </c>
      <c r="D26" s="126" t="str">
        <f t="shared" ca="1" si="12"/>
        <v/>
      </c>
      <c r="E26" s="303" t="str">
        <f t="shared" ca="1" si="1"/>
        <v/>
      </c>
      <c r="F26" s="127" t="str">
        <f t="shared" ca="1" si="2"/>
        <v/>
      </c>
      <c r="G26" s="128" t="str">
        <f t="shared" ca="1" si="3"/>
        <v/>
      </c>
      <c r="H26" s="126" t="str">
        <f t="shared" ca="1" si="4"/>
        <v/>
      </c>
      <c r="I26" s="129" t="str">
        <f t="shared" ca="1" si="5"/>
        <v/>
      </c>
      <c r="J26" s="130" t="str">
        <f t="shared" ca="1" si="6"/>
        <v/>
      </c>
      <c r="K26" s="131" t="str">
        <f t="shared" ca="1" si="7"/>
        <v/>
      </c>
      <c r="L26" s="132" t="str">
        <f t="shared" ca="1" si="8"/>
        <v/>
      </c>
      <c r="M26" s="132" t="str">
        <f t="shared" ca="1" si="9"/>
        <v/>
      </c>
      <c r="N26" s="308" t="str">
        <f t="shared" ca="1" si="10"/>
        <v/>
      </c>
      <c r="O26" s="134" t="str">
        <f t="shared" ca="1" si="11"/>
        <v/>
      </c>
      <c r="P26" s="135"/>
      <c r="Q26" s="124"/>
    </row>
    <row r="27" spans="2:17" ht="30" customHeight="1">
      <c r="B27" s="125">
        <f t="shared" si="0"/>
        <v>24</v>
      </c>
      <c r="C27" s="126" t="str">
        <f ca="1">IF(O27="","",'様式第１号　総括表'!$E$11)</f>
        <v/>
      </c>
      <c r="D27" s="126" t="str">
        <f t="shared" ca="1" si="12"/>
        <v/>
      </c>
      <c r="E27" s="303" t="str">
        <f t="shared" ca="1" si="1"/>
        <v/>
      </c>
      <c r="F27" s="127" t="str">
        <f t="shared" ca="1" si="2"/>
        <v/>
      </c>
      <c r="G27" s="128" t="str">
        <f t="shared" ca="1" si="3"/>
        <v/>
      </c>
      <c r="H27" s="126" t="str">
        <f t="shared" ca="1" si="4"/>
        <v/>
      </c>
      <c r="I27" s="129" t="str">
        <f t="shared" ca="1" si="5"/>
        <v/>
      </c>
      <c r="J27" s="130" t="str">
        <f t="shared" ca="1" si="6"/>
        <v/>
      </c>
      <c r="K27" s="131" t="str">
        <f t="shared" ca="1" si="7"/>
        <v/>
      </c>
      <c r="L27" s="132" t="str">
        <f t="shared" ca="1" si="8"/>
        <v/>
      </c>
      <c r="M27" s="132" t="str">
        <f t="shared" ca="1" si="9"/>
        <v/>
      </c>
      <c r="N27" s="308" t="str">
        <f t="shared" ca="1" si="10"/>
        <v/>
      </c>
      <c r="O27" s="134" t="str">
        <f t="shared" ca="1" si="11"/>
        <v/>
      </c>
      <c r="P27" s="135"/>
      <c r="Q27" s="124"/>
    </row>
    <row r="28" spans="2:17" ht="30" customHeight="1">
      <c r="B28" s="125">
        <f t="shared" si="0"/>
        <v>25</v>
      </c>
      <c r="C28" s="126" t="str">
        <f ca="1">IF(O28="","",'様式第１号　総括表'!$E$11)</f>
        <v/>
      </c>
      <c r="D28" s="126" t="str">
        <f t="shared" ca="1" si="12"/>
        <v/>
      </c>
      <c r="E28" s="303" t="str">
        <f t="shared" ca="1" si="1"/>
        <v/>
      </c>
      <c r="F28" s="127" t="str">
        <f t="shared" ca="1" si="2"/>
        <v/>
      </c>
      <c r="G28" s="128" t="str">
        <f t="shared" ca="1" si="3"/>
        <v/>
      </c>
      <c r="H28" s="126" t="str">
        <f t="shared" ca="1" si="4"/>
        <v/>
      </c>
      <c r="I28" s="129" t="str">
        <f t="shared" ca="1" si="5"/>
        <v/>
      </c>
      <c r="J28" s="130" t="str">
        <f t="shared" ca="1" si="6"/>
        <v/>
      </c>
      <c r="K28" s="131" t="str">
        <f t="shared" ca="1" si="7"/>
        <v/>
      </c>
      <c r="L28" s="132" t="str">
        <f t="shared" ca="1" si="8"/>
        <v/>
      </c>
      <c r="M28" s="132" t="str">
        <f t="shared" ca="1" si="9"/>
        <v/>
      </c>
      <c r="N28" s="308" t="str">
        <f t="shared" ca="1" si="10"/>
        <v/>
      </c>
      <c r="O28" s="134" t="str">
        <f t="shared" ca="1" si="11"/>
        <v/>
      </c>
      <c r="P28" s="135"/>
      <c r="Q28" s="124"/>
    </row>
    <row r="29" spans="2:17" ht="30" customHeight="1">
      <c r="B29" s="125">
        <f t="shared" si="0"/>
        <v>26</v>
      </c>
      <c r="C29" s="126" t="str">
        <f ca="1">IF(O29="","",'様式第１号　総括表'!$E$11)</f>
        <v/>
      </c>
      <c r="D29" s="126" t="str">
        <f t="shared" ca="1" si="12"/>
        <v/>
      </c>
      <c r="E29" s="303" t="str">
        <f t="shared" ca="1" si="1"/>
        <v/>
      </c>
      <c r="F29" s="127" t="str">
        <f t="shared" ca="1" si="2"/>
        <v/>
      </c>
      <c r="G29" s="128" t="str">
        <f t="shared" ca="1" si="3"/>
        <v/>
      </c>
      <c r="H29" s="126" t="str">
        <f t="shared" ca="1" si="4"/>
        <v/>
      </c>
      <c r="I29" s="129" t="str">
        <f t="shared" ca="1" si="5"/>
        <v/>
      </c>
      <c r="J29" s="130" t="str">
        <f t="shared" ca="1" si="6"/>
        <v/>
      </c>
      <c r="K29" s="131" t="str">
        <f t="shared" ca="1" si="7"/>
        <v/>
      </c>
      <c r="L29" s="132" t="str">
        <f t="shared" ca="1" si="8"/>
        <v/>
      </c>
      <c r="M29" s="132" t="str">
        <f t="shared" ca="1" si="9"/>
        <v/>
      </c>
      <c r="N29" s="308" t="str">
        <f t="shared" ca="1" si="10"/>
        <v/>
      </c>
      <c r="O29" s="134" t="str">
        <f t="shared" ca="1" si="11"/>
        <v/>
      </c>
      <c r="P29" s="135"/>
      <c r="Q29" s="124"/>
    </row>
    <row r="30" spans="2:17" ht="30" customHeight="1">
      <c r="B30" s="125">
        <f t="shared" si="0"/>
        <v>27</v>
      </c>
      <c r="C30" s="126" t="str">
        <f ca="1">IF(O30="","",'様式第１号　総括表'!$E$11)</f>
        <v/>
      </c>
      <c r="D30" s="126" t="str">
        <f t="shared" ca="1" si="12"/>
        <v/>
      </c>
      <c r="E30" s="303" t="str">
        <f t="shared" ca="1" si="1"/>
        <v/>
      </c>
      <c r="F30" s="127" t="str">
        <f t="shared" ca="1" si="2"/>
        <v/>
      </c>
      <c r="G30" s="128" t="str">
        <f t="shared" ca="1" si="3"/>
        <v/>
      </c>
      <c r="H30" s="126" t="str">
        <f t="shared" ca="1" si="4"/>
        <v/>
      </c>
      <c r="I30" s="129" t="str">
        <f t="shared" ca="1" si="5"/>
        <v/>
      </c>
      <c r="J30" s="130" t="str">
        <f t="shared" ca="1" si="6"/>
        <v/>
      </c>
      <c r="K30" s="131" t="str">
        <f t="shared" ca="1" si="7"/>
        <v/>
      </c>
      <c r="L30" s="132" t="str">
        <f t="shared" ca="1" si="8"/>
        <v/>
      </c>
      <c r="M30" s="132" t="str">
        <f t="shared" ca="1" si="9"/>
        <v/>
      </c>
      <c r="N30" s="308" t="str">
        <f t="shared" ca="1" si="10"/>
        <v/>
      </c>
      <c r="O30" s="134" t="str">
        <f t="shared" ca="1" si="11"/>
        <v/>
      </c>
      <c r="P30" s="135"/>
      <c r="Q30" s="124"/>
    </row>
    <row r="31" spans="2:17" ht="30" customHeight="1">
      <c r="B31" s="125">
        <f t="shared" si="0"/>
        <v>28</v>
      </c>
      <c r="C31" s="126" t="str">
        <f ca="1">IF(O31="","",'様式第１号　総括表'!$E$11)</f>
        <v/>
      </c>
      <c r="D31" s="126" t="str">
        <f t="shared" ca="1" si="12"/>
        <v/>
      </c>
      <c r="E31" s="303" t="str">
        <f t="shared" ca="1" si="1"/>
        <v/>
      </c>
      <c r="F31" s="127" t="str">
        <f t="shared" ca="1" si="2"/>
        <v/>
      </c>
      <c r="G31" s="128" t="str">
        <f t="shared" ca="1" si="3"/>
        <v/>
      </c>
      <c r="H31" s="126" t="str">
        <f t="shared" ca="1" si="4"/>
        <v/>
      </c>
      <c r="I31" s="129" t="str">
        <f t="shared" ca="1" si="5"/>
        <v/>
      </c>
      <c r="J31" s="130" t="str">
        <f t="shared" ca="1" si="6"/>
        <v/>
      </c>
      <c r="K31" s="131" t="str">
        <f t="shared" ca="1" si="7"/>
        <v/>
      </c>
      <c r="L31" s="132" t="str">
        <f t="shared" ca="1" si="8"/>
        <v/>
      </c>
      <c r="M31" s="132" t="str">
        <f t="shared" ca="1" si="9"/>
        <v/>
      </c>
      <c r="N31" s="308" t="str">
        <f t="shared" ca="1" si="10"/>
        <v/>
      </c>
      <c r="O31" s="134" t="str">
        <f t="shared" ca="1" si="11"/>
        <v/>
      </c>
      <c r="P31" s="135"/>
      <c r="Q31" s="124"/>
    </row>
    <row r="32" spans="2:17" ht="30" customHeight="1">
      <c r="B32" s="125">
        <f t="shared" si="0"/>
        <v>29</v>
      </c>
      <c r="C32" s="126" t="str">
        <f ca="1">IF(O32="","",'様式第１号　総括表'!$E$11)</f>
        <v/>
      </c>
      <c r="D32" s="126" t="str">
        <f t="shared" ca="1" si="12"/>
        <v/>
      </c>
      <c r="E32" s="303" t="str">
        <f t="shared" ca="1" si="1"/>
        <v/>
      </c>
      <c r="F32" s="127" t="str">
        <f t="shared" ca="1" si="2"/>
        <v/>
      </c>
      <c r="G32" s="128" t="str">
        <f t="shared" ca="1" si="3"/>
        <v/>
      </c>
      <c r="H32" s="126" t="str">
        <f t="shared" ca="1" si="4"/>
        <v/>
      </c>
      <c r="I32" s="129" t="str">
        <f t="shared" ca="1" si="5"/>
        <v/>
      </c>
      <c r="J32" s="130" t="str">
        <f t="shared" ca="1" si="6"/>
        <v/>
      </c>
      <c r="K32" s="131" t="str">
        <f t="shared" ca="1" si="7"/>
        <v/>
      </c>
      <c r="L32" s="132" t="str">
        <f t="shared" ca="1" si="8"/>
        <v/>
      </c>
      <c r="M32" s="132" t="str">
        <f t="shared" ca="1" si="9"/>
        <v/>
      </c>
      <c r="N32" s="308" t="str">
        <f t="shared" ca="1" si="10"/>
        <v/>
      </c>
      <c r="O32" s="134" t="str">
        <f t="shared" ca="1" si="11"/>
        <v/>
      </c>
      <c r="P32" s="135"/>
      <c r="Q32" s="124"/>
    </row>
    <row r="33" spans="2:17" ht="30" customHeight="1">
      <c r="B33" s="125">
        <f t="shared" si="0"/>
        <v>30</v>
      </c>
      <c r="C33" s="126" t="str">
        <f ca="1">IF(O33="","",'様式第１号　総括表'!$E$11)</f>
        <v/>
      </c>
      <c r="D33" s="126" t="str">
        <f t="shared" ca="1" si="12"/>
        <v/>
      </c>
      <c r="E33" s="303" t="str">
        <f t="shared" ca="1" si="1"/>
        <v/>
      </c>
      <c r="F33" s="127" t="str">
        <f t="shared" ca="1" si="2"/>
        <v/>
      </c>
      <c r="G33" s="128" t="str">
        <f t="shared" ca="1" si="3"/>
        <v/>
      </c>
      <c r="H33" s="126" t="str">
        <f t="shared" ca="1" si="4"/>
        <v/>
      </c>
      <c r="I33" s="129" t="str">
        <f t="shared" ca="1" si="5"/>
        <v/>
      </c>
      <c r="J33" s="130" t="str">
        <f t="shared" ca="1" si="6"/>
        <v/>
      </c>
      <c r="K33" s="131" t="str">
        <f t="shared" ca="1" si="7"/>
        <v/>
      </c>
      <c r="L33" s="132" t="str">
        <f t="shared" ca="1" si="8"/>
        <v/>
      </c>
      <c r="M33" s="132" t="str">
        <f t="shared" ca="1" si="9"/>
        <v/>
      </c>
      <c r="N33" s="308" t="str">
        <f t="shared" ca="1" si="10"/>
        <v/>
      </c>
      <c r="O33" s="134" t="str">
        <f t="shared" ca="1" si="11"/>
        <v/>
      </c>
      <c r="P33" s="135"/>
      <c r="Q33" s="124"/>
    </row>
    <row r="34" spans="2:17" ht="30" customHeight="1">
      <c r="B34" s="125">
        <f t="shared" si="0"/>
        <v>31</v>
      </c>
      <c r="C34" s="126" t="str">
        <f ca="1">IF(O34="","",'様式第１号　総括表'!$E$11)</f>
        <v/>
      </c>
      <c r="D34" s="126" t="str">
        <f t="shared" ca="1" si="12"/>
        <v/>
      </c>
      <c r="E34" s="303" t="str">
        <f t="shared" ca="1" si="1"/>
        <v/>
      </c>
      <c r="F34" s="127" t="str">
        <f t="shared" ca="1" si="2"/>
        <v/>
      </c>
      <c r="G34" s="128" t="str">
        <f t="shared" ca="1" si="3"/>
        <v/>
      </c>
      <c r="H34" s="126" t="str">
        <f t="shared" ca="1" si="4"/>
        <v/>
      </c>
      <c r="I34" s="129" t="str">
        <f t="shared" ca="1" si="5"/>
        <v/>
      </c>
      <c r="J34" s="130" t="str">
        <f t="shared" ca="1" si="6"/>
        <v/>
      </c>
      <c r="K34" s="131" t="str">
        <f t="shared" ca="1" si="7"/>
        <v/>
      </c>
      <c r="L34" s="132" t="str">
        <f t="shared" ca="1" si="8"/>
        <v/>
      </c>
      <c r="M34" s="132" t="str">
        <f t="shared" ca="1" si="9"/>
        <v/>
      </c>
      <c r="N34" s="308" t="str">
        <f t="shared" ca="1" si="10"/>
        <v/>
      </c>
      <c r="O34" s="134" t="str">
        <f t="shared" ca="1" si="11"/>
        <v/>
      </c>
      <c r="P34" s="135"/>
      <c r="Q34" s="124"/>
    </row>
    <row r="35" spans="2:17" ht="30" customHeight="1">
      <c r="B35" s="125">
        <f t="shared" si="0"/>
        <v>32</v>
      </c>
      <c r="C35" s="126" t="str">
        <f ca="1">IF(O35="","",'様式第１号　総括表'!$E$11)</f>
        <v/>
      </c>
      <c r="D35" s="126" t="str">
        <f t="shared" ca="1" si="12"/>
        <v/>
      </c>
      <c r="E35" s="303" t="str">
        <f t="shared" ca="1" si="1"/>
        <v/>
      </c>
      <c r="F35" s="127" t="str">
        <f t="shared" ca="1" si="2"/>
        <v/>
      </c>
      <c r="G35" s="128" t="str">
        <f t="shared" ca="1" si="3"/>
        <v/>
      </c>
      <c r="H35" s="126" t="str">
        <f t="shared" ca="1" si="4"/>
        <v/>
      </c>
      <c r="I35" s="129" t="str">
        <f t="shared" ca="1" si="5"/>
        <v/>
      </c>
      <c r="J35" s="130" t="str">
        <f t="shared" ca="1" si="6"/>
        <v/>
      </c>
      <c r="K35" s="131" t="str">
        <f t="shared" ca="1" si="7"/>
        <v/>
      </c>
      <c r="L35" s="132" t="str">
        <f t="shared" ca="1" si="8"/>
        <v/>
      </c>
      <c r="M35" s="132" t="str">
        <f t="shared" ca="1" si="9"/>
        <v/>
      </c>
      <c r="N35" s="308" t="str">
        <f t="shared" ca="1" si="10"/>
        <v/>
      </c>
      <c r="O35" s="134" t="str">
        <f t="shared" ca="1" si="11"/>
        <v/>
      </c>
      <c r="P35" s="135"/>
      <c r="Q35" s="124"/>
    </row>
    <row r="36" spans="2:17" ht="30" customHeight="1">
      <c r="B36" s="125">
        <f t="shared" si="0"/>
        <v>33</v>
      </c>
      <c r="C36" s="126" t="str">
        <f ca="1">IF(O36="","",'様式第１号　総括表'!$E$11)</f>
        <v/>
      </c>
      <c r="D36" s="126" t="str">
        <f t="shared" ca="1" si="12"/>
        <v/>
      </c>
      <c r="E36" s="303" t="str">
        <f t="shared" ca="1" si="1"/>
        <v/>
      </c>
      <c r="F36" s="127" t="str">
        <f t="shared" ca="1" si="2"/>
        <v/>
      </c>
      <c r="G36" s="128" t="str">
        <f t="shared" ca="1" si="3"/>
        <v/>
      </c>
      <c r="H36" s="126" t="str">
        <f t="shared" ca="1" si="4"/>
        <v/>
      </c>
      <c r="I36" s="129" t="str">
        <f t="shared" ca="1" si="5"/>
        <v/>
      </c>
      <c r="J36" s="130" t="str">
        <f t="shared" ca="1" si="6"/>
        <v/>
      </c>
      <c r="K36" s="131" t="str">
        <f t="shared" ca="1" si="7"/>
        <v/>
      </c>
      <c r="L36" s="132" t="str">
        <f t="shared" ca="1" si="8"/>
        <v/>
      </c>
      <c r="M36" s="132" t="str">
        <f t="shared" ca="1" si="9"/>
        <v/>
      </c>
      <c r="N36" s="308" t="str">
        <f t="shared" ca="1" si="10"/>
        <v/>
      </c>
      <c r="O36" s="134" t="str">
        <f t="shared" ca="1" si="11"/>
        <v/>
      </c>
      <c r="P36" s="135"/>
      <c r="Q36" s="124"/>
    </row>
    <row r="37" spans="2:17" ht="30" customHeight="1">
      <c r="B37" s="125">
        <f t="shared" si="0"/>
        <v>34</v>
      </c>
      <c r="C37" s="126" t="str">
        <f ca="1">IF(O37="","",'様式第１号　総括表'!$E$11)</f>
        <v/>
      </c>
      <c r="D37" s="126" t="str">
        <f t="shared" ca="1" si="12"/>
        <v/>
      </c>
      <c r="E37" s="303" t="str">
        <f t="shared" ca="1" si="1"/>
        <v/>
      </c>
      <c r="F37" s="127" t="str">
        <f t="shared" ca="1" si="2"/>
        <v/>
      </c>
      <c r="G37" s="128" t="str">
        <f t="shared" ca="1" si="3"/>
        <v/>
      </c>
      <c r="H37" s="126" t="str">
        <f t="shared" ca="1" si="4"/>
        <v/>
      </c>
      <c r="I37" s="129" t="str">
        <f t="shared" ca="1" si="5"/>
        <v/>
      </c>
      <c r="J37" s="130" t="str">
        <f t="shared" ca="1" si="6"/>
        <v/>
      </c>
      <c r="K37" s="131" t="str">
        <f t="shared" ca="1" si="7"/>
        <v/>
      </c>
      <c r="L37" s="132" t="str">
        <f t="shared" ca="1" si="8"/>
        <v/>
      </c>
      <c r="M37" s="132" t="str">
        <f t="shared" ca="1" si="9"/>
        <v/>
      </c>
      <c r="N37" s="308" t="str">
        <f t="shared" ca="1" si="10"/>
        <v/>
      </c>
      <c r="O37" s="134" t="str">
        <f t="shared" ca="1" si="11"/>
        <v/>
      </c>
      <c r="P37" s="135"/>
      <c r="Q37" s="124"/>
    </row>
    <row r="38" spans="2:17" ht="30" customHeight="1">
      <c r="B38" s="125">
        <f t="shared" si="0"/>
        <v>35</v>
      </c>
      <c r="C38" s="126" t="str">
        <f ca="1">IF(O38="","",'様式第１号　総括表'!$E$11)</f>
        <v/>
      </c>
      <c r="D38" s="126" t="str">
        <f t="shared" ca="1" si="12"/>
        <v/>
      </c>
      <c r="E38" s="303" t="str">
        <f t="shared" ca="1" si="1"/>
        <v/>
      </c>
      <c r="F38" s="127" t="str">
        <f t="shared" ca="1" si="2"/>
        <v/>
      </c>
      <c r="G38" s="128" t="str">
        <f t="shared" ca="1" si="3"/>
        <v/>
      </c>
      <c r="H38" s="126" t="str">
        <f t="shared" ca="1" si="4"/>
        <v/>
      </c>
      <c r="I38" s="129" t="str">
        <f t="shared" ca="1" si="5"/>
        <v/>
      </c>
      <c r="J38" s="130" t="str">
        <f t="shared" ca="1" si="6"/>
        <v/>
      </c>
      <c r="K38" s="131" t="str">
        <f t="shared" ca="1" si="7"/>
        <v/>
      </c>
      <c r="L38" s="132" t="str">
        <f t="shared" ca="1" si="8"/>
        <v/>
      </c>
      <c r="M38" s="132" t="str">
        <f t="shared" ca="1" si="9"/>
        <v/>
      </c>
      <c r="N38" s="308" t="str">
        <f t="shared" ca="1" si="10"/>
        <v/>
      </c>
      <c r="O38" s="134" t="str">
        <f t="shared" ca="1" si="11"/>
        <v/>
      </c>
      <c r="P38" s="135"/>
      <c r="Q38" s="124"/>
    </row>
    <row r="39" spans="2:17" ht="30" customHeight="1">
      <c r="B39" s="125">
        <f t="shared" si="0"/>
        <v>36</v>
      </c>
      <c r="C39" s="126" t="str">
        <f ca="1">IF(O39="","",'様式第１号　総括表'!$E$11)</f>
        <v/>
      </c>
      <c r="D39" s="126" t="str">
        <f t="shared" ca="1" si="12"/>
        <v/>
      </c>
      <c r="E39" s="303" t="str">
        <f t="shared" ca="1" si="1"/>
        <v/>
      </c>
      <c r="F39" s="127" t="str">
        <f t="shared" ca="1" si="2"/>
        <v/>
      </c>
      <c r="G39" s="128" t="str">
        <f t="shared" ca="1" si="3"/>
        <v/>
      </c>
      <c r="H39" s="126" t="str">
        <f t="shared" ca="1" si="4"/>
        <v/>
      </c>
      <c r="I39" s="129" t="str">
        <f t="shared" ca="1" si="5"/>
        <v/>
      </c>
      <c r="J39" s="130" t="str">
        <f t="shared" ca="1" si="6"/>
        <v/>
      </c>
      <c r="K39" s="131" t="str">
        <f t="shared" ca="1" si="7"/>
        <v/>
      </c>
      <c r="L39" s="132" t="str">
        <f t="shared" ca="1" si="8"/>
        <v/>
      </c>
      <c r="M39" s="132" t="str">
        <f t="shared" ca="1" si="9"/>
        <v/>
      </c>
      <c r="N39" s="308" t="str">
        <f t="shared" ca="1" si="10"/>
        <v/>
      </c>
      <c r="O39" s="134" t="str">
        <f t="shared" ca="1" si="11"/>
        <v/>
      </c>
      <c r="P39" s="135"/>
      <c r="Q39" s="124"/>
    </row>
    <row r="40" spans="2:17" ht="30" customHeight="1">
      <c r="B40" s="125">
        <f t="shared" si="0"/>
        <v>37</v>
      </c>
      <c r="C40" s="126" t="str">
        <f ca="1">IF(O40="","",'様式第１号　総括表'!$E$11)</f>
        <v/>
      </c>
      <c r="D40" s="126" t="str">
        <f t="shared" ca="1" si="12"/>
        <v/>
      </c>
      <c r="E40" s="303" t="str">
        <f t="shared" ca="1" si="1"/>
        <v/>
      </c>
      <c r="F40" s="127" t="str">
        <f t="shared" ca="1" si="2"/>
        <v/>
      </c>
      <c r="G40" s="128" t="str">
        <f t="shared" ca="1" si="3"/>
        <v/>
      </c>
      <c r="H40" s="126" t="str">
        <f t="shared" ca="1" si="4"/>
        <v/>
      </c>
      <c r="I40" s="129" t="str">
        <f t="shared" ca="1" si="5"/>
        <v/>
      </c>
      <c r="J40" s="130" t="str">
        <f t="shared" ca="1" si="6"/>
        <v/>
      </c>
      <c r="K40" s="131" t="str">
        <f t="shared" ca="1" si="7"/>
        <v/>
      </c>
      <c r="L40" s="132" t="str">
        <f t="shared" ca="1" si="8"/>
        <v/>
      </c>
      <c r="M40" s="132" t="str">
        <f t="shared" ca="1" si="9"/>
        <v/>
      </c>
      <c r="N40" s="308" t="str">
        <f t="shared" ca="1" si="10"/>
        <v/>
      </c>
      <c r="O40" s="134" t="str">
        <f t="shared" ca="1" si="11"/>
        <v/>
      </c>
      <c r="P40" s="135"/>
      <c r="Q40" s="124"/>
    </row>
    <row r="41" spans="2:17" ht="30" customHeight="1">
      <c r="B41" s="125">
        <f t="shared" si="0"/>
        <v>38</v>
      </c>
      <c r="C41" s="126" t="str">
        <f ca="1">IF(O41="","",'様式第１号　総括表'!$E$11)</f>
        <v/>
      </c>
      <c r="D41" s="126" t="str">
        <f t="shared" ca="1" si="12"/>
        <v/>
      </c>
      <c r="E41" s="303" t="str">
        <f t="shared" ca="1" si="1"/>
        <v/>
      </c>
      <c r="F41" s="127" t="str">
        <f t="shared" ca="1" si="2"/>
        <v/>
      </c>
      <c r="G41" s="128" t="str">
        <f t="shared" ca="1" si="3"/>
        <v/>
      </c>
      <c r="H41" s="126" t="str">
        <f t="shared" ca="1" si="4"/>
        <v/>
      </c>
      <c r="I41" s="129" t="str">
        <f t="shared" ca="1" si="5"/>
        <v/>
      </c>
      <c r="J41" s="130" t="str">
        <f t="shared" ca="1" si="6"/>
        <v/>
      </c>
      <c r="K41" s="131" t="str">
        <f t="shared" ca="1" si="7"/>
        <v/>
      </c>
      <c r="L41" s="132" t="str">
        <f t="shared" ca="1" si="8"/>
        <v/>
      </c>
      <c r="M41" s="132" t="str">
        <f t="shared" ca="1" si="9"/>
        <v/>
      </c>
      <c r="N41" s="308" t="str">
        <f t="shared" ca="1" si="10"/>
        <v/>
      </c>
      <c r="O41" s="134" t="str">
        <f t="shared" ca="1" si="11"/>
        <v/>
      </c>
      <c r="P41" s="135"/>
      <c r="Q41" s="124"/>
    </row>
    <row r="42" spans="2:17" ht="30" customHeight="1">
      <c r="B42" s="125">
        <f t="shared" si="0"/>
        <v>39</v>
      </c>
      <c r="C42" s="126" t="str">
        <f ca="1">IF(O42="","",'様式第１号　総括表'!$E$11)</f>
        <v/>
      </c>
      <c r="D42" s="126" t="str">
        <f t="shared" ca="1" si="12"/>
        <v/>
      </c>
      <c r="E42" s="303" t="str">
        <f t="shared" ca="1" si="1"/>
        <v/>
      </c>
      <c r="F42" s="127" t="str">
        <f t="shared" ca="1" si="2"/>
        <v/>
      </c>
      <c r="G42" s="128" t="str">
        <f t="shared" ca="1" si="3"/>
        <v/>
      </c>
      <c r="H42" s="126" t="str">
        <f t="shared" ca="1" si="4"/>
        <v/>
      </c>
      <c r="I42" s="129" t="str">
        <f t="shared" ca="1" si="5"/>
        <v/>
      </c>
      <c r="J42" s="130" t="str">
        <f t="shared" ca="1" si="6"/>
        <v/>
      </c>
      <c r="K42" s="131" t="str">
        <f t="shared" ca="1" si="7"/>
        <v/>
      </c>
      <c r="L42" s="132" t="str">
        <f t="shared" ca="1" si="8"/>
        <v/>
      </c>
      <c r="M42" s="132" t="str">
        <f t="shared" ca="1" si="9"/>
        <v/>
      </c>
      <c r="N42" s="308" t="str">
        <f t="shared" ca="1" si="10"/>
        <v/>
      </c>
      <c r="O42" s="134" t="str">
        <f t="shared" ca="1" si="11"/>
        <v/>
      </c>
      <c r="P42" s="135"/>
      <c r="Q42" s="124"/>
    </row>
    <row r="43" spans="2:17" ht="30" customHeight="1">
      <c r="B43" s="125">
        <f t="shared" si="0"/>
        <v>40</v>
      </c>
      <c r="C43" s="126" t="str">
        <f ca="1">IF(O43="","",'様式第１号　総括表'!$E$11)</f>
        <v/>
      </c>
      <c r="D43" s="126" t="str">
        <f t="shared" ca="1" si="12"/>
        <v/>
      </c>
      <c r="E43" s="303" t="str">
        <f t="shared" ca="1" si="1"/>
        <v/>
      </c>
      <c r="F43" s="127" t="str">
        <f t="shared" ca="1" si="2"/>
        <v/>
      </c>
      <c r="G43" s="128" t="str">
        <f t="shared" ca="1" si="3"/>
        <v/>
      </c>
      <c r="H43" s="126" t="str">
        <f t="shared" ca="1" si="4"/>
        <v/>
      </c>
      <c r="I43" s="129" t="str">
        <f t="shared" ca="1" si="5"/>
        <v/>
      </c>
      <c r="J43" s="130" t="str">
        <f t="shared" ca="1" si="6"/>
        <v/>
      </c>
      <c r="K43" s="131" t="str">
        <f t="shared" ca="1" si="7"/>
        <v/>
      </c>
      <c r="L43" s="132" t="str">
        <f t="shared" ca="1" si="8"/>
        <v/>
      </c>
      <c r="M43" s="132" t="str">
        <f t="shared" ca="1" si="9"/>
        <v/>
      </c>
      <c r="N43" s="308" t="str">
        <f t="shared" ca="1" si="10"/>
        <v/>
      </c>
      <c r="O43" s="134" t="str">
        <f t="shared" ca="1" si="11"/>
        <v/>
      </c>
      <c r="P43" s="135"/>
      <c r="Q43" s="124"/>
    </row>
    <row r="44" spans="2:17" ht="30" customHeight="1">
      <c r="B44" s="125">
        <f t="shared" si="0"/>
        <v>41</v>
      </c>
      <c r="C44" s="126" t="str">
        <f ca="1">IF(O44="","",'様式第１号　総括表'!$E$11)</f>
        <v/>
      </c>
      <c r="D44" s="126" t="str">
        <f t="shared" ca="1" si="12"/>
        <v/>
      </c>
      <c r="E44" s="303" t="str">
        <f t="shared" ca="1" si="1"/>
        <v/>
      </c>
      <c r="F44" s="127" t="str">
        <f t="shared" ca="1" si="2"/>
        <v/>
      </c>
      <c r="G44" s="128" t="str">
        <f t="shared" ca="1" si="3"/>
        <v/>
      </c>
      <c r="H44" s="126" t="str">
        <f t="shared" ca="1" si="4"/>
        <v/>
      </c>
      <c r="I44" s="129" t="str">
        <f t="shared" ca="1" si="5"/>
        <v/>
      </c>
      <c r="J44" s="130" t="str">
        <f t="shared" ca="1" si="6"/>
        <v/>
      </c>
      <c r="K44" s="131" t="str">
        <f t="shared" ca="1" si="7"/>
        <v/>
      </c>
      <c r="L44" s="132" t="str">
        <f t="shared" ca="1" si="8"/>
        <v/>
      </c>
      <c r="M44" s="132" t="str">
        <f t="shared" ca="1" si="9"/>
        <v/>
      </c>
      <c r="N44" s="308" t="str">
        <f t="shared" ca="1" si="10"/>
        <v/>
      </c>
      <c r="O44" s="134" t="str">
        <f t="shared" ca="1" si="11"/>
        <v/>
      </c>
      <c r="P44" s="135"/>
      <c r="Q44" s="124"/>
    </row>
    <row r="45" spans="2:17" ht="30" customHeight="1">
      <c r="B45" s="125">
        <f t="shared" si="0"/>
        <v>42</v>
      </c>
      <c r="C45" s="126" t="str">
        <f ca="1">IF(O45="","",'様式第１号　総括表'!$E$11)</f>
        <v/>
      </c>
      <c r="D45" s="126" t="str">
        <f t="shared" ca="1" si="12"/>
        <v/>
      </c>
      <c r="E45" s="303" t="str">
        <f t="shared" ca="1" si="1"/>
        <v/>
      </c>
      <c r="F45" s="127" t="str">
        <f t="shared" ca="1" si="2"/>
        <v/>
      </c>
      <c r="G45" s="128" t="str">
        <f t="shared" ca="1" si="3"/>
        <v/>
      </c>
      <c r="H45" s="126" t="str">
        <f t="shared" ca="1" si="4"/>
        <v/>
      </c>
      <c r="I45" s="129" t="str">
        <f t="shared" ca="1" si="5"/>
        <v/>
      </c>
      <c r="J45" s="130" t="str">
        <f t="shared" ca="1" si="6"/>
        <v/>
      </c>
      <c r="K45" s="131" t="str">
        <f t="shared" ca="1" si="7"/>
        <v/>
      </c>
      <c r="L45" s="132" t="str">
        <f t="shared" ca="1" si="8"/>
        <v/>
      </c>
      <c r="M45" s="132" t="str">
        <f t="shared" ca="1" si="9"/>
        <v/>
      </c>
      <c r="N45" s="308" t="str">
        <f t="shared" ca="1" si="10"/>
        <v/>
      </c>
      <c r="O45" s="134" t="str">
        <f t="shared" ca="1" si="11"/>
        <v/>
      </c>
      <c r="P45" s="135"/>
      <c r="Q45" s="124"/>
    </row>
    <row r="46" spans="2:17" ht="30" customHeight="1">
      <c r="B46" s="125">
        <f t="shared" si="0"/>
        <v>43</v>
      </c>
      <c r="C46" s="126" t="str">
        <f ca="1">IF(O46="","",'様式第１号　総括表'!$E$11)</f>
        <v/>
      </c>
      <c r="D46" s="126" t="str">
        <f t="shared" ca="1" si="12"/>
        <v/>
      </c>
      <c r="E46" s="303" t="str">
        <f t="shared" ca="1" si="1"/>
        <v/>
      </c>
      <c r="F46" s="127" t="str">
        <f t="shared" ca="1" si="2"/>
        <v/>
      </c>
      <c r="G46" s="128" t="str">
        <f t="shared" ca="1" si="3"/>
        <v/>
      </c>
      <c r="H46" s="126" t="str">
        <f t="shared" ca="1" si="4"/>
        <v/>
      </c>
      <c r="I46" s="129" t="str">
        <f t="shared" ca="1" si="5"/>
        <v/>
      </c>
      <c r="J46" s="130" t="str">
        <f t="shared" ca="1" si="6"/>
        <v/>
      </c>
      <c r="K46" s="131" t="str">
        <f t="shared" ca="1" si="7"/>
        <v/>
      </c>
      <c r="L46" s="132" t="str">
        <f t="shared" ca="1" si="8"/>
        <v/>
      </c>
      <c r="M46" s="132" t="str">
        <f t="shared" ca="1" si="9"/>
        <v/>
      </c>
      <c r="N46" s="308" t="str">
        <f t="shared" ca="1" si="10"/>
        <v/>
      </c>
      <c r="O46" s="134" t="str">
        <f t="shared" ca="1" si="11"/>
        <v/>
      </c>
      <c r="P46" s="135"/>
      <c r="Q46" s="124"/>
    </row>
    <row r="47" spans="2:17" ht="30" customHeight="1">
      <c r="B47" s="125">
        <f t="shared" si="0"/>
        <v>44</v>
      </c>
      <c r="C47" s="126" t="str">
        <f ca="1">IF(O47="","",'様式第１号　総括表'!$E$11)</f>
        <v/>
      </c>
      <c r="D47" s="126" t="str">
        <f t="shared" ca="1" si="12"/>
        <v/>
      </c>
      <c r="E47" s="303" t="str">
        <f t="shared" ca="1" si="1"/>
        <v/>
      </c>
      <c r="F47" s="127" t="str">
        <f t="shared" ca="1" si="2"/>
        <v/>
      </c>
      <c r="G47" s="128" t="str">
        <f t="shared" ca="1" si="3"/>
        <v/>
      </c>
      <c r="H47" s="126" t="str">
        <f t="shared" ca="1" si="4"/>
        <v/>
      </c>
      <c r="I47" s="129" t="str">
        <f t="shared" ca="1" si="5"/>
        <v/>
      </c>
      <c r="J47" s="130" t="str">
        <f t="shared" ca="1" si="6"/>
        <v/>
      </c>
      <c r="K47" s="131" t="str">
        <f t="shared" ca="1" si="7"/>
        <v/>
      </c>
      <c r="L47" s="132" t="str">
        <f t="shared" ca="1" si="8"/>
        <v/>
      </c>
      <c r="M47" s="132" t="str">
        <f t="shared" ca="1" si="9"/>
        <v/>
      </c>
      <c r="N47" s="308" t="str">
        <f t="shared" ca="1" si="10"/>
        <v/>
      </c>
      <c r="O47" s="134" t="str">
        <f t="shared" ca="1" si="11"/>
        <v/>
      </c>
      <c r="P47" s="135"/>
      <c r="Q47" s="124"/>
    </row>
    <row r="48" spans="2:17" ht="30" customHeight="1">
      <c r="B48" s="125">
        <f t="shared" si="0"/>
        <v>45</v>
      </c>
      <c r="C48" s="126" t="str">
        <f ca="1">IF(O48="","",'様式第１号　総括表'!$E$11)</f>
        <v/>
      </c>
      <c r="D48" s="126" t="str">
        <f t="shared" ca="1" si="12"/>
        <v/>
      </c>
      <c r="E48" s="303" t="str">
        <f t="shared" ca="1" si="1"/>
        <v/>
      </c>
      <c r="F48" s="127" t="str">
        <f t="shared" ca="1" si="2"/>
        <v/>
      </c>
      <c r="G48" s="128" t="str">
        <f t="shared" ca="1" si="3"/>
        <v/>
      </c>
      <c r="H48" s="126" t="str">
        <f t="shared" ca="1" si="4"/>
        <v/>
      </c>
      <c r="I48" s="129" t="str">
        <f t="shared" ca="1" si="5"/>
        <v/>
      </c>
      <c r="J48" s="130" t="str">
        <f t="shared" ca="1" si="6"/>
        <v/>
      </c>
      <c r="K48" s="131" t="str">
        <f t="shared" ca="1" si="7"/>
        <v/>
      </c>
      <c r="L48" s="132" t="str">
        <f t="shared" ca="1" si="8"/>
        <v/>
      </c>
      <c r="M48" s="132" t="str">
        <f t="shared" ca="1" si="9"/>
        <v/>
      </c>
      <c r="N48" s="308" t="str">
        <f t="shared" ca="1" si="10"/>
        <v/>
      </c>
      <c r="O48" s="134" t="str">
        <f t="shared" ca="1" si="11"/>
        <v/>
      </c>
      <c r="P48" s="135"/>
      <c r="Q48" s="124"/>
    </row>
    <row r="49" spans="2:17" ht="30" customHeight="1">
      <c r="B49" s="125">
        <f t="shared" si="0"/>
        <v>46</v>
      </c>
      <c r="C49" s="126" t="str">
        <f ca="1">IF(O49="","",'様式第１号　総括表'!$E$11)</f>
        <v/>
      </c>
      <c r="D49" s="126" t="str">
        <f t="shared" ca="1" si="12"/>
        <v/>
      </c>
      <c r="E49" s="303" t="str">
        <f t="shared" ca="1" si="1"/>
        <v/>
      </c>
      <c r="F49" s="127" t="str">
        <f t="shared" ca="1" si="2"/>
        <v/>
      </c>
      <c r="G49" s="128" t="str">
        <f t="shared" ca="1" si="3"/>
        <v/>
      </c>
      <c r="H49" s="126" t="str">
        <f t="shared" ca="1" si="4"/>
        <v/>
      </c>
      <c r="I49" s="129" t="str">
        <f t="shared" ca="1" si="5"/>
        <v/>
      </c>
      <c r="J49" s="130" t="str">
        <f t="shared" ca="1" si="6"/>
        <v/>
      </c>
      <c r="K49" s="131" t="str">
        <f t="shared" ca="1" si="7"/>
        <v/>
      </c>
      <c r="L49" s="132" t="str">
        <f t="shared" ca="1" si="8"/>
        <v/>
      </c>
      <c r="M49" s="132" t="str">
        <f t="shared" ca="1" si="9"/>
        <v/>
      </c>
      <c r="N49" s="308" t="str">
        <f t="shared" ca="1" si="10"/>
        <v/>
      </c>
      <c r="O49" s="134" t="str">
        <f t="shared" ca="1" si="11"/>
        <v/>
      </c>
      <c r="P49" s="135"/>
      <c r="Q49" s="124"/>
    </row>
    <row r="50" spans="2:17" ht="30" customHeight="1">
      <c r="B50" s="125">
        <f t="shared" si="0"/>
        <v>47</v>
      </c>
      <c r="C50" s="126" t="str">
        <f ca="1">IF(O50="","",'様式第１号　総括表'!$E$11)</f>
        <v/>
      </c>
      <c r="D50" s="126" t="str">
        <f t="shared" ca="1" si="12"/>
        <v/>
      </c>
      <c r="E50" s="303" t="str">
        <f t="shared" ca="1" si="1"/>
        <v/>
      </c>
      <c r="F50" s="127" t="str">
        <f t="shared" ca="1" si="2"/>
        <v/>
      </c>
      <c r="G50" s="128" t="str">
        <f t="shared" ca="1" si="3"/>
        <v/>
      </c>
      <c r="H50" s="126" t="str">
        <f t="shared" ca="1" si="4"/>
        <v/>
      </c>
      <c r="I50" s="129" t="str">
        <f t="shared" ca="1" si="5"/>
        <v/>
      </c>
      <c r="J50" s="130" t="str">
        <f t="shared" ca="1" si="6"/>
        <v/>
      </c>
      <c r="K50" s="131" t="str">
        <f t="shared" ca="1" si="7"/>
        <v/>
      </c>
      <c r="L50" s="132" t="str">
        <f t="shared" ca="1" si="8"/>
        <v/>
      </c>
      <c r="M50" s="132" t="str">
        <f t="shared" ca="1" si="9"/>
        <v/>
      </c>
      <c r="N50" s="308" t="str">
        <f t="shared" ca="1" si="10"/>
        <v/>
      </c>
      <c r="O50" s="134" t="str">
        <f t="shared" ca="1" si="11"/>
        <v/>
      </c>
      <c r="P50" s="135"/>
      <c r="Q50" s="124"/>
    </row>
    <row r="51" spans="2:17" ht="30" customHeight="1">
      <c r="B51" s="125">
        <f t="shared" si="0"/>
        <v>48</v>
      </c>
      <c r="C51" s="126" t="str">
        <f ca="1">IF(O51="","",'様式第１号　総括表'!$E$11)</f>
        <v/>
      </c>
      <c r="D51" s="126" t="str">
        <f t="shared" ca="1" si="12"/>
        <v/>
      </c>
      <c r="E51" s="303" t="str">
        <f t="shared" ca="1" si="1"/>
        <v/>
      </c>
      <c r="F51" s="127" t="str">
        <f t="shared" ca="1" si="2"/>
        <v/>
      </c>
      <c r="G51" s="128" t="str">
        <f t="shared" ca="1" si="3"/>
        <v/>
      </c>
      <c r="H51" s="126" t="str">
        <f t="shared" ca="1" si="4"/>
        <v/>
      </c>
      <c r="I51" s="129" t="str">
        <f t="shared" ca="1" si="5"/>
        <v/>
      </c>
      <c r="J51" s="130" t="str">
        <f t="shared" ca="1" si="6"/>
        <v/>
      </c>
      <c r="K51" s="131" t="str">
        <f t="shared" ca="1" si="7"/>
        <v/>
      </c>
      <c r="L51" s="132" t="str">
        <f t="shared" ca="1" si="8"/>
        <v/>
      </c>
      <c r="M51" s="132" t="str">
        <f t="shared" ca="1" si="9"/>
        <v/>
      </c>
      <c r="N51" s="308" t="str">
        <f t="shared" ca="1" si="10"/>
        <v/>
      </c>
      <c r="O51" s="134" t="str">
        <f t="shared" ca="1" si="11"/>
        <v/>
      </c>
      <c r="P51" s="135"/>
      <c r="Q51" s="124"/>
    </row>
    <row r="52" spans="2:17" ht="30" customHeight="1">
      <c r="B52" s="125">
        <f t="shared" si="0"/>
        <v>49</v>
      </c>
      <c r="C52" s="126" t="str">
        <f ca="1">IF(O52="","",'様式第１号　総括表'!$E$11)</f>
        <v/>
      </c>
      <c r="D52" s="126" t="str">
        <f t="shared" ca="1" si="12"/>
        <v/>
      </c>
      <c r="E52" s="303" t="str">
        <f t="shared" ca="1" si="1"/>
        <v/>
      </c>
      <c r="F52" s="127" t="str">
        <f t="shared" ca="1" si="2"/>
        <v/>
      </c>
      <c r="G52" s="128" t="str">
        <f t="shared" ca="1" si="3"/>
        <v/>
      </c>
      <c r="H52" s="126" t="str">
        <f t="shared" ca="1" si="4"/>
        <v/>
      </c>
      <c r="I52" s="129" t="str">
        <f t="shared" ca="1" si="5"/>
        <v/>
      </c>
      <c r="J52" s="130" t="str">
        <f t="shared" ca="1" si="6"/>
        <v/>
      </c>
      <c r="K52" s="131" t="str">
        <f t="shared" ca="1" si="7"/>
        <v/>
      </c>
      <c r="L52" s="132" t="str">
        <f t="shared" ca="1" si="8"/>
        <v/>
      </c>
      <c r="M52" s="132" t="str">
        <f t="shared" ca="1" si="9"/>
        <v/>
      </c>
      <c r="N52" s="308" t="str">
        <f t="shared" ca="1" si="10"/>
        <v/>
      </c>
      <c r="O52" s="134" t="str">
        <f t="shared" ca="1" si="11"/>
        <v/>
      </c>
      <c r="P52" s="135"/>
      <c r="Q52" s="124"/>
    </row>
    <row r="53" spans="2:17" ht="30" customHeight="1">
      <c r="B53" s="125">
        <f t="shared" si="0"/>
        <v>50</v>
      </c>
      <c r="C53" s="126" t="str">
        <f ca="1">IF(O53="","",'様式第１号　総括表'!$E$11)</f>
        <v/>
      </c>
      <c r="D53" s="126" t="str">
        <f t="shared" ca="1" si="12"/>
        <v/>
      </c>
      <c r="E53" s="303" t="str">
        <f t="shared" ca="1" si="1"/>
        <v/>
      </c>
      <c r="F53" s="127" t="str">
        <f t="shared" ca="1" si="2"/>
        <v/>
      </c>
      <c r="G53" s="128" t="str">
        <f t="shared" ca="1" si="3"/>
        <v/>
      </c>
      <c r="H53" s="126" t="str">
        <f t="shared" ca="1" si="4"/>
        <v/>
      </c>
      <c r="I53" s="129" t="str">
        <f t="shared" ca="1" si="5"/>
        <v/>
      </c>
      <c r="J53" s="130" t="str">
        <f t="shared" ca="1" si="6"/>
        <v/>
      </c>
      <c r="K53" s="131" t="str">
        <f t="shared" ca="1" si="7"/>
        <v/>
      </c>
      <c r="L53" s="132" t="str">
        <f t="shared" ca="1" si="8"/>
        <v/>
      </c>
      <c r="M53" s="132" t="str">
        <f t="shared" ca="1" si="9"/>
        <v/>
      </c>
      <c r="N53" s="308" t="str">
        <f t="shared" ca="1" si="10"/>
        <v/>
      </c>
      <c r="O53" s="134" t="str">
        <f t="shared" ca="1" si="11"/>
        <v/>
      </c>
      <c r="P53" s="135"/>
      <c r="Q53" s="124"/>
    </row>
    <row r="54" spans="2:17" ht="30" customHeight="1">
      <c r="B54" s="125">
        <f t="shared" si="0"/>
        <v>51</v>
      </c>
      <c r="C54" s="126" t="str">
        <f ca="1">IF(O54="","",'様式第１号　総括表'!$E$11)</f>
        <v/>
      </c>
      <c r="D54" s="126" t="str">
        <f t="shared" ca="1" si="12"/>
        <v/>
      </c>
      <c r="E54" s="303" t="str">
        <f t="shared" ca="1" si="1"/>
        <v/>
      </c>
      <c r="F54" s="127" t="str">
        <f t="shared" ca="1" si="2"/>
        <v/>
      </c>
      <c r="G54" s="128" t="str">
        <f t="shared" ca="1" si="3"/>
        <v/>
      </c>
      <c r="H54" s="126" t="str">
        <f t="shared" ca="1" si="4"/>
        <v/>
      </c>
      <c r="I54" s="129" t="str">
        <f t="shared" ca="1" si="5"/>
        <v/>
      </c>
      <c r="J54" s="130" t="str">
        <f t="shared" ca="1" si="6"/>
        <v/>
      </c>
      <c r="K54" s="131" t="str">
        <f t="shared" ca="1" si="7"/>
        <v/>
      </c>
      <c r="L54" s="132" t="str">
        <f t="shared" ca="1" si="8"/>
        <v/>
      </c>
      <c r="M54" s="132" t="str">
        <f t="shared" ca="1" si="9"/>
        <v/>
      </c>
      <c r="N54" s="308" t="str">
        <f t="shared" ca="1" si="10"/>
        <v/>
      </c>
      <c r="O54" s="134" t="str">
        <f t="shared" ca="1" si="11"/>
        <v/>
      </c>
      <c r="P54" s="135"/>
      <c r="Q54" s="124"/>
    </row>
    <row r="55" spans="2:17" ht="30" customHeight="1">
      <c r="B55" s="125">
        <f t="shared" si="0"/>
        <v>52</v>
      </c>
      <c r="C55" s="126" t="str">
        <f ca="1">IF(O55="","",'様式第１号　総括表'!$E$11)</f>
        <v/>
      </c>
      <c r="D55" s="126" t="str">
        <f t="shared" ca="1" si="12"/>
        <v/>
      </c>
      <c r="E55" s="303" t="str">
        <f t="shared" ca="1" si="1"/>
        <v/>
      </c>
      <c r="F55" s="127" t="str">
        <f t="shared" ca="1" si="2"/>
        <v/>
      </c>
      <c r="G55" s="128" t="str">
        <f t="shared" ca="1" si="3"/>
        <v/>
      </c>
      <c r="H55" s="126" t="str">
        <f t="shared" ca="1" si="4"/>
        <v/>
      </c>
      <c r="I55" s="129" t="str">
        <f t="shared" ca="1" si="5"/>
        <v/>
      </c>
      <c r="J55" s="130" t="str">
        <f t="shared" ca="1" si="6"/>
        <v/>
      </c>
      <c r="K55" s="131" t="str">
        <f t="shared" ca="1" si="7"/>
        <v/>
      </c>
      <c r="L55" s="132" t="str">
        <f t="shared" ca="1" si="8"/>
        <v/>
      </c>
      <c r="M55" s="132" t="str">
        <f t="shared" ca="1" si="9"/>
        <v/>
      </c>
      <c r="N55" s="308" t="str">
        <f t="shared" ca="1" si="10"/>
        <v/>
      </c>
      <c r="O55" s="134" t="str">
        <f t="shared" ca="1" si="11"/>
        <v/>
      </c>
      <c r="P55" s="135"/>
      <c r="Q55" s="124"/>
    </row>
    <row r="56" spans="2:17" ht="30" customHeight="1">
      <c r="B56" s="125">
        <f t="shared" si="0"/>
        <v>53</v>
      </c>
      <c r="C56" s="126" t="str">
        <f ca="1">IF(O56="","",'様式第１号　総括表'!$E$11)</f>
        <v/>
      </c>
      <c r="D56" s="126" t="str">
        <f t="shared" ca="1" si="12"/>
        <v/>
      </c>
      <c r="E56" s="303" t="str">
        <f t="shared" ca="1" si="1"/>
        <v/>
      </c>
      <c r="F56" s="127" t="str">
        <f t="shared" ca="1" si="2"/>
        <v/>
      </c>
      <c r="G56" s="128" t="str">
        <f t="shared" ca="1" si="3"/>
        <v/>
      </c>
      <c r="H56" s="126" t="str">
        <f t="shared" ca="1" si="4"/>
        <v/>
      </c>
      <c r="I56" s="129" t="str">
        <f t="shared" ca="1" si="5"/>
        <v/>
      </c>
      <c r="J56" s="130" t="str">
        <f t="shared" ca="1" si="6"/>
        <v/>
      </c>
      <c r="K56" s="131" t="str">
        <f t="shared" ca="1" si="7"/>
        <v/>
      </c>
      <c r="L56" s="132" t="str">
        <f t="shared" ca="1" si="8"/>
        <v/>
      </c>
      <c r="M56" s="132" t="str">
        <f t="shared" ca="1" si="9"/>
        <v/>
      </c>
      <c r="N56" s="308" t="str">
        <f t="shared" ca="1" si="10"/>
        <v/>
      </c>
      <c r="O56" s="134" t="str">
        <f t="shared" ca="1" si="11"/>
        <v/>
      </c>
      <c r="P56" s="135"/>
      <c r="Q56" s="124"/>
    </row>
    <row r="57" spans="2:17" ht="30" customHeight="1">
      <c r="B57" s="125">
        <f t="shared" si="0"/>
        <v>54</v>
      </c>
      <c r="C57" s="126" t="str">
        <f ca="1">IF(O57="","",'様式第１号　総括表'!$E$11)</f>
        <v/>
      </c>
      <c r="D57" s="126" t="str">
        <f t="shared" ca="1" si="12"/>
        <v/>
      </c>
      <c r="E57" s="303" t="str">
        <f t="shared" ca="1" si="1"/>
        <v/>
      </c>
      <c r="F57" s="127" t="str">
        <f t="shared" ca="1" si="2"/>
        <v/>
      </c>
      <c r="G57" s="128" t="str">
        <f t="shared" ca="1" si="3"/>
        <v/>
      </c>
      <c r="H57" s="126" t="str">
        <f t="shared" ca="1" si="4"/>
        <v/>
      </c>
      <c r="I57" s="129" t="str">
        <f t="shared" ca="1" si="5"/>
        <v/>
      </c>
      <c r="J57" s="130" t="str">
        <f t="shared" ca="1" si="6"/>
        <v/>
      </c>
      <c r="K57" s="131" t="str">
        <f t="shared" ca="1" si="7"/>
        <v/>
      </c>
      <c r="L57" s="132" t="str">
        <f t="shared" ca="1" si="8"/>
        <v/>
      </c>
      <c r="M57" s="132" t="str">
        <f t="shared" ca="1" si="9"/>
        <v/>
      </c>
      <c r="N57" s="308" t="str">
        <f t="shared" ca="1" si="10"/>
        <v/>
      </c>
      <c r="O57" s="134" t="str">
        <f t="shared" ca="1" si="11"/>
        <v/>
      </c>
      <c r="P57" s="135"/>
      <c r="Q57" s="124"/>
    </row>
    <row r="58" spans="2:17" ht="30" customHeight="1">
      <c r="B58" s="125">
        <f t="shared" si="0"/>
        <v>55</v>
      </c>
      <c r="C58" s="126" t="str">
        <f ca="1">IF(O58="","",'様式第１号　総括表'!$E$11)</f>
        <v/>
      </c>
      <c r="D58" s="126" t="str">
        <f t="shared" ca="1" si="12"/>
        <v/>
      </c>
      <c r="E58" s="303" t="str">
        <f t="shared" ca="1" si="1"/>
        <v/>
      </c>
      <c r="F58" s="127" t="str">
        <f t="shared" ca="1" si="2"/>
        <v/>
      </c>
      <c r="G58" s="128" t="str">
        <f t="shared" ca="1" si="3"/>
        <v/>
      </c>
      <c r="H58" s="126" t="str">
        <f t="shared" ca="1" si="4"/>
        <v/>
      </c>
      <c r="I58" s="129" t="str">
        <f t="shared" ca="1" si="5"/>
        <v/>
      </c>
      <c r="J58" s="130" t="str">
        <f t="shared" ca="1" si="6"/>
        <v/>
      </c>
      <c r="K58" s="131" t="str">
        <f t="shared" ca="1" si="7"/>
        <v/>
      </c>
      <c r="L58" s="132" t="str">
        <f t="shared" ca="1" si="8"/>
        <v/>
      </c>
      <c r="M58" s="132" t="str">
        <f t="shared" ca="1" si="9"/>
        <v/>
      </c>
      <c r="N58" s="308" t="str">
        <f t="shared" ca="1" si="10"/>
        <v/>
      </c>
      <c r="O58" s="134" t="str">
        <f t="shared" ca="1" si="11"/>
        <v/>
      </c>
      <c r="P58" s="135"/>
      <c r="Q58" s="124"/>
    </row>
    <row r="59" spans="2:17" ht="30" customHeight="1">
      <c r="B59" s="125">
        <f t="shared" si="0"/>
        <v>56</v>
      </c>
      <c r="C59" s="126" t="str">
        <f ca="1">IF(O59="","",'様式第１号　総括表'!$E$11)</f>
        <v/>
      </c>
      <c r="D59" s="126" t="str">
        <f t="shared" ca="1" si="12"/>
        <v/>
      </c>
      <c r="E59" s="303" t="str">
        <f t="shared" ca="1" si="1"/>
        <v/>
      </c>
      <c r="F59" s="127" t="str">
        <f t="shared" ca="1" si="2"/>
        <v/>
      </c>
      <c r="G59" s="128" t="str">
        <f t="shared" ca="1" si="3"/>
        <v/>
      </c>
      <c r="H59" s="126" t="str">
        <f t="shared" ca="1" si="4"/>
        <v/>
      </c>
      <c r="I59" s="129" t="str">
        <f t="shared" ca="1" si="5"/>
        <v/>
      </c>
      <c r="J59" s="130" t="str">
        <f t="shared" ca="1" si="6"/>
        <v/>
      </c>
      <c r="K59" s="131" t="str">
        <f t="shared" ca="1" si="7"/>
        <v/>
      </c>
      <c r="L59" s="132" t="str">
        <f t="shared" ca="1" si="8"/>
        <v/>
      </c>
      <c r="M59" s="132" t="str">
        <f t="shared" ca="1" si="9"/>
        <v/>
      </c>
      <c r="N59" s="308" t="str">
        <f t="shared" ca="1" si="10"/>
        <v/>
      </c>
      <c r="O59" s="134" t="str">
        <f t="shared" ca="1" si="11"/>
        <v/>
      </c>
      <c r="P59" s="135"/>
      <c r="Q59" s="124"/>
    </row>
    <row r="60" spans="2:17" ht="30" customHeight="1">
      <c r="B60" s="125">
        <f t="shared" si="0"/>
        <v>57</v>
      </c>
      <c r="C60" s="126" t="str">
        <f ca="1">IF(O60="","",'様式第１号　総括表'!$E$11)</f>
        <v/>
      </c>
      <c r="D60" s="126" t="str">
        <f t="shared" ca="1" si="12"/>
        <v/>
      </c>
      <c r="E60" s="303" t="str">
        <f t="shared" ca="1" si="1"/>
        <v/>
      </c>
      <c r="F60" s="127" t="str">
        <f t="shared" ca="1" si="2"/>
        <v/>
      </c>
      <c r="G60" s="128" t="str">
        <f t="shared" ca="1" si="3"/>
        <v/>
      </c>
      <c r="H60" s="126" t="str">
        <f t="shared" ca="1" si="4"/>
        <v/>
      </c>
      <c r="I60" s="129" t="str">
        <f t="shared" ca="1" si="5"/>
        <v/>
      </c>
      <c r="J60" s="130" t="str">
        <f t="shared" ca="1" si="6"/>
        <v/>
      </c>
      <c r="K60" s="131" t="str">
        <f t="shared" ca="1" si="7"/>
        <v/>
      </c>
      <c r="L60" s="132" t="str">
        <f t="shared" ca="1" si="8"/>
        <v/>
      </c>
      <c r="M60" s="132" t="str">
        <f t="shared" ca="1" si="9"/>
        <v/>
      </c>
      <c r="N60" s="308" t="str">
        <f t="shared" ca="1" si="10"/>
        <v/>
      </c>
      <c r="O60" s="134" t="str">
        <f t="shared" ca="1" si="11"/>
        <v/>
      </c>
      <c r="P60" s="135"/>
      <c r="Q60" s="124"/>
    </row>
    <row r="61" spans="2:17" ht="30" customHeight="1">
      <c r="B61" s="125">
        <f t="shared" si="0"/>
        <v>58</v>
      </c>
      <c r="C61" s="126" t="str">
        <f ca="1">IF(O61="","",'様式第１号　総括表'!$E$11)</f>
        <v/>
      </c>
      <c r="D61" s="126" t="str">
        <f t="shared" ca="1" si="12"/>
        <v/>
      </c>
      <c r="E61" s="303" t="str">
        <f t="shared" ca="1" si="1"/>
        <v/>
      </c>
      <c r="F61" s="127" t="str">
        <f t="shared" ca="1" si="2"/>
        <v/>
      </c>
      <c r="G61" s="128" t="str">
        <f t="shared" ca="1" si="3"/>
        <v/>
      </c>
      <c r="H61" s="126" t="str">
        <f t="shared" ca="1" si="4"/>
        <v/>
      </c>
      <c r="I61" s="129" t="str">
        <f t="shared" ca="1" si="5"/>
        <v/>
      </c>
      <c r="J61" s="130" t="str">
        <f t="shared" ca="1" si="6"/>
        <v/>
      </c>
      <c r="K61" s="131" t="str">
        <f t="shared" ca="1" si="7"/>
        <v/>
      </c>
      <c r="L61" s="132" t="str">
        <f t="shared" ca="1" si="8"/>
        <v/>
      </c>
      <c r="M61" s="132" t="str">
        <f t="shared" ca="1" si="9"/>
        <v/>
      </c>
      <c r="N61" s="308" t="str">
        <f t="shared" ca="1" si="10"/>
        <v/>
      </c>
      <c r="O61" s="134" t="str">
        <f t="shared" ca="1" si="11"/>
        <v/>
      </c>
      <c r="P61" s="135"/>
      <c r="Q61" s="124"/>
    </row>
    <row r="62" spans="2:17" ht="30" customHeight="1">
      <c r="B62" s="125">
        <f t="shared" si="0"/>
        <v>59</v>
      </c>
      <c r="C62" s="126" t="str">
        <f ca="1">IF(O62="","",'様式第１号　総括表'!$E$11)</f>
        <v/>
      </c>
      <c r="D62" s="126" t="str">
        <f t="shared" ca="1" si="12"/>
        <v/>
      </c>
      <c r="E62" s="303" t="str">
        <f t="shared" ca="1" si="1"/>
        <v/>
      </c>
      <c r="F62" s="127" t="str">
        <f t="shared" ca="1" si="2"/>
        <v/>
      </c>
      <c r="G62" s="128" t="str">
        <f t="shared" ca="1" si="3"/>
        <v/>
      </c>
      <c r="H62" s="126" t="str">
        <f t="shared" ca="1" si="4"/>
        <v/>
      </c>
      <c r="I62" s="129" t="str">
        <f t="shared" ca="1" si="5"/>
        <v/>
      </c>
      <c r="J62" s="130" t="str">
        <f t="shared" ca="1" si="6"/>
        <v/>
      </c>
      <c r="K62" s="131" t="str">
        <f t="shared" ca="1" si="7"/>
        <v/>
      </c>
      <c r="L62" s="132" t="str">
        <f t="shared" ca="1" si="8"/>
        <v/>
      </c>
      <c r="M62" s="132" t="str">
        <f t="shared" ca="1" si="9"/>
        <v/>
      </c>
      <c r="N62" s="308" t="str">
        <f t="shared" ca="1" si="10"/>
        <v/>
      </c>
      <c r="O62" s="134" t="str">
        <f t="shared" ca="1" si="11"/>
        <v/>
      </c>
      <c r="P62" s="135"/>
      <c r="Q62" s="124"/>
    </row>
    <row r="63" spans="2:17" ht="30" customHeight="1">
      <c r="B63" s="125">
        <f t="shared" si="0"/>
        <v>60</v>
      </c>
      <c r="C63" s="126" t="str">
        <f ca="1">IF(O63="","",'様式第１号　総括表'!$E$11)</f>
        <v/>
      </c>
      <c r="D63" s="126" t="str">
        <f t="shared" ca="1" si="12"/>
        <v/>
      </c>
      <c r="E63" s="303" t="str">
        <f t="shared" ca="1" si="1"/>
        <v/>
      </c>
      <c r="F63" s="127" t="str">
        <f t="shared" ca="1" si="2"/>
        <v/>
      </c>
      <c r="G63" s="128" t="str">
        <f t="shared" ca="1" si="3"/>
        <v/>
      </c>
      <c r="H63" s="126" t="str">
        <f t="shared" ca="1" si="4"/>
        <v/>
      </c>
      <c r="I63" s="129" t="str">
        <f t="shared" ca="1" si="5"/>
        <v/>
      </c>
      <c r="J63" s="130" t="str">
        <f t="shared" ca="1" si="6"/>
        <v/>
      </c>
      <c r="K63" s="131" t="str">
        <f t="shared" ca="1" si="7"/>
        <v/>
      </c>
      <c r="L63" s="132" t="str">
        <f t="shared" ca="1" si="8"/>
        <v/>
      </c>
      <c r="M63" s="132" t="str">
        <f t="shared" ca="1" si="9"/>
        <v/>
      </c>
      <c r="N63" s="308" t="str">
        <f t="shared" ca="1" si="10"/>
        <v/>
      </c>
      <c r="O63" s="134" t="str">
        <f t="shared" ca="1" si="11"/>
        <v/>
      </c>
      <c r="P63" s="135"/>
      <c r="Q63" s="124"/>
    </row>
    <row r="64" spans="2:17" ht="30" customHeight="1">
      <c r="B64" s="125">
        <f t="shared" si="0"/>
        <v>61</v>
      </c>
      <c r="C64" s="126" t="str">
        <f ca="1">IF(O64="","",'様式第１号　総括表'!$E$11)</f>
        <v/>
      </c>
      <c r="D64" s="126" t="str">
        <f t="shared" ca="1" si="12"/>
        <v/>
      </c>
      <c r="E64" s="303" t="str">
        <f t="shared" ca="1" si="1"/>
        <v/>
      </c>
      <c r="F64" s="127" t="str">
        <f t="shared" ca="1" si="2"/>
        <v/>
      </c>
      <c r="G64" s="128" t="str">
        <f t="shared" ca="1" si="3"/>
        <v/>
      </c>
      <c r="H64" s="126" t="str">
        <f t="shared" ca="1" si="4"/>
        <v/>
      </c>
      <c r="I64" s="129" t="str">
        <f t="shared" ca="1" si="5"/>
        <v/>
      </c>
      <c r="J64" s="130" t="str">
        <f t="shared" ca="1" si="6"/>
        <v/>
      </c>
      <c r="K64" s="131" t="str">
        <f t="shared" ca="1" si="7"/>
        <v/>
      </c>
      <c r="L64" s="132" t="str">
        <f t="shared" ca="1" si="8"/>
        <v/>
      </c>
      <c r="M64" s="132" t="str">
        <f t="shared" ca="1" si="9"/>
        <v/>
      </c>
      <c r="N64" s="308" t="str">
        <f t="shared" ca="1" si="10"/>
        <v/>
      </c>
      <c r="O64" s="134" t="str">
        <f t="shared" ca="1" si="11"/>
        <v/>
      </c>
      <c r="P64" s="135"/>
      <c r="Q64" s="124"/>
    </row>
    <row r="65" spans="2:17" ht="30" customHeight="1">
      <c r="B65" s="125">
        <f t="shared" si="0"/>
        <v>62</v>
      </c>
      <c r="C65" s="126" t="str">
        <f ca="1">IF(O65="","",'様式第１号　総括表'!$E$11)</f>
        <v/>
      </c>
      <c r="D65" s="126" t="str">
        <f t="shared" ca="1" si="12"/>
        <v/>
      </c>
      <c r="E65" s="303" t="str">
        <f t="shared" ca="1" si="1"/>
        <v/>
      </c>
      <c r="F65" s="127" t="str">
        <f t="shared" ca="1" si="2"/>
        <v/>
      </c>
      <c r="G65" s="128" t="str">
        <f t="shared" ca="1" si="3"/>
        <v/>
      </c>
      <c r="H65" s="126" t="str">
        <f t="shared" ca="1" si="4"/>
        <v/>
      </c>
      <c r="I65" s="129" t="str">
        <f t="shared" ca="1" si="5"/>
        <v/>
      </c>
      <c r="J65" s="130" t="str">
        <f t="shared" ca="1" si="6"/>
        <v/>
      </c>
      <c r="K65" s="131" t="str">
        <f t="shared" ca="1" si="7"/>
        <v/>
      </c>
      <c r="L65" s="132" t="str">
        <f t="shared" ca="1" si="8"/>
        <v/>
      </c>
      <c r="M65" s="132" t="str">
        <f t="shared" ca="1" si="9"/>
        <v/>
      </c>
      <c r="N65" s="308" t="str">
        <f t="shared" ca="1" si="10"/>
        <v/>
      </c>
      <c r="O65" s="134" t="str">
        <f t="shared" ca="1" si="11"/>
        <v/>
      </c>
      <c r="P65" s="135"/>
      <c r="Q65" s="124"/>
    </row>
    <row r="66" spans="2:17" ht="30" customHeight="1">
      <c r="B66" s="125">
        <f t="shared" si="0"/>
        <v>63</v>
      </c>
      <c r="C66" s="126" t="str">
        <f ca="1">IF(O66="","",'様式第１号　総括表'!$E$11)</f>
        <v/>
      </c>
      <c r="D66" s="126" t="str">
        <f t="shared" ca="1" si="12"/>
        <v/>
      </c>
      <c r="E66" s="303" t="str">
        <f t="shared" ca="1" si="1"/>
        <v/>
      </c>
      <c r="F66" s="127" t="str">
        <f t="shared" ca="1" si="2"/>
        <v/>
      </c>
      <c r="G66" s="128" t="str">
        <f t="shared" ca="1" si="3"/>
        <v/>
      </c>
      <c r="H66" s="126" t="str">
        <f t="shared" ca="1" si="4"/>
        <v/>
      </c>
      <c r="I66" s="129" t="str">
        <f t="shared" ca="1" si="5"/>
        <v/>
      </c>
      <c r="J66" s="130" t="str">
        <f t="shared" ca="1" si="6"/>
        <v/>
      </c>
      <c r="K66" s="131" t="str">
        <f t="shared" ca="1" si="7"/>
        <v/>
      </c>
      <c r="L66" s="132" t="str">
        <f t="shared" ca="1" si="8"/>
        <v/>
      </c>
      <c r="M66" s="132" t="str">
        <f t="shared" ca="1" si="9"/>
        <v/>
      </c>
      <c r="N66" s="308" t="str">
        <f t="shared" ca="1" si="10"/>
        <v/>
      </c>
      <c r="O66" s="134" t="str">
        <f t="shared" ca="1" si="11"/>
        <v/>
      </c>
      <c r="P66" s="135"/>
      <c r="Q66" s="124"/>
    </row>
    <row r="67" spans="2:17" ht="30" customHeight="1">
      <c r="B67" s="125">
        <f t="shared" si="0"/>
        <v>64</v>
      </c>
      <c r="C67" s="126" t="str">
        <f ca="1">IF(O67="","",'様式第１号　総括表'!$E$11)</f>
        <v/>
      </c>
      <c r="D67" s="126" t="str">
        <f t="shared" ca="1" si="12"/>
        <v/>
      </c>
      <c r="E67" s="303" t="str">
        <f t="shared" ca="1" si="1"/>
        <v/>
      </c>
      <c r="F67" s="127" t="str">
        <f t="shared" ca="1" si="2"/>
        <v/>
      </c>
      <c r="G67" s="128" t="str">
        <f t="shared" ca="1" si="3"/>
        <v/>
      </c>
      <c r="H67" s="126" t="str">
        <f t="shared" ca="1" si="4"/>
        <v/>
      </c>
      <c r="I67" s="129" t="str">
        <f t="shared" ca="1" si="5"/>
        <v/>
      </c>
      <c r="J67" s="130" t="str">
        <f t="shared" ca="1" si="6"/>
        <v/>
      </c>
      <c r="K67" s="131" t="str">
        <f t="shared" ca="1" si="7"/>
        <v/>
      </c>
      <c r="L67" s="132" t="str">
        <f t="shared" ca="1" si="8"/>
        <v/>
      </c>
      <c r="M67" s="132" t="str">
        <f t="shared" ca="1" si="9"/>
        <v/>
      </c>
      <c r="N67" s="308" t="str">
        <f t="shared" ca="1" si="10"/>
        <v/>
      </c>
      <c r="O67" s="134" t="str">
        <f t="shared" ca="1" si="11"/>
        <v/>
      </c>
      <c r="P67" s="135"/>
      <c r="Q67" s="124"/>
    </row>
    <row r="68" spans="2:17" ht="30" customHeight="1">
      <c r="B68" s="125">
        <f t="shared" si="0"/>
        <v>65</v>
      </c>
      <c r="C68" s="126" t="str">
        <f ca="1">IF(O68="","",'様式第１号　総括表'!$E$11)</f>
        <v/>
      </c>
      <c r="D68" s="126" t="str">
        <f t="shared" ca="1" si="12"/>
        <v/>
      </c>
      <c r="E68" s="303" t="str">
        <f t="shared" ca="1" si="1"/>
        <v/>
      </c>
      <c r="F68" s="127" t="str">
        <f t="shared" ca="1" si="2"/>
        <v/>
      </c>
      <c r="G68" s="128" t="str">
        <f t="shared" ca="1" si="3"/>
        <v/>
      </c>
      <c r="H68" s="126" t="str">
        <f t="shared" ca="1" si="4"/>
        <v/>
      </c>
      <c r="I68" s="129" t="str">
        <f t="shared" ca="1" si="5"/>
        <v/>
      </c>
      <c r="J68" s="130" t="str">
        <f t="shared" ca="1" si="6"/>
        <v/>
      </c>
      <c r="K68" s="131" t="str">
        <f t="shared" ca="1" si="7"/>
        <v/>
      </c>
      <c r="L68" s="132" t="str">
        <f t="shared" ca="1" si="8"/>
        <v/>
      </c>
      <c r="M68" s="132" t="str">
        <f t="shared" ca="1" si="9"/>
        <v/>
      </c>
      <c r="N68" s="308" t="str">
        <f t="shared" ca="1" si="10"/>
        <v/>
      </c>
      <c r="O68" s="134" t="str">
        <f t="shared" ca="1" si="11"/>
        <v/>
      </c>
      <c r="P68" s="135"/>
      <c r="Q68" s="124"/>
    </row>
    <row r="69" spans="2:17" ht="30" customHeight="1">
      <c r="B69" s="125">
        <f t="shared" ref="B69:B132" si="13">ROW()-3</f>
        <v>66</v>
      </c>
      <c r="C69" s="126" t="str">
        <f ca="1">IF(O69="","",'様式第１号　総括表'!$E$11)</f>
        <v/>
      </c>
      <c r="D69" s="126" t="str">
        <f t="shared" ref="D69:D132" ca="1" si="14">IFERROR(INDIRECT("個票A"&amp;$B69&amp;"！$N$4"),"")</f>
        <v/>
      </c>
      <c r="E69" s="303" t="str">
        <f t="shared" ref="E69:E132" ca="1" si="15">IFERROR(INDIRECT("個票A"&amp;$B69&amp;"！$N$3"),"")</f>
        <v/>
      </c>
      <c r="F69" s="127" t="str">
        <f t="shared" ref="F69:F132" ca="1" si="16">IFERROR(INDIRECT("個票A"&amp;$B69&amp;"！$AH$5"),"")</f>
        <v/>
      </c>
      <c r="G69" s="128" t="str">
        <f t="shared" ref="G69:G132" ca="1" si="17">IF(N69="","",IFERROR(INDIRECT("個票A"&amp;$B69&amp;"！$AR$4"),""))</f>
        <v/>
      </c>
      <c r="H69" s="126" t="str">
        <f t="shared" ref="H69:H132" ca="1" si="18">IFERROR(INDIRECT("個票A"&amp;$B69&amp;"！$N$5"),"")</f>
        <v/>
      </c>
      <c r="I69" s="129" t="str">
        <f t="shared" ref="I69:I132" ca="1" si="19">IFERROR(INDIRECT("個票A"&amp;$B69&amp;"！$N$7"),"")</f>
        <v/>
      </c>
      <c r="J69" s="130" t="str">
        <f t="shared" ref="J69:J132" ca="1" si="20">IFERROR(INDIRECT("個票A"&amp;$B69&amp;"！$A$10"),"")</f>
        <v/>
      </c>
      <c r="K69" s="131" t="str">
        <f t="shared" ref="K69:K132" ca="1" si="21">IFERROR(INDIRECT("個票A"&amp;$B69&amp;"！$H$10"),"")</f>
        <v/>
      </c>
      <c r="L69" s="132" t="str">
        <f t="shared" ref="L69:L132" ca="1" si="22">IFERROR(INDIRECT("個票A"&amp;$B69&amp;"！$O$10"),"")</f>
        <v/>
      </c>
      <c r="M69" s="132" t="str">
        <f t="shared" ref="M69:M132" ca="1" si="23">IFERROR(INDIRECT("個票A"&amp;$B69&amp;"！$V$10"),"")</f>
        <v/>
      </c>
      <c r="N69" s="308" t="str">
        <f t="shared" ref="N69:N132" ca="1" si="24">IFERROR(INDIRECT("個票A"&amp;$B69&amp;"！$AC$10"),"")</f>
        <v/>
      </c>
      <c r="O69" s="134" t="str">
        <f t="shared" ref="O69:O132" ca="1" si="25">IFERROR(INDIRECT("個票A"&amp;$B69&amp;"！$AJ$10"),"")</f>
        <v/>
      </c>
      <c r="P69" s="135"/>
      <c r="Q69" s="124"/>
    </row>
    <row r="70" spans="2:17" ht="30" customHeight="1">
      <c r="B70" s="125">
        <f t="shared" si="13"/>
        <v>67</v>
      </c>
      <c r="C70" s="126" t="str">
        <f ca="1">IF(O70="","",'様式第１号　総括表'!$E$11)</f>
        <v/>
      </c>
      <c r="D70" s="126" t="str">
        <f t="shared" ca="1" si="14"/>
        <v/>
      </c>
      <c r="E70" s="303" t="str">
        <f t="shared" ca="1" si="15"/>
        <v/>
      </c>
      <c r="F70" s="127" t="str">
        <f t="shared" ca="1" si="16"/>
        <v/>
      </c>
      <c r="G70" s="128" t="str">
        <f t="shared" ca="1" si="17"/>
        <v/>
      </c>
      <c r="H70" s="126" t="str">
        <f t="shared" ca="1" si="18"/>
        <v/>
      </c>
      <c r="I70" s="129" t="str">
        <f t="shared" ca="1" si="19"/>
        <v/>
      </c>
      <c r="J70" s="130" t="str">
        <f t="shared" ca="1" si="20"/>
        <v/>
      </c>
      <c r="K70" s="131" t="str">
        <f t="shared" ca="1" si="21"/>
        <v/>
      </c>
      <c r="L70" s="132" t="str">
        <f t="shared" ca="1" si="22"/>
        <v/>
      </c>
      <c r="M70" s="132" t="str">
        <f t="shared" ca="1" si="23"/>
        <v/>
      </c>
      <c r="N70" s="308" t="str">
        <f t="shared" ca="1" si="24"/>
        <v/>
      </c>
      <c r="O70" s="134" t="str">
        <f t="shared" ca="1" si="25"/>
        <v/>
      </c>
      <c r="P70" s="135"/>
      <c r="Q70" s="124"/>
    </row>
    <row r="71" spans="2:17" ht="30" customHeight="1">
      <c r="B71" s="125">
        <f t="shared" si="13"/>
        <v>68</v>
      </c>
      <c r="C71" s="126" t="str">
        <f ca="1">IF(O71="","",'様式第１号　総括表'!$E$11)</f>
        <v/>
      </c>
      <c r="D71" s="126" t="str">
        <f t="shared" ca="1" si="14"/>
        <v/>
      </c>
      <c r="E71" s="303" t="str">
        <f t="shared" ca="1" si="15"/>
        <v/>
      </c>
      <c r="F71" s="127" t="str">
        <f t="shared" ca="1" si="16"/>
        <v/>
      </c>
      <c r="G71" s="128" t="str">
        <f t="shared" ca="1" si="17"/>
        <v/>
      </c>
      <c r="H71" s="126" t="str">
        <f t="shared" ca="1" si="18"/>
        <v/>
      </c>
      <c r="I71" s="129" t="str">
        <f t="shared" ca="1" si="19"/>
        <v/>
      </c>
      <c r="J71" s="130" t="str">
        <f t="shared" ca="1" si="20"/>
        <v/>
      </c>
      <c r="K71" s="131" t="str">
        <f t="shared" ca="1" si="21"/>
        <v/>
      </c>
      <c r="L71" s="132" t="str">
        <f t="shared" ca="1" si="22"/>
        <v/>
      </c>
      <c r="M71" s="132" t="str">
        <f t="shared" ca="1" si="23"/>
        <v/>
      </c>
      <c r="N71" s="308" t="str">
        <f t="shared" ca="1" si="24"/>
        <v/>
      </c>
      <c r="O71" s="134" t="str">
        <f t="shared" ca="1" si="25"/>
        <v/>
      </c>
      <c r="P71" s="135"/>
      <c r="Q71" s="124"/>
    </row>
    <row r="72" spans="2:17" ht="30" customHeight="1">
      <c r="B72" s="125">
        <f t="shared" si="13"/>
        <v>69</v>
      </c>
      <c r="C72" s="126" t="str">
        <f ca="1">IF(O72="","",'様式第１号　総括表'!$E$11)</f>
        <v/>
      </c>
      <c r="D72" s="126" t="str">
        <f t="shared" ca="1" si="14"/>
        <v/>
      </c>
      <c r="E72" s="303" t="str">
        <f t="shared" ca="1" si="15"/>
        <v/>
      </c>
      <c r="F72" s="127" t="str">
        <f t="shared" ca="1" si="16"/>
        <v/>
      </c>
      <c r="G72" s="128" t="str">
        <f t="shared" ca="1" si="17"/>
        <v/>
      </c>
      <c r="H72" s="126" t="str">
        <f t="shared" ca="1" si="18"/>
        <v/>
      </c>
      <c r="I72" s="129" t="str">
        <f t="shared" ca="1" si="19"/>
        <v/>
      </c>
      <c r="J72" s="130" t="str">
        <f t="shared" ca="1" si="20"/>
        <v/>
      </c>
      <c r="K72" s="131" t="str">
        <f t="shared" ca="1" si="21"/>
        <v/>
      </c>
      <c r="L72" s="132" t="str">
        <f t="shared" ca="1" si="22"/>
        <v/>
      </c>
      <c r="M72" s="132" t="str">
        <f t="shared" ca="1" si="23"/>
        <v/>
      </c>
      <c r="N72" s="308" t="str">
        <f t="shared" ca="1" si="24"/>
        <v/>
      </c>
      <c r="O72" s="134" t="str">
        <f t="shared" ca="1" si="25"/>
        <v/>
      </c>
      <c r="P72" s="135"/>
      <c r="Q72" s="124"/>
    </row>
    <row r="73" spans="2:17" ht="30" customHeight="1">
      <c r="B73" s="125">
        <f t="shared" si="13"/>
        <v>70</v>
      </c>
      <c r="C73" s="126" t="str">
        <f ca="1">IF(O73="","",'様式第１号　総括表'!$E$11)</f>
        <v/>
      </c>
      <c r="D73" s="126" t="str">
        <f t="shared" ca="1" si="14"/>
        <v/>
      </c>
      <c r="E73" s="303" t="str">
        <f t="shared" ca="1" si="15"/>
        <v/>
      </c>
      <c r="F73" s="127" t="str">
        <f t="shared" ca="1" si="16"/>
        <v/>
      </c>
      <c r="G73" s="128" t="str">
        <f t="shared" ca="1" si="17"/>
        <v/>
      </c>
      <c r="H73" s="126" t="str">
        <f t="shared" ca="1" si="18"/>
        <v/>
      </c>
      <c r="I73" s="129" t="str">
        <f t="shared" ca="1" si="19"/>
        <v/>
      </c>
      <c r="J73" s="130" t="str">
        <f t="shared" ca="1" si="20"/>
        <v/>
      </c>
      <c r="K73" s="131" t="str">
        <f t="shared" ca="1" si="21"/>
        <v/>
      </c>
      <c r="L73" s="132" t="str">
        <f t="shared" ca="1" si="22"/>
        <v/>
      </c>
      <c r="M73" s="132" t="str">
        <f t="shared" ca="1" si="23"/>
        <v/>
      </c>
      <c r="N73" s="308" t="str">
        <f t="shared" ca="1" si="24"/>
        <v/>
      </c>
      <c r="O73" s="134" t="str">
        <f t="shared" ca="1" si="25"/>
        <v/>
      </c>
      <c r="P73" s="135"/>
      <c r="Q73" s="124"/>
    </row>
    <row r="74" spans="2:17" ht="30" customHeight="1">
      <c r="B74" s="125">
        <f t="shared" si="13"/>
        <v>71</v>
      </c>
      <c r="C74" s="126" t="str">
        <f ca="1">IF(O74="","",'様式第１号　総括表'!$E$11)</f>
        <v/>
      </c>
      <c r="D74" s="126" t="str">
        <f t="shared" ca="1" si="14"/>
        <v/>
      </c>
      <c r="E74" s="303" t="str">
        <f t="shared" ca="1" si="15"/>
        <v/>
      </c>
      <c r="F74" s="127" t="str">
        <f t="shared" ca="1" si="16"/>
        <v/>
      </c>
      <c r="G74" s="128" t="str">
        <f t="shared" ca="1" si="17"/>
        <v/>
      </c>
      <c r="H74" s="126" t="str">
        <f t="shared" ca="1" si="18"/>
        <v/>
      </c>
      <c r="I74" s="129" t="str">
        <f t="shared" ca="1" si="19"/>
        <v/>
      </c>
      <c r="J74" s="130" t="str">
        <f t="shared" ca="1" si="20"/>
        <v/>
      </c>
      <c r="K74" s="131" t="str">
        <f t="shared" ca="1" si="21"/>
        <v/>
      </c>
      <c r="L74" s="132" t="str">
        <f t="shared" ca="1" si="22"/>
        <v/>
      </c>
      <c r="M74" s="132" t="str">
        <f t="shared" ca="1" si="23"/>
        <v/>
      </c>
      <c r="N74" s="308" t="str">
        <f t="shared" ca="1" si="24"/>
        <v/>
      </c>
      <c r="O74" s="134" t="str">
        <f t="shared" ca="1" si="25"/>
        <v/>
      </c>
      <c r="P74" s="135"/>
      <c r="Q74" s="124"/>
    </row>
    <row r="75" spans="2:17" ht="30" customHeight="1">
      <c r="B75" s="125">
        <f t="shared" si="13"/>
        <v>72</v>
      </c>
      <c r="C75" s="126" t="str">
        <f ca="1">IF(O75="","",'様式第１号　総括表'!$E$11)</f>
        <v/>
      </c>
      <c r="D75" s="126" t="str">
        <f t="shared" ca="1" si="14"/>
        <v/>
      </c>
      <c r="E75" s="303" t="str">
        <f t="shared" ca="1" si="15"/>
        <v/>
      </c>
      <c r="F75" s="127" t="str">
        <f t="shared" ca="1" si="16"/>
        <v/>
      </c>
      <c r="G75" s="128" t="str">
        <f t="shared" ca="1" si="17"/>
        <v/>
      </c>
      <c r="H75" s="126" t="str">
        <f t="shared" ca="1" si="18"/>
        <v/>
      </c>
      <c r="I75" s="129" t="str">
        <f t="shared" ca="1" si="19"/>
        <v/>
      </c>
      <c r="J75" s="130" t="str">
        <f t="shared" ca="1" si="20"/>
        <v/>
      </c>
      <c r="K75" s="131" t="str">
        <f t="shared" ca="1" si="21"/>
        <v/>
      </c>
      <c r="L75" s="132" t="str">
        <f t="shared" ca="1" si="22"/>
        <v/>
      </c>
      <c r="M75" s="132" t="str">
        <f t="shared" ca="1" si="23"/>
        <v/>
      </c>
      <c r="N75" s="308" t="str">
        <f t="shared" ca="1" si="24"/>
        <v/>
      </c>
      <c r="O75" s="134" t="str">
        <f t="shared" ca="1" si="25"/>
        <v/>
      </c>
      <c r="P75" s="135"/>
      <c r="Q75" s="124"/>
    </row>
    <row r="76" spans="2:17" ht="30" customHeight="1">
      <c r="B76" s="125">
        <f t="shared" si="13"/>
        <v>73</v>
      </c>
      <c r="C76" s="126" t="str">
        <f ca="1">IF(O76="","",'様式第１号　総括表'!$E$11)</f>
        <v/>
      </c>
      <c r="D76" s="126" t="str">
        <f t="shared" ca="1" si="14"/>
        <v/>
      </c>
      <c r="E76" s="303" t="str">
        <f t="shared" ca="1" si="15"/>
        <v/>
      </c>
      <c r="F76" s="127" t="str">
        <f t="shared" ca="1" si="16"/>
        <v/>
      </c>
      <c r="G76" s="128" t="str">
        <f t="shared" ca="1" si="17"/>
        <v/>
      </c>
      <c r="H76" s="126" t="str">
        <f t="shared" ca="1" si="18"/>
        <v/>
      </c>
      <c r="I76" s="129" t="str">
        <f t="shared" ca="1" si="19"/>
        <v/>
      </c>
      <c r="J76" s="130" t="str">
        <f t="shared" ca="1" si="20"/>
        <v/>
      </c>
      <c r="K76" s="131" t="str">
        <f t="shared" ca="1" si="21"/>
        <v/>
      </c>
      <c r="L76" s="132" t="str">
        <f t="shared" ca="1" si="22"/>
        <v/>
      </c>
      <c r="M76" s="132" t="str">
        <f t="shared" ca="1" si="23"/>
        <v/>
      </c>
      <c r="N76" s="308" t="str">
        <f t="shared" ca="1" si="24"/>
        <v/>
      </c>
      <c r="O76" s="134" t="str">
        <f t="shared" ca="1" si="25"/>
        <v/>
      </c>
      <c r="P76" s="135"/>
      <c r="Q76" s="124"/>
    </row>
    <row r="77" spans="2:17" ht="30" customHeight="1">
      <c r="B77" s="125">
        <f t="shared" si="13"/>
        <v>74</v>
      </c>
      <c r="C77" s="126" t="str">
        <f ca="1">IF(O77="","",'様式第１号　総括表'!$E$11)</f>
        <v/>
      </c>
      <c r="D77" s="126" t="str">
        <f t="shared" ca="1" si="14"/>
        <v/>
      </c>
      <c r="E77" s="303" t="str">
        <f t="shared" ca="1" si="15"/>
        <v/>
      </c>
      <c r="F77" s="127" t="str">
        <f t="shared" ca="1" si="16"/>
        <v/>
      </c>
      <c r="G77" s="128" t="str">
        <f t="shared" ca="1" si="17"/>
        <v/>
      </c>
      <c r="H77" s="126" t="str">
        <f t="shared" ca="1" si="18"/>
        <v/>
      </c>
      <c r="I77" s="129" t="str">
        <f t="shared" ca="1" si="19"/>
        <v/>
      </c>
      <c r="J77" s="130" t="str">
        <f t="shared" ca="1" si="20"/>
        <v/>
      </c>
      <c r="K77" s="131" t="str">
        <f t="shared" ca="1" si="21"/>
        <v/>
      </c>
      <c r="L77" s="132" t="str">
        <f t="shared" ca="1" si="22"/>
        <v/>
      </c>
      <c r="M77" s="132" t="str">
        <f t="shared" ca="1" si="23"/>
        <v/>
      </c>
      <c r="N77" s="308" t="str">
        <f t="shared" ca="1" si="24"/>
        <v/>
      </c>
      <c r="O77" s="134" t="str">
        <f t="shared" ca="1" si="25"/>
        <v/>
      </c>
      <c r="P77" s="135"/>
      <c r="Q77" s="124"/>
    </row>
    <row r="78" spans="2:17" ht="30" customHeight="1">
      <c r="B78" s="125">
        <f t="shared" si="13"/>
        <v>75</v>
      </c>
      <c r="C78" s="126" t="str">
        <f ca="1">IF(O78="","",'様式第１号　総括表'!$E$11)</f>
        <v/>
      </c>
      <c r="D78" s="126" t="str">
        <f t="shared" ca="1" si="14"/>
        <v/>
      </c>
      <c r="E78" s="303" t="str">
        <f t="shared" ca="1" si="15"/>
        <v/>
      </c>
      <c r="F78" s="127" t="str">
        <f t="shared" ca="1" si="16"/>
        <v/>
      </c>
      <c r="G78" s="128" t="str">
        <f t="shared" ca="1" si="17"/>
        <v/>
      </c>
      <c r="H78" s="126" t="str">
        <f t="shared" ca="1" si="18"/>
        <v/>
      </c>
      <c r="I78" s="129" t="str">
        <f t="shared" ca="1" si="19"/>
        <v/>
      </c>
      <c r="J78" s="130" t="str">
        <f t="shared" ca="1" si="20"/>
        <v/>
      </c>
      <c r="K78" s="131" t="str">
        <f t="shared" ca="1" si="21"/>
        <v/>
      </c>
      <c r="L78" s="132" t="str">
        <f t="shared" ca="1" si="22"/>
        <v/>
      </c>
      <c r="M78" s="132" t="str">
        <f t="shared" ca="1" si="23"/>
        <v/>
      </c>
      <c r="N78" s="308" t="str">
        <f t="shared" ca="1" si="24"/>
        <v/>
      </c>
      <c r="O78" s="134" t="str">
        <f t="shared" ca="1" si="25"/>
        <v/>
      </c>
      <c r="P78" s="135"/>
      <c r="Q78" s="124"/>
    </row>
    <row r="79" spans="2:17" ht="30" customHeight="1">
      <c r="B79" s="125">
        <f t="shared" si="13"/>
        <v>76</v>
      </c>
      <c r="C79" s="126" t="str">
        <f ca="1">IF(O79="","",'様式第１号　総括表'!$E$11)</f>
        <v/>
      </c>
      <c r="D79" s="126" t="str">
        <f t="shared" ca="1" si="14"/>
        <v/>
      </c>
      <c r="E79" s="303" t="str">
        <f t="shared" ca="1" si="15"/>
        <v/>
      </c>
      <c r="F79" s="127" t="str">
        <f t="shared" ca="1" si="16"/>
        <v/>
      </c>
      <c r="G79" s="128" t="str">
        <f t="shared" ca="1" si="17"/>
        <v/>
      </c>
      <c r="H79" s="126" t="str">
        <f t="shared" ca="1" si="18"/>
        <v/>
      </c>
      <c r="I79" s="129" t="str">
        <f t="shared" ca="1" si="19"/>
        <v/>
      </c>
      <c r="J79" s="130" t="str">
        <f t="shared" ca="1" si="20"/>
        <v/>
      </c>
      <c r="K79" s="131" t="str">
        <f t="shared" ca="1" si="21"/>
        <v/>
      </c>
      <c r="L79" s="132" t="str">
        <f t="shared" ca="1" si="22"/>
        <v/>
      </c>
      <c r="M79" s="132" t="str">
        <f t="shared" ca="1" si="23"/>
        <v/>
      </c>
      <c r="N79" s="308" t="str">
        <f t="shared" ca="1" si="24"/>
        <v/>
      </c>
      <c r="O79" s="134" t="str">
        <f t="shared" ca="1" si="25"/>
        <v/>
      </c>
      <c r="P79" s="135"/>
      <c r="Q79" s="124"/>
    </row>
    <row r="80" spans="2:17" ht="30" customHeight="1">
      <c r="B80" s="125">
        <f t="shared" si="13"/>
        <v>77</v>
      </c>
      <c r="C80" s="126" t="str">
        <f ca="1">IF(O80="","",'様式第１号　総括表'!$E$11)</f>
        <v/>
      </c>
      <c r="D80" s="126" t="str">
        <f t="shared" ca="1" si="14"/>
        <v/>
      </c>
      <c r="E80" s="303" t="str">
        <f t="shared" ca="1" si="15"/>
        <v/>
      </c>
      <c r="F80" s="127" t="str">
        <f t="shared" ca="1" si="16"/>
        <v/>
      </c>
      <c r="G80" s="128" t="str">
        <f t="shared" ca="1" si="17"/>
        <v/>
      </c>
      <c r="H80" s="126" t="str">
        <f t="shared" ca="1" si="18"/>
        <v/>
      </c>
      <c r="I80" s="129" t="str">
        <f t="shared" ca="1" si="19"/>
        <v/>
      </c>
      <c r="J80" s="130" t="str">
        <f t="shared" ca="1" si="20"/>
        <v/>
      </c>
      <c r="K80" s="131" t="str">
        <f t="shared" ca="1" si="21"/>
        <v/>
      </c>
      <c r="L80" s="132" t="str">
        <f t="shared" ca="1" si="22"/>
        <v/>
      </c>
      <c r="M80" s="132" t="str">
        <f t="shared" ca="1" si="23"/>
        <v/>
      </c>
      <c r="N80" s="308" t="str">
        <f t="shared" ca="1" si="24"/>
        <v/>
      </c>
      <c r="O80" s="134" t="str">
        <f t="shared" ca="1" si="25"/>
        <v/>
      </c>
      <c r="P80" s="135"/>
      <c r="Q80" s="124"/>
    </row>
    <row r="81" spans="2:17" ht="30" customHeight="1">
      <c r="B81" s="125">
        <f t="shared" si="13"/>
        <v>78</v>
      </c>
      <c r="C81" s="126" t="str">
        <f ca="1">IF(O81="","",'様式第１号　総括表'!$E$11)</f>
        <v/>
      </c>
      <c r="D81" s="126" t="str">
        <f t="shared" ca="1" si="14"/>
        <v/>
      </c>
      <c r="E81" s="303" t="str">
        <f t="shared" ca="1" si="15"/>
        <v/>
      </c>
      <c r="F81" s="127" t="str">
        <f t="shared" ca="1" si="16"/>
        <v/>
      </c>
      <c r="G81" s="128" t="str">
        <f t="shared" ca="1" si="17"/>
        <v/>
      </c>
      <c r="H81" s="126" t="str">
        <f t="shared" ca="1" si="18"/>
        <v/>
      </c>
      <c r="I81" s="129" t="str">
        <f t="shared" ca="1" si="19"/>
        <v/>
      </c>
      <c r="J81" s="130" t="str">
        <f t="shared" ca="1" si="20"/>
        <v/>
      </c>
      <c r="K81" s="131" t="str">
        <f t="shared" ca="1" si="21"/>
        <v/>
      </c>
      <c r="L81" s="132" t="str">
        <f t="shared" ca="1" si="22"/>
        <v/>
      </c>
      <c r="M81" s="132" t="str">
        <f t="shared" ca="1" si="23"/>
        <v/>
      </c>
      <c r="N81" s="308" t="str">
        <f t="shared" ca="1" si="24"/>
        <v/>
      </c>
      <c r="O81" s="134" t="str">
        <f t="shared" ca="1" si="25"/>
        <v/>
      </c>
      <c r="P81" s="135"/>
      <c r="Q81" s="124"/>
    </row>
    <row r="82" spans="2:17" ht="30" customHeight="1">
      <c r="B82" s="125">
        <f t="shared" si="13"/>
        <v>79</v>
      </c>
      <c r="C82" s="126" t="str">
        <f ca="1">IF(O82="","",'様式第１号　総括表'!$E$11)</f>
        <v/>
      </c>
      <c r="D82" s="126" t="str">
        <f t="shared" ca="1" si="14"/>
        <v/>
      </c>
      <c r="E82" s="303" t="str">
        <f t="shared" ca="1" si="15"/>
        <v/>
      </c>
      <c r="F82" s="127" t="str">
        <f t="shared" ca="1" si="16"/>
        <v/>
      </c>
      <c r="G82" s="128" t="str">
        <f t="shared" ca="1" si="17"/>
        <v/>
      </c>
      <c r="H82" s="126" t="str">
        <f t="shared" ca="1" si="18"/>
        <v/>
      </c>
      <c r="I82" s="129" t="str">
        <f t="shared" ca="1" si="19"/>
        <v/>
      </c>
      <c r="J82" s="130" t="str">
        <f t="shared" ca="1" si="20"/>
        <v/>
      </c>
      <c r="K82" s="131" t="str">
        <f t="shared" ca="1" si="21"/>
        <v/>
      </c>
      <c r="L82" s="132" t="str">
        <f t="shared" ca="1" si="22"/>
        <v/>
      </c>
      <c r="M82" s="132" t="str">
        <f t="shared" ca="1" si="23"/>
        <v/>
      </c>
      <c r="N82" s="308" t="str">
        <f t="shared" ca="1" si="24"/>
        <v/>
      </c>
      <c r="O82" s="134" t="str">
        <f t="shared" ca="1" si="25"/>
        <v/>
      </c>
      <c r="P82" s="135"/>
      <c r="Q82" s="124"/>
    </row>
    <row r="83" spans="2:17" ht="30" customHeight="1">
      <c r="B83" s="125">
        <f t="shared" si="13"/>
        <v>80</v>
      </c>
      <c r="C83" s="126" t="str">
        <f ca="1">IF(O83="","",'様式第１号　総括表'!$E$11)</f>
        <v/>
      </c>
      <c r="D83" s="126" t="str">
        <f t="shared" ca="1" si="14"/>
        <v/>
      </c>
      <c r="E83" s="303" t="str">
        <f t="shared" ca="1" si="15"/>
        <v/>
      </c>
      <c r="F83" s="127" t="str">
        <f t="shared" ca="1" si="16"/>
        <v/>
      </c>
      <c r="G83" s="128" t="str">
        <f t="shared" ca="1" si="17"/>
        <v/>
      </c>
      <c r="H83" s="126" t="str">
        <f t="shared" ca="1" si="18"/>
        <v/>
      </c>
      <c r="I83" s="129" t="str">
        <f t="shared" ca="1" si="19"/>
        <v/>
      </c>
      <c r="J83" s="130" t="str">
        <f t="shared" ca="1" si="20"/>
        <v/>
      </c>
      <c r="K83" s="131" t="str">
        <f t="shared" ca="1" si="21"/>
        <v/>
      </c>
      <c r="L83" s="132" t="str">
        <f t="shared" ca="1" si="22"/>
        <v/>
      </c>
      <c r="M83" s="132" t="str">
        <f t="shared" ca="1" si="23"/>
        <v/>
      </c>
      <c r="N83" s="308" t="str">
        <f t="shared" ca="1" si="24"/>
        <v/>
      </c>
      <c r="O83" s="134" t="str">
        <f t="shared" ca="1" si="25"/>
        <v/>
      </c>
      <c r="P83" s="135"/>
      <c r="Q83" s="124"/>
    </row>
    <row r="84" spans="2:17" ht="30" customHeight="1">
      <c r="B84" s="125">
        <f t="shared" si="13"/>
        <v>81</v>
      </c>
      <c r="C84" s="126" t="str">
        <f ca="1">IF(O84="","",'様式第１号　総括表'!$E$11)</f>
        <v/>
      </c>
      <c r="D84" s="126" t="str">
        <f t="shared" ca="1" si="14"/>
        <v/>
      </c>
      <c r="E84" s="303" t="str">
        <f t="shared" ca="1" si="15"/>
        <v/>
      </c>
      <c r="F84" s="127" t="str">
        <f t="shared" ca="1" si="16"/>
        <v/>
      </c>
      <c r="G84" s="128" t="str">
        <f t="shared" ca="1" si="17"/>
        <v/>
      </c>
      <c r="H84" s="126" t="str">
        <f t="shared" ca="1" si="18"/>
        <v/>
      </c>
      <c r="I84" s="129" t="str">
        <f t="shared" ca="1" si="19"/>
        <v/>
      </c>
      <c r="J84" s="130" t="str">
        <f t="shared" ca="1" si="20"/>
        <v/>
      </c>
      <c r="K84" s="131" t="str">
        <f t="shared" ca="1" si="21"/>
        <v/>
      </c>
      <c r="L84" s="132" t="str">
        <f t="shared" ca="1" si="22"/>
        <v/>
      </c>
      <c r="M84" s="132" t="str">
        <f t="shared" ca="1" si="23"/>
        <v/>
      </c>
      <c r="N84" s="308" t="str">
        <f t="shared" ca="1" si="24"/>
        <v/>
      </c>
      <c r="O84" s="134" t="str">
        <f t="shared" ca="1" si="25"/>
        <v/>
      </c>
      <c r="P84" s="135"/>
      <c r="Q84" s="124"/>
    </row>
    <row r="85" spans="2:17" ht="30" customHeight="1">
      <c r="B85" s="125">
        <f t="shared" si="13"/>
        <v>82</v>
      </c>
      <c r="C85" s="126" t="str">
        <f ca="1">IF(O85="","",'様式第１号　総括表'!$E$11)</f>
        <v/>
      </c>
      <c r="D85" s="126" t="str">
        <f t="shared" ca="1" si="14"/>
        <v/>
      </c>
      <c r="E85" s="303" t="str">
        <f t="shared" ca="1" si="15"/>
        <v/>
      </c>
      <c r="F85" s="127" t="str">
        <f t="shared" ca="1" si="16"/>
        <v/>
      </c>
      <c r="G85" s="128" t="str">
        <f t="shared" ca="1" si="17"/>
        <v/>
      </c>
      <c r="H85" s="126" t="str">
        <f t="shared" ca="1" si="18"/>
        <v/>
      </c>
      <c r="I85" s="129" t="str">
        <f t="shared" ca="1" si="19"/>
        <v/>
      </c>
      <c r="J85" s="130" t="str">
        <f t="shared" ca="1" si="20"/>
        <v/>
      </c>
      <c r="K85" s="131" t="str">
        <f t="shared" ca="1" si="21"/>
        <v/>
      </c>
      <c r="L85" s="132" t="str">
        <f t="shared" ca="1" si="22"/>
        <v/>
      </c>
      <c r="M85" s="132" t="str">
        <f t="shared" ca="1" si="23"/>
        <v/>
      </c>
      <c r="N85" s="308" t="str">
        <f t="shared" ca="1" si="24"/>
        <v/>
      </c>
      <c r="O85" s="134" t="str">
        <f t="shared" ca="1" si="25"/>
        <v/>
      </c>
      <c r="P85" s="135"/>
      <c r="Q85" s="124"/>
    </row>
    <row r="86" spans="2:17" ht="30" customHeight="1">
      <c r="B86" s="125">
        <f t="shared" si="13"/>
        <v>83</v>
      </c>
      <c r="C86" s="126" t="str">
        <f ca="1">IF(O86="","",'様式第１号　総括表'!$E$11)</f>
        <v/>
      </c>
      <c r="D86" s="126" t="str">
        <f t="shared" ca="1" si="14"/>
        <v/>
      </c>
      <c r="E86" s="303" t="str">
        <f t="shared" ca="1" si="15"/>
        <v/>
      </c>
      <c r="F86" s="127" t="str">
        <f t="shared" ca="1" si="16"/>
        <v/>
      </c>
      <c r="G86" s="128" t="str">
        <f t="shared" ca="1" si="17"/>
        <v/>
      </c>
      <c r="H86" s="126" t="str">
        <f t="shared" ca="1" si="18"/>
        <v/>
      </c>
      <c r="I86" s="129" t="str">
        <f t="shared" ca="1" si="19"/>
        <v/>
      </c>
      <c r="J86" s="130" t="str">
        <f t="shared" ca="1" si="20"/>
        <v/>
      </c>
      <c r="K86" s="131" t="str">
        <f t="shared" ca="1" si="21"/>
        <v/>
      </c>
      <c r="L86" s="132" t="str">
        <f t="shared" ca="1" si="22"/>
        <v/>
      </c>
      <c r="M86" s="132" t="str">
        <f t="shared" ca="1" si="23"/>
        <v/>
      </c>
      <c r="N86" s="308" t="str">
        <f t="shared" ca="1" si="24"/>
        <v/>
      </c>
      <c r="O86" s="134" t="str">
        <f t="shared" ca="1" si="25"/>
        <v/>
      </c>
      <c r="P86" s="135"/>
      <c r="Q86" s="124"/>
    </row>
    <row r="87" spans="2:17" ht="30" customHeight="1">
      <c r="B87" s="125">
        <f t="shared" si="13"/>
        <v>84</v>
      </c>
      <c r="C87" s="126" t="str">
        <f ca="1">IF(O87="","",'様式第１号　総括表'!$E$11)</f>
        <v/>
      </c>
      <c r="D87" s="126" t="str">
        <f t="shared" ca="1" si="14"/>
        <v/>
      </c>
      <c r="E87" s="303" t="str">
        <f t="shared" ca="1" si="15"/>
        <v/>
      </c>
      <c r="F87" s="127" t="str">
        <f t="shared" ca="1" si="16"/>
        <v/>
      </c>
      <c r="G87" s="128" t="str">
        <f t="shared" ca="1" si="17"/>
        <v/>
      </c>
      <c r="H87" s="126" t="str">
        <f t="shared" ca="1" si="18"/>
        <v/>
      </c>
      <c r="I87" s="129" t="str">
        <f t="shared" ca="1" si="19"/>
        <v/>
      </c>
      <c r="J87" s="130" t="str">
        <f t="shared" ca="1" si="20"/>
        <v/>
      </c>
      <c r="K87" s="131" t="str">
        <f t="shared" ca="1" si="21"/>
        <v/>
      </c>
      <c r="L87" s="132" t="str">
        <f t="shared" ca="1" si="22"/>
        <v/>
      </c>
      <c r="M87" s="132" t="str">
        <f t="shared" ca="1" si="23"/>
        <v/>
      </c>
      <c r="N87" s="308" t="str">
        <f t="shared" ca="1" si="24"/>
        <v/>
      </c>
      <c r="O87" s="134" t="str">
        <f t="shared" ca="1" si="25"/>
        <v/>
      </c>
      <c r="P87" s="135"/>
      <c r="Q87" s="124"/>
    </row>
    <row r="88" spans="2:17" ht="30" customHeight="1">
      <c r="B88" s="125">
        <f t="shared" si="13"/>
        <v>85</v>
      </c>
      <c r="C88" s="126" t="str">
        <f ca="1">IF(O88="","",'様式第１号　総括表'!$E$11)</f>
        <v/>
      </c>
      <c r="D88" s="126" t="str">
        <f t="shared" ca="1" si="14"/>
        <v/>
      </c>
      <c r="E88" s="303" t="str">
        <f t="shared" ca="1" si="15"/>
        <v/>
      </c>
      <c r="F88" s="127" t="str">
        <f t="shared" ca="1" si="16"/>
        <v/>
      </c>
      <c r="G88" s="128" t="str">
        <f t="shared" ca="1" si="17"/>
        <v/>
      </c>
      <c r="H88" s="126" t="str">
        <f t="shared" ca="1" si="18"/>
        <v/>
      </c>
      <c r="I88" s="129" t="str">
        <f t="shared" ca="1" si="19"/>
        <v/>
      </c>
      <c r="J88" s="130" t="str">
        <f t="shared" ca="1" si="20"/>
        <v/>
      </c>
      <c r="K88" s="131" t="str">
        <f t="shared" ca="1" si="21"/>
        <v/>
      </c>
      <c r="L88" s="132" t="str">
        <f t="shared" ca="1" si="22"/>
        <v/>
      </c>
      <c r="M88" s="132" t="str">
        <f t="shared" ca="1" si="23"/>
        <v/>
      </c>
      <c r="N88" s="308" t="str">
        <f t="shared" ca="1" si="24"/>
        <v/>
      </c>
      <c r="O88" s="134" t="str">
        <f t="shared" ca="1" si="25"/>
        <v/>
      </c>
      <c r="P88" s="135"/>
      <c r="Q88" s="124"/>
    </row>
    <row r="89" spans="2:17" ht="30" customHeight="1">
      <c r="B89" s="125">
        <f t="shared" si="13"/>
        <v>86</v>
      </c>
      <c r="C89" s="126" t="str">
        <f ca="1">IF(O89="","",'様式第１号　総括表'!$E$11)</f>
        <v/>
      </c>
      <c r="D89" s="126" t="str">
        <f t="shared" ca="1" si="14"/>
        <v/>
      </c>
      <c r="E89" s="303" t="str">
        <f t="shared" ca="1" si="15"/>
        <v/>
      </c>
      <c r="F89" s="127" t="str">
        <f t="shared" ca="1" si="16"/>
        <v/>
      </c>
      <c r="G89" s="128" t="str">
        <f t="shared" ca="1" si="17"/>
        <v/>
      </c>
      <c r="H89" s="126" t="str">
        <f t="shared" ca="1" si="18"/>
        <v/>
      </c>
      <c r="I89" s="129" t="str">
        <f t="shared" ca="1" si="19"/>
        <v/>
      </c>
      <c r="J89" s="130" t="str">
        <f t="shared" ca="1" si="20"/>
        <v/>
      </c>
      <c r="K89" s="131" t="str">
        <f t="shared" ca="1" si="21"/>
        <v/>
      </c>
      <c r="L89" s="132" t="str">
        <f t="shared" ca="1" si="22"/>
        <v/>
      </c>
      <c r="M89" s="132" t="str">
        <f t="shared" ca="1" si="23"/>
        <v/>
      </c>
      <c r="N89" s="308" t="str">
        <f t="shared" ca="1" si="24"/>
        <v/>
      </c>
      <c r="O89" s="134" t="str">
        <f t="shared" ca="1" si="25"/>
        <v/>
      </c>
      <c r="P89" s="135"/>
      <c r="Q89" s="124"/>
    </row>
    <row r="90" spans="2:17" ht="30" customHeight="1">
      <c r="B90" s="125">
        <f t="shared" si="13"/>
        <v>87</v>
      </c>
      <c r="C90" s="126" t="str">
        <f ca="1">IF(O90="","",'様式第１号　総括表'!$E$11)</f>
        <v/>
      </c>
      <c r="D90" s="126" t="str">
        <f t="shared" ca="1" si="14"/>
        <v/>
      </c>
      <c r="E90" s="303" t="str">
        <f t="shared" ca="1" si="15"/>
        <v/>
      </c>
      <c r="F90" s="127" t="str">
        <f t="shared" ca="1" si="16"/>
        <v/>
      </c>
      <c r="G90" s="128" t="str">
        <f t="shared" ca="1" si="17"/>
        <v/>
      </c>
      <c r="H90" s="126" t="str">
        <f t="shared" ca="1" si="18"/>
        <v/>
      </c>
      <c r="I90" s="129" t="str">
        <f t="shared" ca="1" si="19"/>
        <v/>
      </c>
      <c r="J90" s="130" t="str">
        <f t="shared" ca="1" si="20"/>
        <v/>
      </c>
      <c r="K90" s="131" t="str">
        <f t="shared" ca="1" si="21"/>
        <v/>
      </c>
      <c r="L90" s="132" t="str">
        <f t="shared" ca="1" si="22"/>
        <v/>
      </c>
      <c r="M90" s="132" t="str">
        <f t="shared" ca="1" si="23"/>
        <v/>
      </c>
      <c r="N90" s="308" t="str">
        <f t="shared" ca="1" si="24"/>
        <v/>
      </c>
      <c r="O90" s="134" t="str">
        <f t="shared" ca="1" si="25"/>
        <v/>
      </c>
      <c r="P90" s="135"/>
      <c r="Q90" s="124"/>
    </row>
    <row r="91" spans="2:17" ht="30" customHeight="1">
      <c r="B91" s="125">
        <f t="shared" si="13"/>
        <v>88</v>
      </c>
      <c r="C91" s="126" t="str">
        <f ca="1">IF(O91="","",'様式第１号　総括表'!$E$11)</f>
        <v/>
      </c>
      <c r="D91" s="126" t="str">
        <f t="shared" ca="1" si="14"/>
        <v/>
      </c>
      <c r="E91" s="303" t="str">
        <f t="shared" ca="1" si="15"/>
        <v/>
      </c>
      <c r="F91" s="127" t="str">
        <f t="shared" ca="1" si="16"/>
        <v/>
      </c>
      <c r="G91" s="128" t="str">
        <f t="shared" ca="1" si="17"/>
        <v/>
      </c>
      <c r="H91" s="126" t="str">
        <f t="shared" ca="1" si="18"/>
        <v/>
      </c>
      <c r="I91" s="129" t="str">
        <f t="shared" ca="1" si="19"/>
        <v/>
      </c>
      <c r="J91" s="130" t="str">
        <f t="shared" ca="1" si="20"/>
        <v/>
      </c>
      <c r="K91" s="131" t="str">
        <f t="shared" ca="1" si="21"/>
        <v/>
      </c>
      <c r="L91" s="132" t="str">
        <f t="shared" ca="1" si="22"/>
        <v/>
      </c>
      <c r="M91" s="132" t="str">
        <f t="shared" ca="1" si="23"/>
        <v/>
      </c>
      <c r="N91" s="308" t="str">
        <f t="shared" ca="1" si="24"/>
        <v/>
      </c>
      <c r="O91" s="134" t="str">
        <f t="shared" ca="1" si="25"/>
        <v/>
      </c>
      <c r="P91" s="135"/>
      <c r="Q91" s="124"/>
    </row>
    <row r="92" spans="2:17" ht="30" customHeight="1">
      <c r="B92" s="125">
        <f t="shared" si="13"/>
        <v>89</v>
      </c>
      <c r="C92" s="126" t="str">
        <f ca="1">IF(O92="","",'様式第１号　総括表'!$E$11)</f>
        <v/>
      </c>
      <c r="D92" s="126" t="str">
        <f t="shared" ca="1" si="14"/>
        <v/>
      </c>
      <c r="E92" s="303" t="str">
        <f t="shared" ca="1" si="15"/>
        <v/>
      </c>
      <c r="F92" s="127" t="str">
        <f t="shared" ca="1" si="16"/>
        <v/>
      </c>
      <c r="G92" s="128" t="str">
        <f t="shared" ca="1" si="17"/>
        <v/>
      </c>
      <c r="H92" s="126" t="str">
        <f t="shared" ca="1" si="18"/>
        <v/>
      </c>
      <c r="I92" s="129" t="str">
        <f t="shared" ca="1" si="19"/>
        <v/>
      </c>
      <c r="J92" s="130" t="str">
        <f t="shared" ca="1" si="20"/>
        <v/>
      </c>
      <c r="K92" s="131" t="str">
        <f t="shared" ca="1" si="21"/>
        <v/>
      </c>
      <c r="L92" s="132" t="str">
        <f t="shared" ca="1" si="22"/>
        <v/>
      </c>
      <c r="M92" s="132" t="str">
        <f t="shared" ca="1" si="23"/>
        <v/>
      </c>
      <c r="N92" s="133" t="str">
        <f t="shared" ca="1" si="24"/>
        <v/>
      </c>
      <c r="O92" s="134" t="str">
        <f t="shared" ca="1" si="25"/>
        <v/>
      </c>
      <c r="P92" s="135"/>
      <c r="Q92" s="124"/>
    </row>
    <row r="93" spans="2:17" ht="30" customHeight="1">
      <c r="B93" s="125">
        <f t="shared" si="13"/>
        <v>90</v>
      </c>
      <c r="C93" s="126" t="str">
        <f ca="1">IF(O93="","",'様式第１号　総括表'!$E$11)</f>
        <v/>
      </c>
      <c r="D93" s="126" t="str">
        <f t="shared" ca="1" si="14"/>
        <v/>
      </c>
      <c r="E93" s="303" t="str">
        <f t="shared" ca="1" si="15"/>
        <v/>
      </c>
      <c r="F93" s="127" t="str">
        <f t="shared" ca="1" si="16"/>
        <v/>
      </c>
      <c r="G93" s="128" t="str">
        <f t="shared" ca="1" si="17"/>
        <v/>
      </c>
      <c r="H93" s="126" t="str">
        <f t="shared" ca="1" si="18"/>
        <v/>
      </c>
      <c r="I93" s="129" t="str">
        <f t="shared" ca="1" si="19"/>
        <v/>
      </c>
      <c r="J93" s="130" t="str">
        <f t="shared" ca="1" si="20"/>
        <v/>
      </c>
      <c r="K93" s="131" t="str">
        <f t="shared" ca="1" si="21"/>
        <v/>
      </c>
      <c r="L93" s="132" t="str">
        <f t="shared" ca="1" si="22"/>
        <v/>
      </c>
      <c r="M93" s="132" t="str">
        <f t="shared" ca="1" si="23"/>
        <v/>
      </c>
      <c r="N93" s="133" t="str">
        <f t="shared" ca="1" si="24"/>
        <v/>
      </c>
      <c r="O93" s="134" t="str">
        <f t="shared" ca="1" si="25"/>
        <v/>
      </c>
      <c r="P93" s="135"/>
      <c r="Q93" s="124"/>
    </row>
    <row r="94" spans="2:17" ht="30" customHeight="1">
      <c r="B94" s="125">
        <f t="shared" si="13"/>
        <v>91</v>
      </c>
      <c r="C94" s="126" t="str">
        <f ca="1">IF(O94="","",'様式第１号　総括表'!$E$11)</f>
        <v/>
      </c>
      <c r="D94" s="126" t="str">
        <f t="shared" ca="1" si="14"/>
        <v/>
      </c>
      <c r="E94" s="303" t="str">
        <f t="shared" ca="1" si="15"/>
        <v/>
      </c>
      <c r="F94" s="127" t="str">
        <f t="shared" ca="1" si="16"/>
        <v/>
      </c>
      <c r="G94" s="128" t="str">
        <f t="shared" ca="1" si="17"/>
        <v/>
      </c>
      <c r="H94" s="126" t="str">
        <f t="shared" ca="1" si="18"/>
        <v/>
      </c>
      <c r="I94" s="129" t="str">
        <f t="shared" ca="1" si="19"/>
        <v/>
      </c>
      <c r="J94" s="130" t="str">
        <f t="shared" ca="1" si="20"/>
        <v/>
      </c>
      <c r="K94" s="131" t="str">
        <f t="shared" ca="1" si="21"/>
        <v/>
      </c>
      <c r="L94" s="132" t="str">
        <f t="shared" ca="1" si="22"/>
        <v/>
      </c>
      <c r="M94" s="132" t="str">
        <f t="shared" ca="1" si="23"/>
        <v/>
      </c>
      <c r="N94" s="133" t="str">
        <f t="shared" ca="1" si="24"/>
        <v/>
      </c>
      <c r="O94" s="134" t="str">
        <f t="shared" ca="1" si="25"/>
        <v/>
      </c>
      <c r="P94" s="135"/>
      <c r="Q94" s="124"/>
    </row>
    <row r="95" spans="2:17" ht="30" customHeight="1">
      <c r="B95" s="125">
        <f t="shared" si="13"/>
        <v>92</v>
      </c>
      <c r="C95" s="126" t="str">
        <f ca="1">IF(O95="","",'様式第１号　総括表'!$E$11)</f>
        <v/>
      </c>
      <c r="D95" s="126" t="str">
        <f t="shared" ca="1" si="14"/>
        <v/>
      </c>
      <c r="E95" s="303" t="str">
        <f t="shared" ca="1" si="15"/>
        <v/>
      </c>
      <c r="F95" s="127" t="str">
        <f t="shared" ca="1" si="16"/>
        <v/>
      </c>
      <c r="G95" s="128" t="str">
        <f t="shared" ca="1" si="17"/>
        <v/>
      </c>
      <c r="H95" s="126" t="str">
        <f t="shared" ca="1" si="18"/>
        <v/>
      </c>
      <c r="I95" s="129" t="str">
        <f t="shared" ca="1" si="19"/>
        <v/>
      </c>
      <c r="J95" s="130" t="str">
        <f t="shared" ca="1" si="20"/>
        <v/>
      </c>
      <c r="K95" s="131" t="str">
        <f t="shared" ca="1" si="21"/>
        <v/>
      </c>
      <c r="L95" s="132" t="str">
        <f t="shared" ca="1" si="22"/>
        <v/>
      </c>
      <c r="M95" s="132" t="str">
        <f t="shared" ca="1" si="23"/>
        <v/>
      </c>
      <c r="N95" s="133" t="str">
        <f t="shared" ca="1" si="24"/>
        <v/>
      </c>
      <c r="O95" s="134" t="str">
        <f t="shared" ca="1" si="25"/>
        <v/>
      </c>
      <c r="P95" s="135"/>
      <c r="Q95" s="124"/>
    </row>
    <row r="96" spans="2:17" ht="30" customHeight="1">
      <c r="B96" s="125">
        <f t="shared" si="13"/>
        <v>93</v>
      </c>
      <c r="C96" s="126" t="str">
        <f ca="1">IF(O96="","",'様式第１号　総括表'!$E$11)</f>
        <v/>
      </c>
      <c r="D96" s="126" t="str">
        <f t="shared" ca="1" si="14"/>
        <v/>
      </c>
      <c r="E96" s="303" t="str">
        <f t="shared" ca="1" si="15"/>
        <v/>
      </c>
      <c r="F96" s="127" t="str">
        <f t="shared" ca="1" si="16"/>
        <v/>
      </c>
      <c r="G96" s="128" t="str">
        <f t="shared" ca="1" si="17"/>
        <v/>
      </c>
      <c r="H96" s="126" t="str">
        <f t="shared" ca="1" si="18"/>
        <v/>
      </c>
      <c r="I96" s="129" t="str">
        <f t="shared" ca="1" si="19"/>
        <v/>
      </c>
      <c r="J96" s="130" t="str">
        <f t="shared" ca="1" si="20"/>
        <v/>
      </c>
      <c r="K96" s="131" t="str">
        <f t="shared" ca="1" si="21"/>
        <v/>
      </c>
      <c r="L96" s="132" t="str">
        <f t="shared" ca="1" si="22"/>
        <v/>
      </c>
      <c r="M96" s="132" t="str">
        <f t="shared" ca="1" si="23"/>
        <v/>
      </c>
      <c r="N96" s="133" t="str">
        <f t="shared" ca="1" si="24"/>
        <v/>
      </c>
      <c r="O96" s="134" t="str">
        <f t="shared" ca="1" si="25"/>
        <v/>
      </c>
      <c r="P96" s="135"/>
      <c r="Q96" s="124"/>
    </row>
    <row r="97" spans="2:17" ht="30" customHeight="1">
      <c r="B97" s="125">
        <f t="shared" si="13"/>
        <v>94</v>
      </c>
      <c r="C97" s="126" t="str">
        <f ca="1">IF(O97="","",'様式第１号　総括表'!$E$11)</f>
        <v/>
      </c>
      <c r="D97" s="126" t="str">
        <f t="shared" ca="1" si="14"/>
        <v/>
      </c>
      <c r="E97" s="303" t="str">
        <f t="shared" ca="1" si="15"/>
        <v/>
      </c>
      <c r="F97" s="127" t="str">
        <f t="shared" ca="1" si="16"/>
        <v/>
      </c>
      <c r="G97" s="128" t="str">
        <f t="shared" ca="1" si="17"/>
        <v/>
      </c>
      <c r="H97" s="126" t="str">
        <f t="shared" ca="1" si="18"/>
        <v/>
      </c>
      <c r="I97" s="129" t="str">
        <f t="shared" ca="1" si="19"/>
        <v/>
      </c>
      <c r="J97" s="130" t="str">
        <f t="shared" ca="1" si="20"/>
        <v/>
      </c>
      <c r="K97" s="131" t="str">
        <f t="shared" ca="1" si="21"/>
        <v/>
      </c>
      <c r="L97" s="132" t="str">
        <f t="shared" ca="1" si="22"/>
        <v/>
      </c>
      <c r="M97" s="132" t="str">
        <f t="shared" ca="1" si="23"/>
        <v/>
      </c>
      <c r="N97" s="133" t="str">
        <f t="shared" ca="1" si="24"/>
        <v/>
      </c>
      <c r="O97" s="134" t="str">
        <f t="shared" ca="1" si="25"/>
        <v/>
      </c>
      <c r="P97" s="135"/>
      <c r="Q97" s="124"/>
    </row>
    <row r="98" spans="2:17" ht="30" customHeight="1">
      <c r="B98" s="125">
        <f t="shared" si="13"/>
        <v>95</v>
      </c>
      <c r="C98" s="126" t="str">
        <f ca="1">IF(O98="","",'様式第１号　総括表'!$E$11)</f>
        <v/>
      </c>
      <c r="D98" s="126" t="str">
        <f t="shared" ca="1" si="14"/>
        <v/>
      </c>
      <c r="E98" s="303" t="str">
        <f t="shared" ca="1" si="15"/>
        <v/>
      </c>
      <c r="F98" s="127" t="str">
        <f t="shared" ca="1" si="16"/>
        <v/>
      </c>
      <c r="G98" s="128" t="str">
        <f t="shared" ca="1" si="17"/>
        <v/>
      </c>
      <c r="H98" s="126" t="str">
        <f t="shared" ca="1" si="18"/>
        <v/>
      </c>
      <c r="I98" s="129" t="str">
        <f t="shared" ca="1" si="19"/>
        <v/>
      </c>
      <c r="J98" s="130" t="str">
        <f t="shared" ca="1" si="20"/>
        <v/>
      </c>
      <c r="K98" s="131" t="str">
        <f t="shared" ca="1" si="21"/>
        <v/>
      </c>
      <c r="L98" s="132" t="str">
        <f t="shared" ca="1" si="22"/>
        <v/>
      </c>
      <c r="M98" s="132" t="str">
        <f t="shared" ca="1" si="23"/>
        <v/>
      </c>
      <c r="N98" s="133" t="str">
        <f t="shared" ca="1" si="24"/>
        <v/>
      </c>
      <c r="O98" s="134" t="str">
        <f t="shared" ca="1" si="25"/>
        <v/>
      </c>
      <c r="P98" s="135"/>
      <c r="Q98" s="124"/>
    </row>
    <row r="99" spans="2:17" ht="30" customHeight="1">
      <c r="B99" s="125">
        <f t="shared" si="13"/>
        <v>96</v>
      </c>
      <c r="C99" s="126" t="str">
        <f ca="1">IF(O99="","",'様式第１号　総括表'!$E$11)</f>
        <v/>
      </c>
      <c r="D99" s="126" t="str">
        <f t="shared" ca="1" si="14"/>
        <v/>
      </c>
      <c r="E99" s="303" t="str">
        <f t="shared" ca="1" si="15"/>
        <v/>
      </c>
      <c r="F99" s="127" t="str">
        <f t="shared" ca="1" si="16"/>
        <v/>
      </c>
      <c r="G99" s="128" t="str">
        <f t="shared" ca="1" si="17"/>
        <v/>
      </c>
      <c r="H99" s="126" t="str">
        <f t="shared" ca="1" si="18"/>
        <v/>
      </c>
      <c r="I99" s="129" t="str">
        <f t="shared" ca="1" si="19"/>
        <v/>
      </c>
      <c r="J99" s="130" t="str">
        <f t="shared" ca="1" si="20"/>
        <v/>
      </c>
      <c r="K99" s="131" t="str">
        <f t="shared" ca="1" si="21"/>
        <v/>
      </c>
      <c r="L99" s="132" t="str">
        <f t="shared" ca="1" si="22"/>
        <v/>
      </c>
      <c r="M99" s="132" t="str">
        <f t="shared" ca="1" si="23"/>
        <v/>
      </c>
      <c r="N99" s="133" t="str">
        <f t="shared" ca="1" si="24"/>
        <v/>
      </c>
      <c r="O99" s="134" t="str">
        <f t="shared" ca="1" si="25"/>
        <v/>
      </c>
      <c r="P99" s="135"/>
      <c r="Q99" s="124"/>
    </row>
    <row r="100" spans="2:17" ht="30" customHeight="1">
      <c r="B100" s="125">
        <f t="shared" si="13"/>
        <v>97</v>
      </c>
      <c r="C100" s="126" t="str">
        <f ca="1">IF(O100="","",'様式第１号　総括表'!$E$11)</f>
        <v/>
      </c>
      <c r="D100" s="126" t="str">
        <f t="shared" ca="1" si="14"/>
        <v/>
      </c>
      <c r="E100" s="303" t="str">
        <f t="shared" ca="1" si="15"/>
        <v/>
      </c>
      <c r="F100" s="127" t="str">
        <f t="shared" ca="1" si="16"/>
        <v/>
      </c>
      <c r="G100" s="128" t="str">
        <f t="shared" ca="1" si="17"/>
        <v/>
      </c>
      <c r="H100" s="126" t="str">
        <f t="shared" ca="1" si="18"/>
        <v/>
      </c>
      <c r="I100" s="129" t="str">
        <f t="shared" ca="1" si="19"/>
        <v/>
      </c>
      <c r="J100" s="130" t="str">
        <f t="shared" ca="1" si="20"/>
        <v/>
      </c>
      <c r="K100" s="131" t="str">
        <f t="shared" ca="1" si="21"/>
        <v/>
      </c>
      <c r="L100" s="132" t="str">
        <f t="shared" ca="1" si="22"/>
        <v/>
      </c>
      <c r="M100" s="132" t="str">
        <f t="shared" ca="1" si="23"/>
        <v/>
      </c>
      <c r="N100" s="133" t="str">
        <f t="shared" ca="1" si="24"/>
        <v/>
      </c>
      <c r="O100" s="134" t="str">
        <f t="shared" ca="1" si="25"/>
        <v/>
      </c>
      <c r="P100" s="135"/>
      <c r="Q100" s="124"/>
    </row>
    <row r="101" spans="2:17" ht="30" customHeight="1">
      <c r="B101" s="125">
        <f t="shared" si="13"/>
        <v>98</v>
      </c>
      <c r="C101" s="126" t="str">
        <f ca="1">IF(O101="","",'様式第１号　総括表'!$E$11)</f>
        <v/>
      </c>
      <c r="D101" s="126" t="str">
        <f t="shared" ca="1" si="14"/>
        <v/>
      </c>
      <c r="E101" s="303" t="str">
        <f t="shared" ca="1" si="15"/>
        <v/>
      </c>
      <c r="F101" s="127" t="str">
        <f t="shared" ca="1" si="16"/>
        <v/>
      </c>
      <c r="G101" s="128" t="str">
        <f t="shared" ca="1" si="17"/>
        <v/>
      </c>
      <c r="H101" s="126" t="str">
        <f t="shared" ca="1" si="18"/>
        <v/>
      </c>
      <c r="I101" s="129" t="str">
        <f t="shared" ca="1" si="19"/>
        <v/>
      </c>
      <c r="J101" s="130" t="str">
        <f t="shared" ca="1" si="20"/>
        <v/>
      </c>
      <c r="K101" s="131" t="str">
        <f t="shared" ca="1" si="21"/>
        <v/>
      </c>
      <c r="L101" s="132" t="str">
        <f t="shared" ca="1" si="22"/>
        <v/>
      </c>
      <c r="M101" s="132" t="str">
        <f t="shared" ca="1" si="23"/>
        <v/>
      </c>
      <c r="N101" s="133" t="str">
        <f t="shared" ca="1" si="24"/>
        <v/>
      </c>
      <c r="O101" s="134" t="str">
        <f t="shared" ca="1" si="25"/>
        <v/>
      </c>
      <c r="P101" s="135"/>
      <c r="Q101" s="124"/>
    </row>
    <row r="102" spans="2:17" ht="30" customHeight="1">
      <c r="B102" s="125">
        <f t="shared" si="13"/>
        <v>99</v>
      </c>
      <c r="C102" s="126" t="str">
        <f ca="1">IF(O102="","",'様式第１号　総括表'!$E$11)</f>
        <v/>
      </c>
      <c r="D102" s="126" t="str">
        <f t="shared" ca="1" si="14"/>
        <v/>
      </c>
      <c r="E102" s="303" t="str">
        <f t="shared" ca="1" si="15"/>
        <v/>
      </c>
      <c r="F102" s="127" t="str">
        <f t="shared" ca="1" si="16"/>
        <v/>
      </c>
      <c r="G102" s="128" t="str">
        <f t="shared" ca="1" si="17"/>
        <v/>
      </c>
      <c r="H102" s="126" t="str">
        <f t="shared" ca="1" si="18"/>
        <v/>
      </c>
      <c r="I102" s="129" t="str">
        <f t="shared" ca="1" si="19"/>
        <v/>
      </c>
      <c r="J102" s="130" t="str">
        <f t="shared" ca="1" si="20"/>
        <v/>
      </c>
      <c r="K102" s="131" t="str">
        <f t="shared" ca="1" si="21"/>
        <v/>
      </c>
      <c r="L102" s="132" t="str">
        <f t="shared" ca="1" si="22"/>
        <v/>
      </c>
      <c r="M102" s="132" t="str">
        <f t="shared" ca="1" si="23"/>
        <v/>
      </c>
      <c r="N102" s="133" t="str">
        <f t="shared" ca="1" si="24"/>
        <v/>
      </c>
      <c r="O102" s="134" t="str">
        <f t="shared" ca="1" si="25"/>
        <v/>
      </c>
      <c r="P102" s="135"/>
      <c r="Q102" s="124"/>
    </row>
    <row r="103" spans="2:17" ht="30" customHeight="1">
      <c r="B103" s="125">
        <f t="shared" si="13"/>
        <v>100</v>
      </c>
      <c r="C103" s="126" t="str">
        <f ca="1">IF(O103="","",'様式第１号　総括表'!$E$11)</f>
        <v/>
      </c>
      <c r="D103" s="126" t="str">
        <f t="shared" ca="1" si="14"/>
        <v/>
      </c>
      <c r="E103" s="303" t="str">
        <f t="shared" ca="1" si="15"/>
        <v/>
      </c>
      <c r="F103" s="127" t="str">
        <f t="shared" ca="1" si="16"/>
        <v/>
      </c>
      <c r="G103" s="128" t="str">
        <f t="shared" ca="1" si="17"/>
        <v/>
      </c>
      <c r="H103" s="126" t="str">
        <f t="shared" ca="1" si="18"/>
        <v/>
      </c>
      <c r="I103" s="129" t="str">
        <f t="shared" ca="1" si="19"/>
        <v/>
      </c>
      <c r="J103" s="130" t="str">
        <f t="shared" ca="1" si="20"/>
        <v/>
      </c>
      <c r="K103" s="131" t="str">
        <f t="shared" ca="1" si="21"/>
        <v/>
      </c>
      <c r="L103" s="132" t="str">
        <f t="shared" ca="1" si="22"/>
        <v/>
      </c>
      <c r="M103" s="132" t="str">
        <f t="shared" ca="1" si="23"/>
        <v/>
      </c>
      <c r="N103" s="133" t="str">
        <f t="shared" ca="1" si="24"/>
        <v/>
      </c>
      <c r="O103" s="134" t="str">
        <f t="shared" ca="1" si="25"/>
        <v/>
      </c>
      <c r="P103" s="135"/>
      <c r="Q103" s="124"/>
    </row>
    <row r="104" spans="2:17" ht="30" customHeight="1">
      <c r="B104" s="125">
        <f t="shared" si="13"/>
        <v>101</v>
      </c>
      <c r="C104" s="126" t="str">
        <f ca="1">IF(O104="","",'様式第１号　総括表'!$E$11)</f>
        <v/>
      </c>
      <c r="D104" s="126" t="str">
        <f t="shared" ca="1" si="14"/>
        <v/>
      </c>
      <c r="E104" s="303" t="str">
        <f t="shared" ca="1" si="15"/>
        <v/>
      </c>
      <c r="F104" s="127" t="str">
        <f t="shared" ca="1" si="16"/>
        <v/>
      </c>
      <c r="G104" s="128" t="str">
        <f t="shared" ca="1" si="17"/>
        <v/>
      </c>
      <c r="H104" s="126" t="str">
        <f t="shared" ca="1" si="18"/>
        <v/>
      </c>
      <c r="I104" s="129" t="str">
        <f t="shared" ca="1" si="19"/>
        <v/>
      </c>
      <c r="J104" s="130" t="str">
        <f t="shared" ca="1" si="20"/>
        <v/>
      </c>
      <c r="K104" s="131" t="str">
        <f t="shared" ca="1" si="21"/>
        <v/>
      </c>
      <c r="L104" s="132" t="str">
        <f t="shared" ca="1" si="22"/>
        <v/>
      </c>
      <c r="M104" s="132" t="str">
        <f t="shared" ca="1" si="23"/>
        <v/>
      </c>
      <c r="N104" s="133" t="str">
        <f t="shared" ca="1" si="24"/>
        <v/>
      </c>
      <c r="O104" s="134" t="str">
        <f t="shared" ca="1" si="25"/>
        <v/>
      </c>
      <c r="P104" s="135"/>
      <c r="Q104" s="124"/>
    </row>
    <row r="105" spans="2:17" ht="30" customHeight="1">
      <c r="B105" s="125">
        <f t="shared" si="13"/>
        <v>102</v>
      </c>
      <c r="C105" s="126" t="str">
        <f ca="1">IF(O105="","",'様式第１号　総括表'!$E$11)</f>
        <v/>
      </c>
      <c r="D105" s="126" t="str">
        <f t="shared" ca="1" si="14"/>
        <v/>
      </c>
      <c r="E105" s="303" t="str">
        <f t="shared" ca="1" si="15"/>
        <v/>
      </c>
      <c r="F105" s="127" t="str">
        <f t="shared" ca="1" si="16"/>
        <v/>
      </c>
      <c r="G105" s="128" t="str">
        <f t="shared" ca="1" si="17"/>
        <v/>
      </c>
      <c r="H105" s="126" t="str">
        <f t="shared" ca="1" si="18"/>
        <v/>
      </c>
      <c r="I105" s="129" t="str">
        <f t="shared" ca="1" si="19"/>
        <v/>
      </c>
      <c r="J105" s="130" t="str">
        <f t="shared" ca="1" si="20"/>
        <v/>
      </c>
      <c r="K105" s="131" t="str">
        <f t="shared" ca="1" si="21"/>
        <v/>
      </c>
      <c r="L105" s="132" t="str">
        <f t="shared" ca="1" si="22"/>
        <v/>
      </c>
      <c r="M105" s="132" t="str">
        <f t="shared" ca="1" si="23"/>
        <v/>
      </c>
      <c r="N105" s="133" t="str">
        <f t="shared" ca="1" si="24"/>
        <v/>
      </c>
      <c r="O105" s="134" t="str">
        <f t="shared" ca="1" si="25"/>
        <v/>
      </c>
      <c r="P105" s="135"/>
      <c r="Q105" s="124"/>
    </row>
    <row r="106" spans="2:17" ht="30" customHeight="1">
      <c r="B106" s="125">
        <f t="shared" si="13"/>
        <v>103</v>
      </c>
      <c r="C106" s="126" t="str">
        <f ca="1">IF(O106="","",'様式第１号　総括表'!$E$11)</f>
        <v/>
      </c>
      <c r="D106" s="126" t="str">
        <f t="shared" ca="1" si="14"/>
        <v/>
      </c>
      <c r="E106" s="303" t="str">
        <f t="shared" ca="1" si="15"/>
        <v/>
      </c>
      <c r="F106" s="127" t="str">
        <f t="shared" ca="1" si="16"/>
        <v/>
      </c>
      <c r="G106" s="128" t="str">
        <f t="shared" ca="1" si="17"/>
        <v/>
      </c>
      <c r="H106" s="126" t="str">
        <f t="shared" ca="1" si="18"/>
        <v/>
      </c>
      <c r="I106" s="129" t="str">
        <f t="shared" ca="1" si="19"/>
        <v/>
      </c>
      <c r="J106" s="130" t="str">
        <f t="shared" ca="1" si="20"/>
        <v/>
      </c>
      <c r="K106" s="131" t="str">
        <f t="shared" ca="1" si="21"/>
        <v/>
      </c>
      <c r="L106" s="132" t="str">
        <f t="shared" ca="1" si="22"/>
        <v/>
      </c>
      <c r="M106" s="132" t="str">
        <f t="shared" ca="1" si="23"/>
        <v/>
      </c>
      <c r="N106" s="133" t="str">
        <f t="shared" ca="1" si="24"/>
        <v/>
      </c>
      <c r="O106" s="134" t="str">
        <f t="shared" ca="1" si="25"/>
        <v/>
      </c>
      <c r="P106" s="135"/>
      <c r="Q106" s="124"/>
    </row>
    <row r="107" spans="2:17" ht="30" customHeight="1">
      <c r="B107" s="125">
        <f t="shared" si="13"/>
        <v>104</v>
      </c>
      <c r="C107" s="126" t="str">
        <f ca="1">IF(O107="","",'様式第１号　総括表'!$E$11)</f>
        <v/>
      </c>
      <c r="D107" s="126" t="str">
        <f t="shared" ca="1" si="14"/>
        <v/>
      </c>
      <c r="E107" s="303" t="str">
        <f t="shared" ca="1" si="15"/>
        <v/>
      </c>
      <c r="F107" s="127" t="str">
        <f t="shared" ca="1" si="16"/>
        <v/>
      </c>
      <c r="G107" s="128" t="str">
        <f t="shared" ca="1" si="17"/>
        <v/>
      </c>
      <c r="H107" s="126" t="str">
        <f t="shared" ca="1" si="18"/>
        <v/>
      </c>
      <c r="I107" s="129" t="str">
        <f t="shared" ca="1" si="19"/>
        <v/>
      </c>
      <c r="J107" s="130" t="str">
        <f t="shared" ca="1" si="20"/>
        <v/>
      </c>
      <c r="K107" s="131" t="str">
        <f t="shared" ca="1" si="21"/>
        <v/>
      </c>
      <c r="L107" s="132" t="str">
        <f t="shared" ca="1" si="22"/>
        <v/>
      </c>
      <c r="M107" s="132" t="str">
        <f t="shared" ca="1" si="23"/>
        <v/>
      </c>
      <c r="N107" s="133" t="str">
        <f t="shared" ca="1" si="24"/>
        <v/>
      </c>
      <c r="O107" s="134" t="str">
        <f t="shared" ca="1" si="25"/>
        <v/>
      </c>
      <c r="P107" s="135"/>
      <c r="Q107" s="124"/>
    </row>
    <row r="108" spans="2:17" ht="30" customHeight="1">
      <c r="B108" s="125">
        <f t="shared" si="13"/>
        <v>105</v>
      </c>
      <c r="C108" s="126" t="str">
        <f ca="1">IF(O108="","",'様式第１号　総括表'!$E$11)</f>
        <v/>
      </c>
      <c r="D108" s="126" t="str">
        <f t="shared" ca="1" si="14"/>
        <v/>
      </c>
      <c r="E108" s="303" t="str">
        <f t="shared" ca="1" si="15"/>
        <v/>
      </c>
      <c r="F108" s="127" t="str">
        <f t="shared" ca="1" si="16"/>
        <v/>
      </c>
      <c r="G108" s="128" t="str">
        <f t="shared" ca="1" si="17"/>
        <v/>
      </c>
      <c r="H108" s="126" t="str">
        <f t="shared" ca="1" si="18"/>
        <v/>
      </c>
      <c r="I108" s="129" t="str">
        <f t="shared" ca="1" si="19"/>
        <v/>
      </c>
      <c r="J108" s="130" t="str">
        <f t="shared" ca="1" si="20"/>
        <v/>
      </c>
      <c r="K108" s="131" t="str">
        <f t="shared" ca="1" si="21"/>
        <v/>
      </c>
      <c r="L108" s="132" t="str">
        <f t="shared" ca="1" si="22"/>
        <v/>
      </c>
      <c r="M108" s="132" t="str">
        <f t="shared" ca="1" si="23"/>
        <v/>
      </c>
      <c r="N108" s="133" t="str">
        <f t="shared" ca="1" si="24"/>
        <v/>
      </c>
      <c r="O108" s="134" t="str">
        <f t="shared" ca="1" si="25"/>
        <v/>
      </c>
      <c r="P108" s="135"/>
      <c r="Q108" s="124"/>
    </row>
    <row r="109" spans="2:17" ht="30" customHeight="1">
      <c r="B109" s="125">
        <f t="shared" si="13"/>
        <v>106</v>
      </c>
      <c r="C109" s="126" t="str">
        <f ca="1">IF(O109="","",'様式第１号　総括表'!$E$11)</f>
        <v/>
      </c>
      <c r="D109" s="126" t="str">
        <f t="shared" ca="1" si="14"/>
        <v/>
      </c>
      <c r="E109" s="303" t="str">
        <f t="shared" ca="1" si="15"/>
        <v/>
      </c>
      <c r="F109" s="127" t="str">
        <f t="shared" ca="1" si="16"/>
        <v/>
      </c>
      <c r="G109" s="128" t="str">
        <f t="shared" ca="1" si="17"/>
        <v/>
      </c>
      <c r="H109" s="126" t="str">
        <f t="shared" ca="1" si="18"/>
        <v/>
      </c>
      <c r="I109" s="129" t="str">
        <f t="shared" ca="1" si="19"/>
        <v/>
      </c>
      <c r="J109" s="130" t="str">
        <f t="shared" ca="1" si="20"/>
        <v/>
      </c>
      <c r="K109" s="131" t="str">
        <f t="shared" ca="1" si="21"/>
        <v/>
      </c>
      <c r="L109" s="132" t="str">
        <f t="shared" ca="1" si="22"/>
        <v/>
      </c>
      <c r="M109" s="132" t="str">
        <f t="shared" ca="1" si="23"/>
        <v/>
      </c>
      <c r="N109" s="133" t="str">
        <f t="shared" ca="1" si="24"/>
        <v/>
      </c>
      <c r="O109" s="134" t="str">
        <f t="shared" ca="1" si="25"/>
        <v/>
      </c>
      <c r="P109" s="135"/>
      <c r="Q109" s="124"/>
    </row>
    <row r="110" spans="2:17" ht="30" customHeight="1">
      <c r="B110" s="125">
        <f t="shared" si="13"/>
        <v>107</v>
      </c>
      <c r="C110" s="126" t="str">
        <f ca="1">IF(O110="","",'様式第１号　総括表'!$E$11)</f>
        <v/>
      </c>
      <c r="D110" s="126" t="str">
        <f t="shared" ca="1" si="14"/>
        <v/>
      </c>
      <c r="E110" s="303" t="str">
        <f t="shared" ca="1" si="15"/>
        <v/>
      </c>
      <c r="F110" s="127" t="str">
        <f t="shared" ca="1" si="16"/>
        <v/>
      </c>
      <c r="G110" s="128" t="str">
        <f t="shared" ca="1" si="17"/>
        <v/>
      </c>
      <c r="H110" s="126" t="str">
        <f t="shared" ca="1" si="18"/>
        <v/>
      </c>
      <c r="I110" s="129" t="str">
        <f t="shared" ca="1" si="19"/>
        <v/>
      </c>
      <c r="J110" s="130" t="str">
        <f t="shared" ca="1" si="20"/>
        <v/>
      </c>
      <c r="K110" s="131" t="str">
        <f t="shared" ca="1" si="21"/>
        <v/>
      </c>
      <c r="L110" s="132" t="str">
        <f t="shared" ca="1" si="22"/>
        <v/>
      </c>
      <c r="M110" s="132" t="str">
        <f t="shared" ca="1" si="23"/>
        <v/>
      </c>
      <c r="N110" s="133" t="str">
        <f t="shared" ca="1" si="24"/>
        <v/>
      </c>
      <c r="O110" s="134" t="str">
        <f t="shared" ca="1" si="25"/>
        <v/>
      </c>
      <c r="P110" s="135"/>
      <c r="Q110" s="124"/>
    </row>
    <row r="111" spans="2:17" ht="30" customHeight="1">
      <c r="B111" s="125">
        <f t="shared" si="13"/>
        <v>108</v>
      </c>
      <c r="C111" s="126" t="str">
        <f ca="1">IF(O111="","",'様式第１号　総括表'!$E$11)</f>
        <v/>
      </c>
      <c r="D111" s="126" t="str">
        <f t="shared" ca="1" si="14"/>
        <v/>
      </c>
      <c r="E111" s="303" t="str">
        <f t="shared" ca="1" si="15"/>
        <v/>
      </c>
      <c r="F111" s="127" t="str">
        <f t="shared" ca="1" si="16"/>
        <v/>
      </c>
      <c r="G111" s="128" t="str">
        <f t="shared" ca="1" si="17"/>
        <v/>
      </c>
      <c r="H111" s="126" t="str">
        <f t="shared" ca="1" si="18"/>
        <v/>
      </c>
      <c r="I111" s="129" t="str">
        <f t="shared" ca="1" si="19"/>
        <v/>
      </c>
      <c r="J111" s="130" t="str">
        <f t="shared" ca="1" si="20"/>
        <v/>
      </c>
      <c r="K111" s="131" t="str">
        <f t="shared" ca="1" si="21"/>
        <v/>
      </c>
      <c r="L111" s="132" t="str">
        <f t="shared" ca="1" si="22"/>
        <v/>
      </c>
      <c r="M111" s="132" t="str">
        <f t="shared" ca="1" si="23"/>
        <v/>
      </c>
      <c r="N111" s="133" t="str">
        <f t="shared" ca="1" si="24"/>
        <v/>
      </c>
      <c r="O111" s="134" t="str">
        <f t="shared" ca="1" si="25"/>
        <v/>
      </c>
      <c r="P111" s="135"/>
      <c r="Q111" s="124"/>
    </row>
    <row r="112" spans="2:17" ht="30" customHeight="1">
      <c r="B112" s="125">
        <f t="shared" si="13"/>
        <v>109</v>
      </c>
      <c r="C112" s="126" t="str">
        <f ca="1">IF(O112="","",'様式第１号　総括表'!$E$11)</f>
        <v/>
      </c>
      <c r="D112" s="126" t="str">
        <f t="shared" ca="1" si="14"/>
        <v/>
      </c>
      <c r="E112" s="303" t="str">
        <f t="shared" ca="1" si="15"/>
        <v/>
      </c>
      <c r="F112" s="127" t="str">
        <f t="shared" ca="1" si="16"/>
        <v/>
      </c>
      <c r="G112" s="128" t="str">
        <f t="shared" ca="1" si="17"/>
        <v/>
      </c>
      <c r="H112" s="126" t="str">
        <f t="shared" ca="1" si="18"/>
        <v/>
      </c>
      <c r="I112" s="129" t="str">
        <f t="shared" ca="1" si="19"/>
        <v/>
      </c>
      <c r="J112" s="130" t="str">
        <f t="shared" ca="1" si="20"/>
        <v/>
      </c>
      <c r="K112" s="131" t="str">
        <f t="shared" ca="1" si="21"/>
        <v/>
      </c>
      <c r="L112" s="132" t="str">
        <f t="shared" ca="1" si="22"/>
        <v/>
      </c>
      <c r="M112" s="132" t="str">
        <f t="shared" ca="1" si="23"/>
        <v/>
      </c>
      <c r="N112" s="133" t="str">
        <f t="shared" ca="1" si="24"/>
        <v/>
      </c>
      <c r="O112" s="134" t="str">
        <f t="shared" ca="1" si="25"/>
        <v/>
      </c>
      <c r="P112" s="135"/>
      <c r="Q112" s="124"/>
    </row>
    <row r="113" spans="2:17" ht="30" customHeight="1">
      <c r="B113" s="125">
        <f t="shared" si="13"/>
        <v>110</v>
      </c>
      <c r="C113" s="126" t="str">
        <f ca="1">IF(O113="","",'様式第１号　総括表'!$E$11)</f>
        <v/>
      </c>
      <c r="D113" s="126" t="str">
        <f t="shared" ca="1" si="14"/>
        <v/>
      </c>
      <c r="E113" s="303" t="str">
        <f t="shared" ca="1" si="15"/>
        <v/>
      </c>
      <c r="F113" s="127" t="str">
        <f t="shared" ca="1" si="16"/>
        <v/>
      </c>
      <c r="G113" s="128" t="str">
        <f t="shared" ca="1" si="17"/>
        <v/>
      </c>
      <c r="H113" s="126" t="str">
        <f t="shared" ca="1" si="18"/>
        <v/>
      </c>
      <c r="I113" s="129" t="str">
        <f t="shared" ca="1" si="19"/>
        <v/>
      </c>
      <c r="J113" s="130" t="str">
        <f t="shared" ca="1" si="20"/>
        <v/>
      </c>
      <c r="K113" s="131" t="str">
        <f t="shared" ca="1" si="21"/>
        <v/>
      </c>
      <c r="L113" s="132" t="str">
        <f t="shared" ca="1" si="22"/>
        <v/>
      </c>
      <c r="M113" s="132" t="str">
        <f t="shared" ca="1" si="23"/>
        <v/>
      </c>
      <c r="N113" s="133" t="str">
        <f t="shared" ca="1" si="24"/>
        <v/>
      </c>
      <c r="O113" s="134" t="str">
        <f t="shared" ca="1" si="25"/>
        <v/>
      </c>
      <c r="P113" s="135"/>
      <c r="Q113" s="124"/>
    </row>
    <row r="114" spans="2:17" ht="30" customHeight="1">
      <c r="B114" s="125">
        <f t="shared" si="13"/>
        <v>111</v>
      </c>
      <c r="C114" s="126" t="str">
        <f ca="1">IF(O114="","",'様式第１号　総括表'!$E$11)</f>
        <v/>
      </c>
      <c r="D114" s="126" t="str">
        <f t="shared" ca="1" si="14"/>
        <v/>
      </c>
      <c r="E114" s="303" t="str">
        <f t="shared" ca="1" si="15"/>
        <v/>
      </c>
      <c r="F114" s="127" t="str">
        <f t="shared" ca="1" si="16"/>
        <v/>
      </c>
      <c r="G114" s="128" t="str">
        <f t="shared" ca="1" si="17"/>
        <v/>
      </c>
      <c r="H114" s="126" t="str">
        <f t="shared" ca="1" si="18"/>
        <v/>
      </c>
      <c r="I114" s="129" t="str">
        <f t="shared" ca="1" si="19"/>
        <v/>
      </c>
      <c r="J114" s="130" t="str">
        <f t="shared" ca="1" si="20"/>
        <v/>
      </c>
      <c r="K114" s="131" t="str">
        <f t="shared" ca="1" si="21"/>
        <v/>
      </c>
      <c r="L114" s="132" t="str">
        <f t="shared" ca="1" si="22"/>
        <v/>
      </c>
      <c r="M114" s="132" t="str">
        <f t="shared" ca="1" si="23"/>
        <v/>
      </c>
      <c r="N114" s="133" t="str">
        <f t="shared" ca="1" si="24"/>
        <v/>
      </c>
      <c r="O114" s="134" t="str">
        <f t="shared" ca="1" si="25"/>
        <v/>
      </c>
      <c r="P114" s="135"/>
      <c r="Q114" s="124"/>
    </row>
    <row r="115" spans="2:17" ht="30" customHeight="1">
      <c r="B115" s="125">
        <f t="shared" si="13"/>
        <v>112</v>
      </c>
      <c r="C115" s="126" t="str">
        <f ca="1">IF(O115="","",'様式第１号　総括表'!$E$11)</f>
        <v/>
      </c>
      <c r="D115" s="126" t="str">
        <f t="shared" ca="1" si="14"/>
        <v/>
      </c>
      <c r="E115" s="303" t="str">
        <f t="shared" ca="1" si="15"/>
        <v/>
      </c>
      <c r="F115" s="127" t="str">
        <f t="shared" ca="1" si="16"/>
        <v/>
      </c>
      <c r="G115" s="128" t="str">
        <f t="shared" ca="1" si="17"/>
        <v/>
      </c>
      <c r="H115" s="126" t="str">
        <f t="shared" ca="1" si="18"/>
        <v/>
      </c>
      <c r="I115" s="129" t="str">
        <f t="shared" ca="1" si="19"/>
        <v/>
      </c>
      <c r="J115" s="130" t="str">
        <f t="shared" ca="1" si="20"/>
        <v/>
      </c>
      <c r="K115" s="131" t="str">
        <f t="shared" ca="1" si="21"/>
        <v/>
      </c>
      <c r="L115" s="132" t="str">
        <f t="shared" ca="1" si="22"/>
        <v/>
      </c>
      <c r="M115" s="132" t="str">
        <f t="shared" ca="1" si="23"/>
        <v/>
      </c>
      <c r="N115" s="133" t="str">
        <f t="shared" ca="1" si="24"/>
        <v/>
      </c>
      <c r="O115" s="134" t="str">
        <f t="shared" ca="1" si="25"/>
        <v/>
      </c>
      <c r="P115" s="135"/>
      <c r="Q115" s="124"/>
    </row>
    <row r="116" spans="2:17" ht="30" customHeight="1">
      <c r="B116" s="125">
        <f t="shared" si="13"/>
        <v>113</v>
      </c>
      <c r="C116" s="126" t="str">
        <f ca="1">IF(O116="","",'様式第１号　総括表'!$E$11)</f>
        <v/>
      </c>
      <c r="D116" s="126" t="str">
        <f t="shared" ca="1" si="14"/>
        <v/>
      </c>
      <c r="E116" s="303" t="str">
        <f t="shared" ca="1" si="15"/>
        <v/>
      </c>
      <c r="F116" s="127" t="str">
        <f t="shared" ca="1" si="16"/>
        <v/>
      </c>
      <c r="G116" s="128" t="str">
        <f t="shared" ca="1" si="17"/>
        <v/>
      </c>
      <c r="H116" s="126" t="str">
        <f t="shared" ca="1" si="18"/>
        <v/>
      </c>
      <c r="I116" s="129" t="str">
        <f t="shared" ca="1" si="19"/>
        <v/>
      </c>
      <c r="J116" s="130" t="str">
        <f t="shared" ca="1" si="20"/>
        <v/>
      </c>
      <c r="K116" s="131" t="str">
        <f t="shared" ca="1" si="21"/>
        <v/>
      </c>
      <c r="L116" s="132" t="str">
        <f t="shared" ca="1" si="22"/>
        <v/>
      </c>
      <c r="M116" s="132" t="str">
        <f t="shared" ca="1" si="23"/>
        <v/>
      </c>
      <c r="N116" s="133" t="str">
        <f t="shared" ca="1" si="24"/>
        <v/>
      </c>
      <c r="O116" s="134" t="str">
        <f t="shared" ca="1" si="25"/>
        <v/>
      </c>
      <c r="P116" s="135"/>
      <c r="Q116" s="124"/>
    </row>
    <row r="117" spans="2:17" ht="30" customHeight="1">
      <c r="B117" s="125">
        <f t="shared" si="13"/>
        <v>114</v>
      </c>
      <c r="C117" s="126" t="str">
        <f ca="1">IF(O117="","",'様式第１号　総括表'!$E$11)</f>
        <v/>
      </c>
      <c r="D117" s="126" t="str">
        <f t="shared" ca="1" si="14"/>
        <v/>
      </c>
      <c r="E117" s="303" t="str">
        <f t="shared" ca="1" si="15"/>
        <v/>
      </c>
      <c r="F117" s="127" t="str">
        <f t="shared" ca="1" si="16"/>
        <v/>
      </c>
      <c r="G117" s="128" t="str">
        <f t="shared" ca="1" si="17"/>
        <v/>
      </c>
      <c r="H117" s="126" t="str">
        <f t="shared" ca="1" si="18"/>
        <v/>
      </c>
      <c r="I117" s="129" t="str">
        <f t="shared" ca="1" si="19"/>
        <v/>
      </c>
      <c r="J117" s="130" t="str">
        <f t="shared" ca="1" si="20"/>
        <v/>
      </c>
      <c r="K117" s="131" t="str">
        <f t="shared" ca="1" si="21"/>
        <v/>
      </c>
      <c r="L117" s="132" t="str">
        <f t="shared" ca="1" si="22"/>
        <v/>
      </c>
      <c r="M117" s="132" t="str">
        <f t="shared" ca="1" si="23"/>
        <v/>
      </c>
      <c r="N117" s="133" t="str">
        <f t="shared" ca="1" si="24"/>
        <v/>
      </c>
      <c r="O117" s="134" t="str">
        <f t="shared" ca="1" si="25"/>
        <v/>
      </c>
      <c r="P117" s="135"/>
      <c r="Q117" s="124"/>
    </row>
    <row r="118" spans="2:17" ht="30" customHeight="1">
      <c r="B118" s="125">
        <f t="shared" si="13"/>
        <v>115</v>
      </c>
      <c r="C118" s="126" t="str">
        <f ca="1">IF(O118="","",'様式第１号　総括表'!$E$11)</f>
        <v/>
      </c>
      <c r="D118" s="126" t="str">
        <f t="shared" ca="1" si="14"/>
        <v/>
      </c>
      <c r="E118" s="303" t="str">
        <f t="shared" ca="1" si="15"/>
        <v/>
      </c>
      <c r="F118" s="127" t="str">
        <f t="shared" ca="1" si="16"/>
        <v/>
      </c>
      <c r="G118" s="128" t="str">
        <f t="shared" ca="1" si="17"/>
        <v/>
      </c>
      <c r="H118" s="126" t="str">
        <f t="shared" ca="1" si="18"/>
        <v/>
      </c>
      <c r="I118" s="129" t="str">
        <f t="shared" ca="1" si="19"/>
        <v/>
      </c>
      <c r="J118" s="130" t="str">
        <f t="shared" ca="1" si="20"/>
        <v/>
      </c>
      <c r="K118" s="131" t="str">
        <f t="shared" ca="1" si="21"/>
        <v/>
      </c>
      <c r="L118" s="132" t="str">
        <f t="shared" ca="1" si="22"/>
        <v/>
      </c>
      <c r="M118" s="132" t="str">
        <f t="shared" ca="1" si="23"/>
        <v/>
      </c>
      <c r="N118" s="133" t="str">
        <f t="shared" ca="1" si="24"/>
        <v/>
      </c>
      <c r="O118" s="134" t="str">
        <f t="shared" ca="1" si="25"/>
        <v/>
      </c>
      <c r="P118" s="135"/>
      <c r="Q118" s="124"/>
    </row>
    <row r="119" spans="2:17" ht="30" customHeight="1">
      <c r="B119" s="125">
        <f t="shared" si="13"/>
        <v>116</v>
      </c>
      <c r="C119" s="126" t="str">
        <f ca="1">IF(O119="","",'様式第１号　総括表'!$E$11)</f>
        <v/>
      </c>
      <c r="D119" s="126" t="str">
        <f t="shared" ca="1" si="14"/>
        <v/>
      </c>
      <c r="E119" s="303" t="str">
        <f t="shared" ca="1" si="15"/>
        <v/>
      </c>
      <c r="F119" s="127" t="str">
        <f t="shared" ca="1" si="16"/>
        <v/>
      </c>
      <c r="G119" s="128" t="str">
        <f t="shared" ca="1" si="17"/>
        <v/>
      </c>
      <c r="H119" s="126" t="str">
        <f t="shared" ca="1" si="18"/>
        <v/>
      </c>
      <c r="I119" s="129" t="str">
        <f t="shared" ca="1" si="19"/>
        <v/>
      </c>
      <c r="J119" s="130" t="str">
        <f t="shared" ca="1" si="20"/>
        <v/>
      </c>
      <c r="K119" s="131" t="str">
        <f t="shared" ca="1" si="21"/>
        <v/>
      </c>
      <c r="L119" s="132" t="str">
        <f t="shared" ca="1" si="22"/>
        <v/>
      </c>
      <c r="M119" s="132" t="str">
        <f t="shared" ca="1" si="23"/>
        <v/>
      </c>
      <c r="N119" s="133" t="str">
        <f t="shared" ca="1" si="24"/>
        <v/>
      </c>
      <c r="O119" s="134" t="str">
        <f t="shared" ca="1" si="25"/>
        <v/>
      </c>
      <c r="P119" s="135"/>
      <c r="Q119" s="124"/>
    </row>
    <row r="120" spans="2:17" ht="30" customHeight="1">
      <c r="B120" s="125">
        <f t="shared" si="13"/>
        <v>117</v>
      </c>
      <c r="C120" s="126" t="str">
        <f ca="1">IF(O120="","",'様式第１号　総括表'!$E$11)</f>
        <v/>
      </c>
      <c r="D120" s="126" t="str">
        <f t="shared" ca="1" si="14"/>
        <v/>
      </c>
      <c r="E120" s="303" t="str">
        <f t="shared" ca="1" si="15"/>
        <v/>
      </c>
      <c r="F120" s="127" t="str">
        <f t="shared" ca="1" si="16"/>
        <v/>
      </c>
      <c r="G120" s="128" t="str">
        <f t="shared" ca="1" si="17"/>
        <v/>
      </c>
      <c r="H120" s="126" t="str">
        <f t="shared" ca="1" si="18"/>
        <v/>
      </c>
      <c r="I120" s="129" t="str">
        <f t="shared" ca="1" si="19"/>
        <v/>
      </c>
      <c r="J120" s="130" t="str">
        <f t="shared" ca="1" si="20"/>
        <v/>
      </c>
      <c r="K120" s="131" t="str">
        <f t="shared" ca="1" si="21"/>
        <v/>
      </c>
      <c r="L120" s="132" t="str">
        <f t="shared" ca="1" si="22"/>
        <v/>
      </c>
      <c r="M120" s="132" t="str">
        <f t="shared" ca="1" si="23"/>
        <v/>
      </c>
      <c r="N120" s="133" t="str">
        <f t="shared" ca="1" si="24"/>
        <v/>
      </c>
      <c r="O120" s="134" t="str">
        <f t="shared" ca="1" si="25"/>
        <v/>
      </c>
      <c r="P120" s="135"/>
      <c r="Q120" s="124"/>
    </row>
    <row r="121" spans="2:17" ht="30" customHeight="1">
      <c r="B121" s="125">
        <f t="shared" si="13"/>
        <v>118</v>
      </c>
      <c r="C121" s="126" t="str">
        <f ca="1">IF(O121="","",'様式第１号　総括表'!$E$11)</f>
        <v/>
      </c>
      <c r="D121" s="126" t="str">
        <f t="shared" ca="1" si="14"/>
        <v/>
      </c>
      <c r="E121" s="303" t="str">
        <f t="shared" ca="1" si="15"/>
        <v/>
      </c>
      <c r="F121" s="127" t="str">
        <f t="shared" ca="1" si="16"/>
        <v/>
      </c>
      <c r="G121" s="128" t="str">
        <f t="shared" ca="1" si="17"/>
        <v/>
      </c>
      <c r="H121" s="126" t="str">
        <f t="shared" ca="1" si="18"/>
        <v/>
      </c>
      <c r="I121" s="129" t="str">
        <f t="shared" ca="1" si="19"/>
        <v/>
      </c>
      <c r="J121" s="130" t="str">
        <f t="shared" ca="1" si="20"/>
        <v/>
      </c>
      <c r="K121" s="131" t="str">
        <f t="shared" ca="1" si="21"/>
        <v/>
      </c>
      <c r="L121" s="132" t="str">
        <f t="shared" ca="1" si="22"/>
        <v/>
      </c>
      <c r="M121" s="132" t="str">
        <f t="shared" ca="1" si="23"/>
        <v/>
      </c>
      <c r="N121" s="133" t="str">
        <f t="shared" ca="1" si="24"/>
        <v/>
      </c>
      <c r="O121" s="134" t="str">
        <f t="shared" ca="1" si="25"/>
        <v/>
      </c>
      <c r="P121" s="135"/>
      <c r="Q121" s="124"/>
    </row>
    <row r="122" spans="2:17" ht="30" customHeight="1">
      <c r="B122" s="125">
        <f t="shared" si="13"/>
        <v>119</v>
      </c>
      <c r="C122" s="126" t="str">
        <f ca="1">IF(O122="","",'様式第１号　総括表'!$E$11)</f>
        <v/>
      </c>
      <c r="D122" s="126" t="str">
        <f t="shared" ca="1" si="14"/>
        <v/>
      </c>
      <c r="E122" s="303" t="str">
        <f t="shared" ca="1" si="15"/>
        <v/>
      </c>
      <c r="F122" s="127" t="str">
        <f t="shared" ca="1" si="16"/>
        <v/>
      </c>
      <c r="G122" s="128" t="str">
        <f t="shared" ca="1" si="17"/>
        <v/>
      </c>
      <c r="H122" s="126" t="str">
        <f t="shared" ca="1" si="18"/>
        <v/>
      </c>
      <c r="I122" s="129" t="str">
        <f t="shared" ca="1" si="19"/>
        <v/>
      </c>
      <c r="J122" s="130" t="str">
        <f t="shared" ca="1" si="20"/>
        <v/>
      </c>
      <c r="K122" s="131" t="str">
        <f t="shared" ca="1" si="21"/>
        <v/>
      </c>
      <c r="L122" s="132" t="str">
        <f t="shared" ca="1" si="22"/>
        <v/>
      </c>
      <c r="M122" s="132" t="str">
        <f t="shared" ca="1" si="23"/>
        <v/>
      </c>
      <c r="N122" s="133" t="str">
        <f t="shared" ca="1" si="24"/>
        <v/>
      </c>
      <c r="O122" s="134" t="str">
        <f t="shared" ca="1" si="25"/>
        <v/>
      </c>
      <c r="P122" s="135"/>
      <c r="Q122" s="124"/>
    </row>
    <row r="123" spans="2:17" ht="30" customHeight="1">
      <c r="B123" s="125">
        <f t="shared" si="13"/>
        <v>120</v>
      </c>
      <c r="C123" s="126" t="str">
        <f ca="1">IF(O123="","",'様式第１号　総括表'!$E$11)</f>
        <v/>
      </c>
      <c r="D123" s="126" t="str">
        <f t="shared" ca="1" si="14"/>
        <v/>
      </c>
      <c r="E123" s="303" t="str">
        <f t="shared" ca="1" si="15"/>
        <v/>
      </c>
      <c r="F123" s="127" t="str">
        <f t="shared" ca="1" si="16"/>
        <v/>
      </c>
      <c r="G123" s="128" t="str">
        <f t="shared" ca="1" si="17"/>
        <v/>
      </c>
      <c r="H123" s="126" t="str">
        <f t="shared" ca="1" si="18"/>
        <v/>
      </c>
      <c r="I123" s="129" t="str">
        <f t="shared" ca="1" si="19"/>
        <v/>
      </c>
      <c r="J123" s="130" t="str">
        <f t="shared" ca="1" si="20"/>
        <v/>
      </c>
      <c r="K123" s="131" t="str">
        <f t="shared" ca="1" si="21"/>
        <v/>
      </c>
      <c r="L123" s="132" t="str">
        <f t="shared" ca="1" si="22"/>
        <v/>
      </c>
      <c r="M123" s="132" t="str">
        <f t="shared" ca="1" si="23"/>
        <v/>
      </c>
      <c r="N123" s="133" t="str">
        <f t="shared" ca="1" si="24"/>
        <v/>
      </c>
      <c r="O123" s="134" t="str">
        <f t="shared" ca="1" si="25"/>
        <v/>
      </c>
      <c r="P123" s="135"/>
      <c r="Q123" s="124"/>
    </row>
    <row r="124" spans="2:17" ht="30" customHeight="1">
      <c r="B124" s="125">
        <f t="shared" si="13"/>
        <v>121</v>
      </c>
      <c r="C124" s="126" t="str">
        <f ca="1">IF(O124="","",'様式第１号　総括表'!$E$11)</f>
        <v/>
      </c>
      <c r="D124" s="126" t="str">
        <f t="shared" ca="1" si="14"/>
        <v/>
      </c>
      <c r="E124" s="303" t="str">
        <f t="shared" ca="1" si="15"/>
        <v/>
      </c>
      <c r="F124" s="127" t="str">
        <f t="shared" ca="1" si="16"/>
        <v/>
      </c>
      <c r="G124" s="128" t="str">
        <f t="shared" ca="1" si="17"/>
        <v/>
      </c>
      <c r="H124" s="126" t="str">
        <f t="shared" ca="1" si="18"/>
        <v/>
      </c>
      <c r="I124" s="129" t="str">
        <f t="shared" ca="1" si="19"/>
        <v/>
      </c>
      <c r="J124" s="130" t="str">
        <f t="shared" ca="1" si="20"/>
        <v/>
      </c>
      <c r="K124" s="131" t="str">
        <f t="shared" ca="1" si="21"/>
        <v/>
      </c>
      <c r="L124" s="132" t="str">
        <f t="shared" ca="1" si="22"/>
        <v/>
      </c>
      <c r="M124" s="132" t="str">
        <f t="shared" ca="1" si="23"/>
        <v/>
      </c>
      <c r="N124" s="133" t="str">
        <f t="shared" ca="1" si="24"/>
        <v/>
      </c>
      <c r="O124" s="134" t="str">
        <f t="shared" ca="1" si="25"/>
        <v/>
      </c>
      <c r="P124" s="135"/>
      <c r="Q124" s="124"/>
    </row>
    <row r="125" spans="2:17" ht="30" customHeight="1">
      <c r="B125" s="125">
        <f t="shared" si="13"/>
        <v>122</v>
      </c>
      <c r="C125" s="126" t="str">
        <f ca="1">IF(O125="","",'様式第１号　総括表'!$E$11)</f>
        <v/>
      </c>
      <c r="D125" s="126" t="str">
        <f t="shared" ca="1" si="14"/>
        <v/>
      </c>
      <c r="E125" s="303" t="str">
        <f t="shared" ca="1" si="15"/>
        <v/>
      </c>
      <c r="F125" s="127" t="str">
        <f t="shared" ca="1" si="16"/>
        <v/>
      </c>
      <c r="G125" s="128" t="str">
        <f t="shared" ca="1" si="17"/>
        <v/>
      </c>
      <c r="H125" s="126" t="str">
        <f t="shared" ca="1" si="18"/>
        <v/>
      </c>
      <c r="I125" s="129" t="str">
        <f t="shared" ca="1" si="19"/>
        <v/>
      </c>
      <c r="J125" s="130" t="str">
        <f t="shared" ca="1" si="20"/>
        <v/>
      </c>
      <c r="K125" s="131" t="str">
        <f t="shared" ca="1" si="21"/>
        <v/>
      </c>
      <c r="L125" s="132" t="str">
        <f t="shared" ca="1" si="22"/>
        <v/>
      </c>
      <c r="M125" s="132" t="str">
        <f t="shared" ca="1" si="23"/>
        <v/>
      </c>
      <c r="N125" s="133" t="str">
        <f t="shared" ca="1" si="24"/>
        <v/>
      </c>
      <c r="O125" s="134" t="str">
        <f t="shared" ca="1" si="25"/>
        <v/>
      </c>
      <c r="P125" s="135"/>
      <c r="Q125" s="124"/>
    </row>
    <row r="126" spans="2:17" ht="30" customHeight="1">
      <c r="B126" s="125">
        <f t="shared" si="13"/>
        <v>123</v>
      </c>
      <c r="C126" s="126" t="str">
        <f ca="1">IF(O126="","",'様式第１号　総括表'!$E$11)</f>
        <v/>
      </c>
      <c r="D126" s="126" t="str">
        <f t="shared" ca="1" si="14"/>
        <v/>
      </c>
      <c r="E126" s="303" t="str">
        <f t="shared" ca="1" si="15"/>
        <v/>
      </c>
      <c r="F126" s="127" t="str">
        <f t="shared" ca="1" si="16"/>
        <v/>
      </c>
      <c r="G126" s="128" t="str">
        <f t="shared" ca="1" si="17"/>
        <v/>
      </c>
      <c r="H126" s="126" t="str">
        <f t="shared" ca="1" si="18"/>
        <v/>
      </c>
      <c r="I126" s="129" t="str">
        <f t="shared" ca="1" si="19"/>
        <v/>
      </c>
      <c r="J126" s="130" t="str">
        <f t="shared" ca="1" si="20"/>
        <v/>
      </c>
      <c r="K126" s="131" t="str">
        <f t="shared" ca="1" si="21"/>
        <v/>
      </c>
      <c r="L126" s="132" t="str">
        <f t="shared" ca="1" si="22"/>
        <v/>
      </c>
      <c r="M126" s="132" t="str">
        <f t="shared" ca="1" si="23"/>
        <v/>
      </c>
      <c r="N126" s="133" t="str">
        <f t="shared" ca="1" si="24"/>
        <v/>
      </c>
      <c r="O126" s="134" t="str">
        <f t="shared" ca="1" si="25"/>
        <v/>
      </c>
      <c r="P126" s="135"/>
      <c r="Q126" s="124"/>
    </row>
    <row r="127" spans="2:17" ht="30" customHeight="1">
      <c r="B127" s="125">
        <f t="shared" si="13"/>
        <v>124</v>
      </c>
      <c r="C127" s="126" t="str">
        <f ca="1">IF(O127="","",'様式第１号　総括表'!$E$11)</f>
        <v/>
      </c>
      <c r="D127" s="126" t="str">
        <f t="shared" ca="1" si="14"/>
        <v/>
      </c>
      <c r="E127" s="303" t="str">
        <f t="shared" ca="1" si="15"/>
        <v/>
      </c>
      <c r="F127" s="127" t="str">
        <f t="shared" ca="1" si="16"/>
        <v/>
      </c>
      <c r="G127" s="128" t="str">
        <f t="shared" ca="1" si="17"/>
        <v/>
      </c>
      <c r="H127" s="126" t="str">
        <f t="shared" ca="1" si="18"/>
        <v/>
      </c>
      <c r="I127" s="129" t="str">
        <f t="shared" ca="1" si="19"/>
        <v/>
      </c>
      <c r="J127" s="130" t="str">
        <f t="shared" ca="1" si="20"/>
        <v/>
      </c>
      <c r="K127" s="131" t="str">
        <f t="shared" ca="1" si="21"/>
        <v/>
      </c>
      <c r="L127" s="132" t="str">
        <f t="shared" ca="1" si="22"/>
        <v/>
      </c>
      <c r="M127" s="132" t="str">
        <f t="shared" ca="1" si="23"/>
        <v/>
      </c>
      <c r="N127" s="133" t="str">
        <f t="shared" ca="1" si="24"/>
        <v/>
      </c>
      <c r="O127" s="134" t="str">
        <f t="shared" ca="1" si="25"/>
        <v/>
      </c>
      <c r="P127" s="135"/>
      <c r="Q127" s="124"/>
    </row>
    <row r="128" spans="2:17" ht="30" customHeight="1">
      <c r="B128" s="125">
        <f t="shared" si="13"/>
        <v>125</v>
      </c>
      <c r="C128" s="126" t="str">
        <f ca="1">IF(O128="","",'様式第１号　総括表'!$E$11)</f>
        <v/>
      </c>
      <c r="D128" s="126" t="str">
        <f t="shared" ca="1" si="14"/>
        <v/>
      </c>
      <c r="E128" s="303" t="str">
        <f t="shared" ca="1" si="15"/>
        <v/>
      </c>
      <c r="F128" s="127" t="str">
        <f t="shared" ca="1" si="16"/>
        <v/>
      </c>
      <c r="G128" s="128" t="str">
        <f t="shared" ca="1" si="17"/>
        <v/>
      </c>
      <c r="H128" s="126" t="str">
        <f t="shared" ca="1" si="18"/>
        <v/>
      </c>
      <c r="I128" s="129" t="str">
        <f t="shared" ca="1" si="19"/>
        <v/>
      </c>
      <c r="J128" s="130" t="str">
        <f t="shared" ca="1" si="20"/>
        <v/>
      </c>
      <c r="K128" s="131" t="str">
        <f t="shared" ca="1" si="21"/>
        <v/>
      </c>
      <c r="L128" s="132" t="str">
        <f t="shared" ca="1" si="22"/>
        <v/>
      </c>
      <c r="M128" s="132" t="str">
        <f t="shared" ca="1" si="23"/>
        <v/>
      </c>
      <c r="N128" s="133" t="str">
        <f t="shared" ca="1" si="24"/>
        <v/>
      </c>
      <c r="O128" s="134" t="str">
        <f t="shared" ca="1" si="25"/>
        <v/>
      </c>
      <c r="P128" s="135"/>
      <c r="Q128" s="124"/>
    </row>
    <row r="129" spans="2:17" ht="30" customHeight="1">
      <c r="B129" s="125">
        <f t="shared" si="13"/>
        <v>126</v>
      </c>
      <c r="C129" s="126" t="str">
        <f ca="1">IF(O129="","",'様式第１号　総括表'!$E$11)</f>
        <v/>
      </c>
      <c r="D129" s="126" t="str">
        <f t="shared" ca="1" si="14"/>
        <v/>
      </c>
      <c r="E129" s="303" t="str">
        <f t="shared" ca="1" si="15"/>
        <v/>
      </c>
      <c r="F129" s="127" t="str">
        <f t="shared" ca="1" si="16"/>
        <v/>
      </c>
      <c r="G129" s="128" t="str">
        <f t="shared" ca="1" si="17"/>
        <v/>
      </c>
      <c r="H129" s="126" t="str">
        <f t="shared" ca="1" si="18"/>
        <v/>
      </c>
      <c r="I129" s="129" t="str">
        <f t="shared" ca="1" si="19"/>
        <v/>
      </c>
      <c r="J129" s="130" t="str">
        <f t="shared" ca="1" si="20"/>
        <v/>
      </c>
      <c r="K129" s="131" t="str">
        <f t="shared" ca="1" si="21"/>
        <v/>
      </c>
      <c r="L129" s="132" t="str">
        <f t="shared" ca="1" si="22"/>
        <v/>
      </c>
      <c r="M129" s="132" t="str">
        <f t="shared" ca="1" si="23"/>
        <v/>
      </c>
      <c r="N129" s="133" t="str">
        <f t="shared" ca="1" si="24"/>
        <v/>
      </c>
      <c r="O129" s="134" t="str">
        <f t="shared" ca="1" si="25"/>
        <v/>
      </c>
      <c r="P129" s="135"/>
      <c r="Q129" s="124"/>
    </row>
    <row r="130" spans="2:17" ht="30" customHeight="1">
      <c r="B130" s="125">
        <f t="shared" si="13"/>
        <v>127</v>
      </c>
      <c r="C130" s="126" t="str">
        <f ca="1">IF(O130="","",'様式第１号　総括表'!$E$11)</f>
        <v/>
      </c>
      <c r="D130" s="126" t="str">
        <f t="shared" ca="1" si="14"/>
        <v/>
      </c>
      <c r="E130" s="303" t="str">
        <f t="shared" ca="1" si="15"/>
        <v/>
      </c>
      <c r="F130" s="127" t="str">
        <f t="shared" ca="1" si="16"/>
        <v/>
      </c>
      <c r="G130" s="128" t="str">
        <f t="shared" ca="1" si="17"/>
        <v/>
      </c>
      <c r="H130" s="126" t="str">
        <f t="shared" ca="1" si="18"/>
        <v/>
      </c>
      <c r="I130" s="129" t="str">
        <f t="shared" ca="1" si="19"/>
        <v/>
      </c>
      <c r="J130" s="130" t="str">
        <f t="shared" ca="1" si="20"/>
        <v/>
      </c>
      <c r="K130" s="131" t="str">
        <f t="shared" ca="1" si="21"/>
        <v/>
      </c>
      <c r="L130" s="132" t="str">
        <f t="shared" ca="1" si="22"/>
        <v/>
      </c>
      <c r="M130" s="132" t="str">
        <f t="shared" ca="1" si="23"/>
        <v/>
      </c>
      <c r="N130" s="133" t="str">
        <f t="shared" ca="1" si="24"/>
        <v/>
      </c>
      <c r="O130" s="134" t="str">
        <f t="shared" ca="1" si="25"/>
        <v/>
      </c>
      <c r="P130" s="135"/>
      <c r="Q130" s="124"/>
    </row>
    <row r="131" spans="2:17" ht="30" customHeight="1">
      <c r="B131" s="125">
        <f t="shared" si="13"/>
        <v>128</v>
      </c>
      <c r="C131" s="126" t="str">
        <f ca="1">IF(O131="","",'様式第１号　総括表'!$E$11)</f>
        <v/>
      </c>
      <c r="D131" s="126" t="str">
        <f t="shared" ca="1" si="14"/>
        <v/>
      </c>
      <c r="E131" s="303" t="str">
        <f t="shared" ca="1" si="15"/>
        <v/>
      </c>
      <c r="F131" s="127" t="str">
        <f t="shared" ca="1" si="16"/>
        <v/>
      </c>
      <c r="G131" s="128" t="str">
        <f t="shared" ca="1" si="17"/>
        <v/>
      </c>
      <c r="H131" s="126" t="str">
        <f t="shared" ca="1" si="18"/>
        <v/>
      </c>
      <c r="I131" s="129" t="str">
        <f t="shared" ca="1" si="19"/>
        <v/>
      </c>
      <c r="J131" s="130" t="str">
        <f t="shared" ca="1" si="20"/>
        <v/>
      </c>
      <c r="K131" s="131" t="str">
        <f t="shared" ca="1" si="21"/>
        <v/>
      </c>
      <c r="L131" s="132" t="str">
        <f t="shared" ca="1" si="22"/>
        <v/>
      </c>
      <c r="M131" s="132" t="str">
        <f t="shared" ca="1" si="23"/>
        <v/>
      </c>
      <c r="N131" s="133" t="str">
        <f t="shared" ca="1" si="24"/>
        <v/>
      </c>
      <c r="O131" s="134" t="str">
        <f t="shared" ca="1" si="25"/>
        <v/>
      </c>
      <c r="P131" s="135"/>
      <c r="Q131" s="124"/>
    </row>
    <row r="132" spans="2:17" ht="30" customHeight="1">
      <c r="B132" s="125">
        <f t="shared" si="13"/>
        <v>129</v>
      </c>
      <c r="C132" s="126" t="str">
        <f ca="1">IF(O132="","",'様式第１号　総括表'!$E$11)</f>
        <v/>
      </c>
      <c r="D132" s="126" t="str">
        <f t="shared" ca="1" si="14"/>
        <v/>
      </c>
      <c r="E132" s="303" t="str">
        <f t="shared" ca="1" si="15"/>
        <v/>
      </c>
      <c r="F132" s="127" t="str">
        <f t="shared" ca="1" si="16"/>
        <v/>
      </c>
      <c r="G132" s="128" t="str">
        <f t="shared" ca="1" si="17"/>
        <v/>
      </c>
      <c r="H132" s="126" t="str">
        <f t="shared" ca="1" si="18"/>
        <v/>
      </c>
      <c r="I132" s="129" t="str">
        <f t="shared" ca="1" si="19"/>
        <v/>
      </c>
      <c r="J132" s="130" t="str">
        <f t="shared" ca="1" si="20"/>
        <v/>
      </c>
      <c r="K132" s="131" t="str">
        <f t="shared" ca="1" si="21"/>
        <v/>
      </c>
      <c r="L132" s="132" t="str">
        <f t="shared" ca="1" si="22"/>
        <v/>
      </c>
      <c r="M132" s="132" t="str">
        <f t="shared" ca="1" si="23"/>
        <v/>
      </c>
      <c r="N132" s="133" t="str">
        <f t="shared" ca="1" si="24"/>
        <v/>
      </c>
      <c r="O132" s="134" t="str">
        <f t="shared" ca="1" si="25"/>
        <v/>
      </c>
      <c r="P132" s="135"/>
      <c r="Q132" s="124"/>
    </row>
    <row r="133" spans="2:17" ht="30" customHeight="1">
      <c r="B133" s="125">
        <f t="shared" ref="B133:B153" si="26">ROW()-3</f>
        <v>130</v>
      </c>
      <c r="C133" s="126" t="str">
        <f ca="1">IF(O133="","",'様式第１号　総括表'!$E$11)</f>
        <v/>
      </c>
      <c r="D133" s="126" t="str">
        <f t="shared" ref="D133:D153" ca="1" si="27">IFERROR(INDIRECT("個票A"&amp;$B133&amp;"！$N$4"),"")</f>
        <v/>
      </c>
      <c r="E133" s="303" t="str">
        <f t="shared" ref="E133:E153" ca="1" si="28">IFERROR(INDIRECT("個票A"&amp;$B133&amp;"！$N$3"),"")</f>
        <v/>
      </c>
      <c r="F133" s="127" t="str">
        <f t="shared" ref="F133:F153" ca="1" si="29">IFERROR(INDIRECT("個票A"&amp;$B133&amp;"！$AH$5"),"")</f>
        <v/>
      </c>
      <c r="G133" s="128" t="str">
        <f t="shared" ref="G133:G153" ca="1" si="30">IF(N133="","",IFERROR(INDIRECT("個票A"&amp;$B133&amp;"！$AR$4"),""))</f>
        <v/>
      </c>
      <c r="H133" s="126" t="str">
        <f t="shared" ref="H133:H153" ca="1" si="31">IFERROR(INDIRECT("個票A"&amp;$B133&amp;"！$N$5"),"")</f>
        <v/>
      </c>
      <c r="I133" s="129" t="str">
        <f t="shared" ref="I133:I153" ca="1" si="32">IFERROR(INDIRECT("個票A"&amp;$B133&amp;"！$N$7"),"")</f>
        <v/>
      </c>
      <c r="J133" s="130" t="str">
        <f t="shared" ref="J133:J153" ca="1" si="33">IFERROR(INDIRECT("個票A"&amp;$B133&amp;"！$A$10"),"")</f>
        <v/>
      </c>
      <c r="K133" s="131" t="str">
        <f t="shared" ref="K133:K153" ca="1" si="34">IFERROR(INDIRECT("個票A"&amp;$B133&amp;"！$H$10"),"")</f>
        <v/>
      </c>
      <c r="L133" s="132" t="str">
        <f t="shared" ref="L133:L153" ca="1" si="35">IFERROR(INDIRECT("個票A"&amp;$B133&amp;"！$O$10"),"")</f>
        <v/>
      </c>
      <c r="M133" s="132" t="str">
        <f t="shared" ref="M133:M153" ca="1" si="36">IFERROR(INDIRECT("個票A"&amp;$B133&amp;"！$V$10"),"")</f>
        <v/>
      </c>
      <c r="N133" s="133" t="str">
        <f t="shared" ref="N133:N153" ca="1" si="37">IFERROR(INDIRECT("個票A"&amp;$B133&amp;"！$AC$10"),"")</f>
        <v/>
      </c>
      <c r="O133" s="134" t="str">
        <f t="shared" ref="O133:O153" ca="1" si="38">IFERROR(INDIRECT("個票A"&amp;$B133&amp;"！$AJ$10"),"")</f>
        <v/>
      </c>
      <c r="P133" s="135"/>
      <c r="Q133" s="124"/>
    </row>
    <row r="134" spans="2:17" ht="30" customHeight="1">
      <c r="B134" s="125">
        <f t="shared" si="26"/>
        <v>131</v>
      </c>
      <c r="C134" s="126" t="str">
        <f ca="1">IF(O134="","",'様式第１号　総括表'!$E$11)</f>
        <v/>
      </c>
      <c r="D134" s="126" t="str">
        <f t="shared" ca="1" si="27"/>
        <v/>
      </c>
      <c r="E134" s="303" t="str">
        <f t="shared" ca="1" si="28"/>
        <v/>
      </c>
      <c r="F134" s="127" t="str">
        <f t="shared" ca="1" si="29"/>
        <v/>
      </c>
      <c r="G134" s="128" t="str">
        <f t="shared" ca="1" si="30"/>
        <v/>
      </c>
      <c r="H134" s="126" t="str">
        <f t="shared" ca="1" si="31"/>
        <v/>
      </c>
      <c r="I134" s="129" t="str">
        <f t="shared" ca="1" si="32"/>
        <v/>
      </c>
      <c r="J134" s="130" t="str">
        <f t="shared" ca="1" si="33"/>
        <v/>
      </c>
      <c r="K134" s="131" t="str">
        <f t="shared" ca="1" si="34"/>
        <v/>
      </c>
      <c r="L134" s="132" t="str">
        <f t="shared" ca="1" si="35"/>
        <v/>
      </c>
      <c r="M134" s="132" t="str">
        <f t="shared" ca="1" si="36"/>
        <v/>
      </c>
      <c r="N134" s="133" t="str">
        <f t="shared" ca="1" si="37"/>
        <v/>
      </c>
      <c r="O134" s="134" t="str">
        <f t="shared" ca="1" si="38"/>
        <v/>
      </c>
      <c r="P134" s="135"/>
      <c r="Q134" s="124"/>
    </row>
    <row r="135" spans="2:17" ht="30" customHeight="1">
      <c r="B135" s="125">
        <f t="shared" si="26"/>
        <v>132</v>
      </c>
      <c r="C135" s="126" t="str">
        <f ca="1">IF(O135="","",'様式第１号　総括表'!$E$11)</f>
        <v/>
      </c>
      <c r="D135" s="126" t="str">
        <f t="shared" ca="1" si="27"/>
        <v/>
      </c>
      <c r="E135" s="303" t="str">
        <f t="shared" ca="1" si="28"/>
        <v/>
      </c>
      <c r="F135" s="127" t="str">
        <f t="shared" ca="1" si="29"/>
        <v/>
      </c>
      <c r="G135" s="128" t="str">
        <f t="shared" ca="1" si="30"/>
        <v/>
      </c>
      <c r="H135" s="126" t="str">
        <f t="shared" ca="1" si="31"/>
        <v/>
      </c>
      <c r="I135" s="129" t="str">
        <f t="shared" ca="1" si="32"/>
        <v/>
      </c>
      <c r="J135" s="130" t="str">
        <f t="shared" ca="1" si="33"/>
        <v/>
      </c>
      <c r="K135" s="131" t="str">
        <f t="shared" ca="1" si="34"/>
        <v/>
      </c>
      <c r="L135" s="132" t="str">
        <f t="shared" ca="1" si="35"/>
        <v/>
      </c>
      <c r="M135" s="132" t="str">
        <f t="shared" ca="1" si="36"/>
        <v/>
      </c>
      <c r="N135" s="133" t="str">
        <f t="shared" ca="1" si="37"/>
        <v/>
      </c>
      <c r="O135" s="134" t="str">
        <f t="shared" ca="1" si="38"/>
        <v/>
      </c>
      <c r="P135" s="135"/>
      <c r="Q135" s="124"/>
    </row>
    <row r="136" spans="2:17" ht="30" customHeight="1">
      <c r="B136" s="125">
        <f t="shared" si="26"/>
        <v>133</v>
      </c>
      <c r="C136" s="126" t="str">
        <f ca="1">IF(O136="","",'様式第１号　総括表'!$E$11)</f>
        <v/>
      </c>
      <c r="D136" s="126" t="str">
        <f t="shared" ca="1" si="27"/>
        <v/>
      </c>
      <c r="E136" s="303" t="str">
        <f t="shared" ca="1" si="28"/>
        <v/>
      </c>
      <c r="F136" s="127" t="str">
        <f t="shared" ca="1" si="29"/>
        <v/>
      </c>
      <c r="G136" s="128" t="str">
        <f t="shared" ca="1" si="30"/>
        <v/>
      </c>
      <c r="H136" s="126" t="str">
        <f t="shared" ca="1" si="31"/>
        <v/>
      </c>
      <c r="I136" s="129" t="str">
        <f t="shared" ca="1" si="32"/>
        <v/>
      </c>
      <c r="J136" s="130" t="str">
        <f t="shared" ca="1" si="33"/>
        <v/>
      </c>
      <c r="K136" s="131" t="str">
        <f t="shared" ca="1" si="34"/>
        <v/>
      </c>
      <c r="L136" s="132" t="str">
        <f t="shared" ca="1" si="35"/>
        <v/>
      </c>
      <c r="M136" s="132" t="str">
        <f t="shared" ca="1" si="36"/>
        <v/>
      </c>
      <c r="N136" s="133" t="str">
        <f t="shared" ca="1" si="37"/>
        <v/>
      </c>
      <c r="O136" s="134" t="str">
        <f t="shared" ca="1" si="38"/>
        <v/>
      </c>
      <c r="P136" s="135"/>
      <c r="Q136" s="124"/>
    </row>
    <row r="137" spans="2:17" ht="30" customHeight="1">
      <c r="B137" s="125">
        <f t="shared" si="26"/>
        <v>134</v>
      </c>
      <c r="C137" s="126" t="str">
        <f ca="1">IF(O137="","",'様式第１号　総括表'!$E$11)</f>
        <v/>
      </c>
      <c r="D137" s="126" t="str">
        <f t="shared" ca="1" si="27"/>
        <v/>
      </c>
      <c r="E137" s="303" t="str">
        <f t="shared" ca="1" si="28"/>
        <v/>
      </c>
      <c r="F137" s="127" t="str">
        <f t="shared" ca="1" si="29"/>
        <v/>
      </c>
      <c r="G137" s="128" t="str">
        <f t="shared" ca="1" si="30"/>
        <v/>
      </c>
      <c r="H137" s="126" t="str">
        <f t="shared" ca="1" si="31"/>
        <v/>
      </c>
      <c r="I137" s="129" t="str">
        <f t="shared" ca="1" si="32"/>
        <v/>
      </c>
      <c r="J137" s="130" t="str">
        <f t="shared" ca="1" si="33"/>
        <v/>
      </c>
      <c r="K137" s="131" t="str">
        <f t="shared" ca="1" si="34"/>
        <v/>
      </c>
      <c r="L137" s="132" t="str">
        <f t="shared" ca="1" si="35"/>
        <v/>
      </c>
      <c r="M137" s="132" t="str">
        <f t="shared" ca="1" si="36"/>
        <v/>
      </c>
      <c r="N137" s="133" t="str">
        <f t="shared" ca="1" si="37"/>
        <v/>
      </c>
      <c r="O137" s="134" t="str">
        <f t="shared" ca="1" si="38"/>
        <v/>
      </c>
      <c r="P137" s="135"/>
      <c r="Q137" s="124"/>
    </row>
    <row r="138" spans="2:17" ht="30" customHeight="1">
      <c r="B138" s="125">
        <f t="shared" si="26"/>
        <v>135</v>
      </c>
      <c r="C138" s="126" t="str">
        <f ca="1">IF(O138="","",'様式第１号　総括表'!$E$11)</f>
        <v/>
      </c>
      <c r="D138" s="126" t="str">
        <f t="shared" ca="1" si="27"/>
        <v/>
      </c>
      <c r="E138" s="303" t="str">
        <f t="shared" ca="1" si="28"/>
        <v/>
      </c>
      <c r="F138" s="127" t="str">
        <f t="shared" ca="1" si="29"/>
        <v/>
      </c>
      <c r="G138" s="128" t="str">
        <f t="shared" ca="1" si="30"/>
        <v/>
      </c>
      <c r="H138" s="126" t="str">
        <f t="shared" ca="1" si="31"/>
        <v/>
      </c>
      <c r="I138" s="129" t="str">
        <f t="shared" ca="1" si="32"/>
        <v/>
      </c>
      <c r="J138" s="130" t="str">
        <f t="shared" ca="1" si="33"/>
        <v/>
      </c>
      <c r="K138" s="131" t="str">
        <f t="shared" ca="1" si="34"/>
        <v/>
      </c>
      <c r="L138" s="132" t="str">
        <f t="shared" ca="1" si="35"/>
        <v/>
      </c>
      <c r="M138" s="132" t="str">
        <f t="shared" ca="1" si="36"/>
        <v/>
      </c>
      <c r="N138" s="133" t="str">
        <f t="shared" ca="1" si="37"/>
        <v/>
      </c>
      <c r="O138" s="134" t="str">
        <f t="shared" ca="1" si="38"/>
        <v/>
      </c>
      <c r="P138" s="135"/>
      <c r="Q138" s="124"/>
    </row>
    <row r="139" spans="2:17" ht="30" customHeight="1">
      <c r="B139" s="125">
        <f t="shared" si="26"/>
        <v>136</v>
      </c>
      <c r="C139" s="126" t="str">
        <f ca="1">IF(O139="","",'様式第１号　総括表'!$E$11)</f>
        <v/>
      </c>
      <c r="D139" s="126" t="str">
        <f t="shared" ca="1" si="27"/>
        <v/>
      </c>
      <c r="E139" s="303" t="str">
        <f t="shared" ca="1" si="28"/>
        <v/>
      </c>
      <c r="F139" s="127" t="str">
        <f t="shared" ca="1" si="29"/>
        <v/>
      </c>
      <c r="G139" s="128" t="str">
        <f t="shared" ca="1" si="30"/>
        <v/>
      </c>
      <c r="H139" s="126" t="str">
        <f t="shared" ca="1" si="31"/>
        <v/>
      </c>
      <c r="I139" s="129" t="str">
        <f t="shared" ca="1" si="32"/>
        <v/>
      </c>
      <c r="J139" s="130" t="str">
        <f t="shared" ca="1" si="33"/>
        <v/>
      </c>
      <c r="K139" s="131" t="str">
        <f t="shared" ca="1" si="34"/>
        <v/>
      </c>
      <c r="L139" s="132" t="str">
        <f t="shared" ca="1" si="35"/>
        <v/>
      </c>
      <c r="M139" s="132" t="str">
        <f t="shared" ca="1" si="36"/>
        <v/>
      </c>
      <c r="N139" s="133" t="str">
        <f t="shared" ca="1" si="37"/>
        <v/>
      </c>
      <c r="O139" s="134" t="str">
        <f t="shared" ca="1" si="38"/>
        <v/>
      </c>
      <c r="P139" s="135"/>
      <c r="Q139" s="124"/>
    </row>
    <row r="140" spans="2:17" ht="30" customHeight="1">
      <c r="B140" s="125">
        <f t="shared" si="26"/>
        <v>137</v>
      </c>
      <c r="C140" s="126" t="str">
        <f ca="1">IF(O140="","",'様式第１号　総括表'!$E$11)</f>
        <v/>
      </c>
      <c r="D140" s="126" t="str">
        <f t="shared" ca="1" si="27"/>
        <v/>
      </c>
      <c r="E140" s="303" t="str">
        <f t="shared" ca="1" si="28"/>
        <v/>
      </c>
      <c r="F140" s="127" t="str">
        <f t="shared" ca="1" si="29"/>
        <v/>
      </c>
      <c r="G140" s="128" t="str">
        <f t="shared" ca="1" si="30"/>
        <v/>
      </c>
      <c r="H140" s="126" t="str">
        <f t="shared" ca="1" si="31"/>
        <v/>
      </c>
      <c r="I140" s="129" t="str">
        <f t="shared" ca="1" si="32"/>
        <v/>
      </c>
      <c r="J140" s="130" t="str">
        <f t="shared" ca="1" si="33"/>
        <v/>
      </c>
      <c r="K140" s="131" t="str">
        <f t="shared" ca="1" si="34"/>
        <v/>
      </c>
      <c r="L140" s="132" t="str">
        <f t="shared" ca="1" si="35"/>
        <v/>
      </c>
      <c r="M140" s="132" t="str">
        <f t="shared" ca="1" si="36"/>
        <v/>
      </c>
      <c r="N140" s="133" t="str">
        <f t="shared" ca="1" si="37"/>
        <v/>
      </c>
      <c r="O140" s="134" t="str">
        <f t="shared" ca="1" si="38"/>
        <v/>
      </c>
      <c r="P140" s="135"/>
      <c r="Q140" s="124"/>
    </row>
    <row r="141" spans="2:17" ht="30" customHeight="1">
      <c r="B141" s="125">
        <f t="shared" si="26"/>
        <v>138</v>
      </c>
      <c r="C141" s="126" t="str">
        <f ca="1">IF(O141="","",'様式第１号　総括表'!$E$11)</f>
        <v/>
      </c>
      <c r="D141" s="126" t="str">
        <f t="shared" ca="1" si="27"/>
        <v/>
      </c>
      <c r="E141" s="303" t="str">
        <f t="shared" ca="1" si="28"/>
        <v/>
      </c>
      <c r="F141" s="127" t="str">
        <f t="shared" ca="1" si="29"/>
        <v/>
      </c>
      <c r="G141" s="128" t="str">
        <f t="shared" ca="1" si="30"/>
        <v/>
      </c>
      <c r="H141" s="126" t="str">
        <f t="shared" ca="1" si="31"/>
        <v/>
      </c>
      <c r="I141" s="129" t="str">
        <f t="shared" ca="1" si="32"/>
        <v/>
      </c>
      <c r="J141" s="130" t="str">
        <f t="shared" ca="1" si="33"/>
        <v/>
      </c>
      <c r="K141" s="131" t="str">
        <f t="shared" ca="1" si="34"/>
        <v/>
      </c>
      <c r="L141" s="132" t="str">
        <f t="shared" ca="1" si="35"/>
        <v/>
      </c>
      <c r="M141" s="132" t="str">
        <f t="shared" ca="1" si="36"/>
        <v/>
      </c>
      <c r="N141" s="133" t="str">
        <f t="shared" ca="1" si="37"/>
        <v/>
      </c>
      <c r="O141" s="134" t="str">
        <f t="shared" ca="1" si="38"/>
        <v/>
      </c>
      <c r="P141" s="135"/>
      <c r="Q141" s="124"/>
    </row>
    <row r="142" spans="2:17" ht="30" customHeight="1">
      <c r="B142" s="125">
        <f t="shared" si="26"/>
        <v>139</v>
      </c>
      <c r="C142" s="126" t="str">
        <f ca="1">IF(O142="","",'様式第１号　総括表'!$E$11)</f>
        <v/>
      </c>
      <c r="D142" s="126" t="str">
        <f t="shared" ca="1" si="27"/>
        <v/>
      </c>
      <c r="E142" s="303" t="str">
        <f t="shared" ca="1" si="28"/>
        <v/>
      </c>
      <c r="F142" s="127" t="str">
        <f t="shared" ca="1" si="29"/>
        <v/>
      </c>
      <c r="G142" s="128" t="str">
        <f t="shared" ca="1" si="30"/>
        <v/>
      </c>
      <c r="H142" s="126" t="str">
        <f t="shared" ca="1" si="31"/>
        <v/>
      </c>
      <c r="I142" s="129" t="str">
        <f t="shared" ca="1" si="32"/>
        <v/>
      </c>
      <c r="J142" s="130" t="str">
        <f t="shared" ca="1" si="33"/>
        <v/>
      </c>
      <c r="K142" s="131" t="str">
        <f t="shared" ca="1" si="34"/>
        <v/>
      </c>
      <c r="L142" s="132" t="str">
        <f t="shared" ca="1" si="35"/>
        <v/>
      </c>
      <c r="M142" s="132" t="str">
        <f t="shared" ca="1" si="36"/>
        <v/>
      </c>
      <c r="N142" s="133" t="str">
        <f t="shared" ca="1" si="37"/>
        <v/>
      </c>
      <c r="O142" s="134" t="str">
        <f t="shared" ca="1" si="38"/>
        <v/>
      </c>
      <c r="P142" s="135"/>
      <c r="Q142" s="124"/>
    </row>
    <row r="143" spans="2:17" ht="30" customHeight="1">
      <c r="B143" s="125">
        <f t="shared" si="26"/>
        <v>140</v>
      </c>
      <c r="C143" s="126" t="str">
        <f ca="1">IF(O143="","",'様式第１号　総括表'!$E$11)</f>
        <v/>
      </c>
      <c r="D143" s="126" t="str">
        <f t="shared" ca="1" si="27"/>
        <v/>
      </c>
      <c r="E143" s="303" t="str">
        <f t="shared" ca="1" si="28"/>
        <v/>
      </c>
      <c r="F143" s="127" t="str">
        <f t="shared" ca="1" si="29"/>
        <v/>
      </c>
      <c r="G143" s="128" t="str">
        <f t="shared" ca="1" si="30"/>
        <v/>
      </c>
      <c r="H143" s="126" t="str">
        <f t="shared" ca="1" si="31"/>
        <v/>
      </c>
      <c r="I143" s="129" t="str">
        <f t="shared" ca="1" si="32"/>
        <v/>
      </c>
      <c r="J143" s="130" t="str">
        <f t="shared" ca="1" si="33"/>
        <v/>
      </c>
      <c r="K143" s="131" t="str">
        <f t="shared" ca="1" si="34"/>
        <v/>
      </c>
      <c r="L143" s="132" t="str">
        <f t="shared" ca="1" si="35"/>
        <v/>
      </c>
      <c r="M143" s="132" t="str">
        <f t="shared" ca="1" si="36"/>
        <v/>
      </c>
      <c r="N143" s="133" t="str">
        <f t="shared" ca="1" si="37"/>
        <v/>
      </c>
      <c r="O143" s="134" t="str">
        <f t="shared" ca="1" si="38"/>
        <v/>
      </c>
      <c r="P143" s="135"/>
      <c r="Q143" s="124"/>
    </row>
    <row r="144" spans="2:17" ht="30" customHeight="1">
      <c r="B144" s="125">
        <f t="shared" si="26"/>
        <v>141</v>
      </c>
      <c r="C144" s="126" t="str">
        <f ca="1">IF(O144="","",'様式第１号　総括表'!$E$11)</f>
        <v/>
      </c>
      <c r="D144" s="126" t="str">
        <f t="shared" ca="1" si="27"/>
        <v/>
      </c>
      <c r="E144" s="303" t="str">
        <f t="shared" ca="1" si="28"/>
        <v/>
      </c>
      <c r="F144" s="127" t="str">
        <f t="shared" ca="1" si="29"/>
        <v/>
      </c>
      <c r="G144" s="128" t="str">
        <f t="shared" ca="1" si="30"/>
        <v/>
      </c>
      <c r="H144" s="126" t="str">
        <f t="shared" ca="1" si="31"/>
        <v/>
      </c>
      <c r="I144" s="129" t="str">
        <f t="shared" ca="1" si="32"/>
        <v/>
      </c>
      <c r="J144" s="130" t="str">
        <f t="shared" ca="1" si="33"/>
        <v/>
      </c>
      <c r="K144" s="131" t="str">
        <f t="shared" ca="1" si="34"/>
        <v/>
      </c>
      <c r="L144" s="132" t="str">
        <f t="shared" ca="1" si="35"/>
        <v/>
      </c>
      <c r="M144" s="132" t="str">
        <f t="shared" ca="1" si="36"/>
        <v/>
      </c>
      <c r="N144" s="133" t="str">
        <f t="shared" ca="1" si="37"/>
        <v/>
      </c>
      <c r="O144" s="134" t="str">
        <f t="shared" ca="1" si="38"/>
        <v/>
      </c>
      <c r="P144" s="135"/>
      <c r="Q144" s="124"/>
    </row>
    <row r="145" spans="2:17" ht="30" customHeight="1">
      <c r="B145" s="125">
        <f t="shared" si="26"/>
        <v>142</v>
      </c>
      <c r="C145" s="126" t="str">
        <f ca="1">IF(O145="","",'様式第１号　総括表'!$E$11)</f>
        <v/>
      </c>
      <c r="D145" s="126" t="str">
        <f t="shared" ca="1" si="27"/>
        <v/>
      </c>
      <c r="E145" s="303" t="str">
        <f t="shared" ca="1" si="28"/>
        <v/>
      </c>
      <c r="F145" s="127" t="str">
        <f t="shared" ca="1" si="29"/>
        <v/>
      </c>
      <c r="G145" s="128" t="str">
        <f t="shared" ca="1" si="30"/>
        <v/>
      </c>
      <c r="H145" s="126" t="str">
        <f t="shared" ca="1" si="31"/>
        <v/>
      </c>
      <c r="I145" s="129" t="str">
        <f t="shared" ca="1" si="32"/>
        <v/>
      </c>
      <c r="J145" s="130" t="str">
        <f t="shared" ca="1" si="33"/>
        <v/>
      </c>
      <c r="K145" s="131" t="str">
        <f t="shared" ca="1" si="34"/>
        <v/>
      </c>
      <c r="L145" s="132" t="str">
        <f t="shared" ca="1" si="35"/>
        <v/>
      </c>
      <c r="M145" s="132" t="str">
        <f t="shared" ca="1" si="36"/>
        <v/>
      </c>
      <c r="N145" s="133" t="str">
        <f t="shared" ca="1" si="37"/>
        <v/>
      </c>
      <c r="O145" s="134" t="str">
        <f t="shared" ca="1" si="38"/>
        <v/>
      </c>
      <c r="P145" s="135"/>
      <c r="Q145" s="124"/>
    </row>
    <row r="146" spans="2:17" ht="30" customHeight="1">
      <c r="B146" s="125">
        <f t="shared" si="26"/>
        <v>143</v>
      </c>
      <c r="C146" s="126" t="str">
        <f ca="1">IF(O146="","",'様式第１号　総括表'!$E$11)</f>
        <v/>
      </c>
      <c r="D146" s="126" t="str">
        <f t="shared" ca="1" si="27"/>
        <v/>
      </c>
      <c r="E146" s="303" t="str">
        <f t="shared" ca="1" si="28"/>
        <v/>
      </c>
      <c r="F146" s="127" t="str">
        <f t="shared" ca="1" si="29"/>
        <v/>
      </c>
      <c r="G146" s="128" t="str">
        <f t="shared" ca="1" si="30"/>
        <v/>
      </c>
      <c r="H146" s="126" t="str">
        <f t="shared" ca="1" si="31"/>
        <v/>
      </c>
      <c r="I146" s="129" t="str">
        <f t="shared" ca="1" si="32"/>
        <v/>
      </c>
      <c r="J146" s="130" t="str">
        <f t="shared" ca="1" si="33"/>
        <v/>
      </c>
      <c r="K146" s="131" t="str">
        <f t="shared" ca="1" si="34"/>
        <v/>
      </c>
      <c r="L146" s="132" t="str">
        <f t="shared" ca="1" si="35"/>
        <v/>
      </c>
      <c r="M146" s="132" t="str">
        <f t="shared" ca="1" si="36"/>
        <v/>
      </c>
      <c r="N146" s="133" t="str">
        <f t="shared" ca="1" si="37"/>
        <v/>
      </c>
      <c r="O146" s="134" t="str">
        <f t="shared" ca="1" si="38"/>
        <v/>
      </c>
      <c r="P146" s="135"/>
      <c r="Q146" s="124"/>
    </row>
    <row r="147" spans="2:17" ht="30" customHeight="1">
      <c r="B147" s="125">
        <f t="shared" si="26"/>
        <v>144</v>
      </c>
      <c r="C147" s="126" t="str">
        <f ca="1">IF(O147="","",'様式第１号　総括表'!$E$11)</f>
        <v/>
      </c>
      <c r="D147" s="126" t="str">
        <f t="shared" ca="1" si="27"/>
        <v/>
      </c>
      <c r="E147" s="303" t="str">
        <f t="shared" ca="1" si="28"/>
        <v/>
      </c>
      <c r="F147" s="127" t="str">
        <f t="shared" ca="1" si="29"/>
        <v/>
      </c>
      <c r="G147" s="128" t="str">
        <f t="shared" ca="1" si="30"/>
        <v/>
      </c>
      <c r="H147" s="126" t="str">
        <f t="shared" ca="1" si="31"/>
        <v/>
      </c>
      <c r="I147" s="129" t="str">
        <f t="shared" ca="1" si="32"/>
        <v/>
      </c>
      <c r="J147" s="130" t="str">
        <f t="shared" ca="1" si="33"/>
        <v/>
      </c>
      <c r="K147" s="131" t="str">
        <f t="shared" ca="1" si="34"/>
        <v/>
      </c>
      <c r="L147" s="132" t="str">
        <f t="shared" ca="1" si="35"/>
        <v/>
      </c>
      <c r="M147" s="132" t="str">
        <f t="shared" ca="1" si="36"/>
        <v/>
      </c>
      <c r="N147" s="133" t="str">
        <f t="shared" ca="1" si="37"/>
        <v/>
      </c>
      <c r="O147" s="134" t="str">
        <f t="shared" ca="1" si="38"/>
        <v/>
      </c>
      <c r="P147" s="135"/>
      <c r="Q147" s="124"/>
    </row>
    <row r="148" spans="2:17" ht="30" customHeight="1">
      <c r="B148" s="125">
        <f t="shared" si="26"/>
        <v>145</v>
      </c>
      <c r="C148" s="126" t="str">
        <f ca="1">IF(O148="","",'様式第１号　総括表'!$E$11)</f>
        <v/>
      </c>
      <c r="D148" s="126" t="str">
        <f t="shared" ca="1" si="27"/>
        <v/>
      </c>
      <c r="E148" s="303" t="str">
        <f t="shared" ca="1" si="28"/>
        <v/>
      </c>
      <c r="F148" s="127" t="str">
        <f t="shared" ca="1" si="29"/>
        <v/>
      </c>
      <c r="G148" s="128" t="str">
        <f t="shared" ca="1" si="30"/>
        <v/>
      </c>
      <c r="H148" s="126" t="str">
        <f t="shared" ca="1" si="31"/>
        <v/>
      </c>
      <c r="I148" s="129" t="str">
        <f t="shared" ca="1" si="32"/>
        <v/>
      </c>
      <c r="J148" s="130" t="str">
        <f t="shared" ca="1" si="33"/>
        <v/>
      </c>
      <c r="K148" s="131" t="str">
        <f t="shared" ca="1" si="34"/>
        <v/>
      </c>
      <c r="L148" s="132" t="str">
        <f t="shared" ca="1" si="35"/>
        <v/>
      </c>
      <c r="M148" s="132" t="str">
        <f t="shared" ca="1" si="36"/>
        <v/>
      </c>
      <c r="N148" s="133" t="str">
        <f t="shared" ca="1" si="37"/>
        <v/>
      </c>
      <c r="O148" s="134" t="str">
        <f t="shared" ca="1" si="38"/>
        <v/>
      </c>
      <c r="P148" s="135"/>
      <c r="Q148" s="124"/>
    </row>
    <row r="149" spans="2:17" ht="30" customHeight="1">
      <c r="B149" s="125">
        <f t="shared" si="26"/>
        <v>146</v>
      </c>
      <c r="C149" s="126" t="str">
        <f ca="1">IF(O149="","",'様式第１号　総括表'!$E$11)</f>
        <v/>
      </c>
      <c r="D149" s="126" t="str">
        <f t="shared" ca="1" si="27"/>
        <v/>
      </c>
      <c r="E149" s="303" t="str">
        <f t="shared" ca="1" si="28"/>
        <v/>
      </c>
      <c r="F149" s="127" t="str">
        <f t="shared" ca="1" si="29"/>
        <v/>
      </c>
      <c r="G149" s="128" t="str">
        <f t="shared" ca="1" si="30"/>
        <v/>
      </c>
      <c r="H149" s="126" t="str">
        <f t="shared" ca="1" si="31"/>
        <v/>
      </c>
      <c r="I149" s="129" t="str">
        <f t="shared" ca="1" si="32"/>
        <v/>
      </c>
      <c r="J149" s="130" t="str">
        <f t="shared" ca="1" si="33"/>
        <v/>
      </c>
      <c r="K149" s="131" t="str">
        <f t="shared" ca="1" si="34"/>
        <v/>
      </c>
      <c r="L149" s="132" t="str">
        <f t="shared" ca="1" si="35"/>
        <v/>
      </c>
      <c r="M149" s="132" t="str">
        <f t="shared" ca="1" si="36"/>
        <v/>
      </c>
      <c r="N149" s="133" t="str">
        <f t="shared" ca="1" si="37"/>
        <v/>
      </c>
      <c r="O149" s="134" t="str">
        <f t="shared" ca="1" si="38"/>
        <v/>
      </c>
      <c r="P149" s="135"/>
      <c r="Q149" s="124"/>
    </row>
    <row r="150" spans="2:17" ht="30" customHeight="1">
      <c r="B150" s="125">
        <f t="shared" si="26"/>
        <v>147</v>
      </c>
      <c r="C150" s="126" t="str">
        <f ca="1">IF(O150="","",'様式第１号　総括表'!$E$11)</f>
        <v/>
      </c>
      <c r="D150" s="126" t="str">
        <f t="shared" ca="1" si="27"/>
        <v/>
      </c>
      <c r="E150" s="303" t="str">
        <f t="shared" ca="1" si="28"/>
        <v/>
      </c>
      <c r="F150" s="127" t="str">
        <f t="shared" ca="1" si="29"/>
        <v/>
      </c>
      <c r="G150" s="128" t="str">
        <f t="shared" ca="1" si="30"/>
        <v/>
      </c>
      <c r="H150" s="126" t="str">
        <f t="shared" ca="1" si="31"/>
        <v/>
      </c>
      <c r="I150" s="129" t="str">
        <f t="shared" ca="1" si="32"/>
        <v/>
      </c>
      <c r="J150" s="130" t="str">
        <f t="shared" ca="1" si="33"/>
        <v/>
      </c>
      <c r="K150" s="131" t="str">
        <f t="shared" ca="1" si="34"/>
        <v/>
      </c>
      <c r="L150" s="132" t="str">
        <f t="shared" ca="1" si="35"/>
        <v/>
      </c>
      <c r="M150" s="132" t="str">
        <f t="shared" ca="1" si="36"/>
        <v/>
      </c>
      <c r="N150" s="133" t="str">
        <f t="shared" ca="1" si="37"/>
        <v/>
      </c>
      <c r="O150" s="134" t="str">
        <f t="shared" ca="1" si="38"/>
        <v/>
      </c>
      <c r="P150" s="135"/>
      <c r="Q150" s="124"/>
    </row>
    <row r="151" spans="2:17" ht="30" customHeight="1">
      <c r="B151" s="125">
        <f t="shared" si="26"/>
        <v>148</v>
      </c>
      <c r="C151" s="126" t="str">
        <f ca="1">IF(O151="","",'様式第１号　総括表'!$E$11)</f>
        <v/>
      </c>
      <c r="D151" s="126" t="str">
        <f t="shared" ca="1" si="27"/>
        <v/>
      </c>
      <c r="E151" s="303" t="str">
        <f t="shared" ca="1" si="28"/>
        <v/>
      </c>
      <c r="F151" s="127" t="str">
        <f t="shared" ca="1" si="29"/>
        <v/>
      </c>
      <c r="G151" s="128" t="str">
        <f t="shared" ca="1" si="30"/>
        <v/>
      </c>
      <c r="H151" s="126" t="str">
        <f t="shared" ca="1" si="31"/>
        <v/>
      </c>
      <c r="I151" s="129" t="str">
        <f t="shared" ca="1" si="32"/>
        <v/>
      </c>
      <c r="J151" s="130" t="str">
        <f t="shared" ca="1" si="33"/>
        <v/>
      </c>
      <c r="K151" s="131" t="str">
        <f t="shared" ca="1" si="34"/>
        <v/>
      </c>
      <c r="L151" s="132" t="str">
        <f t="shared" ca="1" si="35"/>
        <v/>
      </c>
      <c r="M151" s="132" t="str">
        <f t="shared" ca="1" si="36"/>
        <v/>
      </c>
      <c r="N151" s="133" t="str">
        <f t="shared" ca="1" si="37"/>
        <v/>
      </c>
      <c r="O151" s="134" t="str">
        <f t="shared" ca="1" si="38"/>
        <v/>
      </c>
      <c r="P151" s="135"/>
      <c r="Q151" s="124"/>
    </row>
    <row r="152" spans="2:17" ht="30" customHeight="1">
      <c r="B152" s="125">
        <f t="shared" si="26"/>
        <v>149</v>
      </c>
      <c r="C152" s="126" t="str">
        <f ca="1">IF(O152="","",'様式第１号　総括表'!$E$11)</f>
        <v/>
      </c>
      <c r="D152" s="126" t="str">
        <f t="shared" ca="1" si="27"/>
        <v/>
      </c>
      <c r="E152" s="303" t="str">
        <f t="shared" ca="1" si="28"/>
        <v/>
      </c>
      <c r="F152" s="127" t="str">
        <f t="shared" ca="1" si="29"/>
        <v/>
      </c>
      <c r="G152" s="128" t="str">
        <f t="shared" ca="1" si="30"/>
        <v/>
      </c>
      <c r="H152" s="126" t="str">
        <f t="shared" ca="1" si="31"/>
        <v/>
      </c>
      <c r="I152" s="129" t="str">
        <f t="shared" ca="1" si="32"/>
        <v/>
      </c>
      <c r="J152" s="130" t="str">
        <f t="shared" ca="1" si="33"/>
        <v/>
      </c>
      <c r="K152" s="131" t="str">
        <f t="shared" ca="1" si="34"/>
        <v/>
      </c>
      <c r="L152" s="132" t="str">
        <f t="shared" ca="1" si="35"/>
        <v/>
      </c>
      <c r="M152" s="132" t="str">
        <f t="shared" ca="1" si="36"/>
        <v/>
      </c>
      <c r="N152" s="133" t="str">
        <f t="shared" ca="1" si="37"/>
        <v/>
      </c>
      <c r="O152" s="134" t="str">
        <f t="shared" ca="1" si="38"/>
        <v/>
      </c>
      <c r="P152" s="135"/>
      <c r="Q152" s="124"/>
    </row>
    <row r="153" spans="2:17" ht="30" customHeight="1" thickBot="1">
      <c r="B153" s="125">
        <f t="shared" si="26"/>
        <v>150</v>
      </c>
      <c r="C153" s="126" t="str">
        <f ca="1">IF(O153="","",'様式第１号　総括表'!$E$11)</f>
        <v/>
      </c>
      <c r="D153" s="126" t="str">
        <f t="shared" ca="1" si="27"/>
        <v/>
      </c>
      <c r="E153" s="303" t="str">
        <f t="shared" ca="1" si="28"/>
        <v/>
      </c>
      <c r="F153" s="127" t="str">
        <f t="shared" ca="1" si="29"/>
        <v/>
      </c>
      <c r="G153" s="128" t="str">
        <f t="shared" ca="1" si="30"/>
        <v/>
      </c>
      <c r="H153" s="126" t="str">
        <f t="shared" ca="1" si="31"/>
        <v/>
      </c>
      <c r="I153" s="129" t="str">
        <f t="shared" ca="1" si="32"/>
        <v/>
      </c>
      <c r="J153" s="130" t="str">
        <f t="shared" ca="1" si="33"/>
        <v/>
      </c>
      <c r="K153" s="131" t="str">
        <f t="shared" ca="1" si="34"/>
        <v/>
      </c>
      <c r="L153" s="132" t="str">
        <f t="shared" ca="1" si="35"/>
        <v/>
      </c>
      <c r="M153" s="132" t="str">
        <f t="shared" ca="1" si="36"/>
        <v/>
      </c>
      <c r="N153" s="133" t="str">
        <f t="shared" ca="1" si="37"/>
        <v/>
      </c>
      <c r="O153" s="136" t="str">
        <f t="shared" ca="1" si="38"/>
        <v/>
      </c>
      <c r="P153" s="135"/>
      <c r="Q153" s="124"/>
    </row>
  </sheetData>
  <sheetProtection algorithmName="SHA-512" hashValue="AAq3jBwJISFXxxQ9/ZI29JR0qTbOkwLk9I+tWDiuDUMhFzM7kuspWzb8Ejy7O3tAvkqal9uILBb0dFxh0Qbi1A==" saltValue="DhD3Qgckjokt0PYWkfGivw==" spinCount="100000" sheet="1" selectLockedCells="1"/>
  <mergeCells count="1">
    <mergeCell ref="O1:P1"/>
  </mergeCells>
  <phoneticPr fontId="5"/>
  <conditionalFormatting sqref="O1:P1">
    <cfRule type="cellIs" dxfId="17" priority="1" operator="equal">
      <formula>0</formula>
    </cfRule>
  </conditionalFormatting>
  <dataValidations count="1">
    <dataValidation type="list" allowBlank="1" showInputMessage="1" showErrorMessage="1" sqref="P4:P153" xr:uid="{00000000-0002-0000-0400-000000000000}">
      <formula1>"可, "</formula1>
    </dataValidation>
  </dataValidations>
  <pageMargins left="0.19685039370078741" right="0.19685039370078741" top="0.39370078740157483" bottom="0.39370078740157483" header="0" footer="0"/>
  <pageSetup paperSize="9" scale="56" fitToHeight="0" orientation="landscape" r:id="rId1"/>
  <headerFooter>
    <oddHeader>&amp;R令和７年度　高齢者施設物価高騰対策事業補助金</oddHeader>
    <oddFooter>&amp;L令和７年度　高齢者施設物価高騰対策事業補助金</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V100"/>
  <sheetViews>
    <sheetView tabSelected="1" zoomScaleNormal="100" zoomScaleSheetLayoutView="30" workbookViewId="0">
      <selection activeCell="C15" sqref="C15:J15"/>
    </sheetView>
  </sheetViews>
  <sheetFormatPr defaultColWidth="0" defaultRowHeight="20.100000000000001" customHeight="1" zeroHeight="1"/>
  <cols>
    <col min="1" max="1" width="16.125" style="186" customWidth="1"/>
    <col min="2" max="2" width="9.25" style="186" customWidth="1"/>
    <col min="3" max="12" width="9.875" style="186" bestFit="1" customWidth="1"/>
    <col min="13" max="13" width="9.125" style="186" customWidth="1"/>
    <col min="14" max="14" width="3.5" style="186" bestFit="1" customWidth="1"/>
    <col min="15" max="15" width="14.625" style="168" hidden="1" customWidth="1"/>
    <col min="16" max="16384" width="9" style="168" hidden="1"/>
  </cols>
  <sheetData>
    <row r="1" spans="1:16" ht="20.100000000000001" customHeight="1">
      <c r="A1" s="166" t="s">
        <v>281</v>
      </c>
      <c r="B1" s="167"/>
      <c r="C1" s="167"/>
      <c r="D1" s="167"/>
      <c r="E1" s="167"/>
      <c r="F1" s="167"/>
      <c r="G1" s="167"/>
      <c r="H1" s="167"/>
      <c r="I1" s="167"/>
      <c r="J1" s="167"/>
      <c r="K1" s="167"/>
      <c r="L1" s="167"/>
      <c r="M1" s="167"/>
      <c r="N1" s="167"/>
    </row>
    <row r="2" spans="1:16" ht="20.100000000000001" customHeight="1">
      <c r="A2" s="166"/>
      <c r="B2" s="167"/>
      <c r="C2" s="167"/>
      <c r="D2" s="167"/>
      <c r="E2" s="167"/>
      <c r="F2" s="167"/>
      <c r="G2" s="167"/>
      <c r="H2" s="167"/>
      <c r="I2" s="167"/>
      <c r="J2" s="167"/>
      <c r="K2" s="167"/>
      <c r="L2" s="167"/>
      <c r="M2" s="167"/>
      <c r="N2" s="167"/>
    </row>
    <row r="3" spans="1:16" ht="20.100000000000001" customHeight="1" thickBot="1">
      <c r="A3" s="169"/>
      <c r="B3" s="169"/>
      <c r="C3" s="169"/>
      <c r="D3" s="169"/>
      <c r="E3" s="169"/>
      <c r="F3" s="169"/>
      <c r="G3" s="169"/>
      <c r="H3" s="169"/>
      <c r="I3" s="169"/>
      <c r="J3" s="169"/>
      <c r="K3" s="169"/>
      <c r="L3" s="169"/>
      <c r="M3" s="169"/>
      <c r="N3" s="169"/>
    </row>
    <row r="4" spans="1:16" ht="20.100000000000001" customHeight="1" thickBot="1">
      <c r="A4" s="587" t="s">
        <v>295</v>
      </c>
      <c r="B4" s="588"/>
      <c r="C4" s="588"/>
      <c r="D4" s="588"/>
      <c r="E4" s="589"/>
      <c r="F4" s="590"/>
      <c r="G4" s="590"/>
      <c r="H4" s="590"/>
      <c r="I4" s="590"/>
      <c r="J4" s="591"/>
      <c r="K4" s="169" t="s">
        <v>188</v>
      </c>
      <c r="L4" s="169"/>
      <c r="M4" s="169"/>
      <c r="N4" s="169"/>
    </row>
    <row r="5" spans="1:16" ht="20.100000000000001" customHeight="1">
      <c r="A5" s="169"/>
      <c r="B5" s="169"/>
      <c r="C5" s="169"/>
      <c r="D5" s="169"/>
      <c r="E5" s="169"/>
      <c r="F5" s="169"/>
      <c r="G5" s="169"/>
      <c r="H5" s="169"/>
      <c r="I5" s="169"/>
      <c r="J5" s="169"/>
      <c r="K5" s="169"/>
      <c r="L5" s="169"/>
      <c r="M5" s="169"/>
      <c r="N5" s="169"/>
    </row>
    <row r="6" spans="1:16" ht="20.100000000000001" customHeight="1">
      <c r="A6" s="169" t="s">
        <v>143</v>
      </c>
      <c r="B6" s="169"/>
      <c r="C6" s="169"/>
      <c r="D6" s="169"/>
      <c r="E6" s="169"/>
      <c r="F6" s="169"/>
      <c r="G6" s="169"/>
      <c r="H6" s="169"/>
      <c r="I6" s="169"/>
      <c r="J6" s="169"/>
      <c r="K6" s="169"/>
      <c r="L6" s="169"/>
      <c r="M6" s="169"/>
      <c r="N6" s="169"/>
    </row>
    <row r="7" spans="1:16" ht="20.100000000000001" customHeight="1" thickBot="1">
      <c r="A7" s="169" t="s">
        <v>293</v>
      </c>
      <c r="B7" s="169"/>
      <c r="C7" s="169"/>
      <c r="D7" s="169"/>
      <c r="E7" s="169"/>
      <c r="F7" s="169"/>
      <c r="G7" s="169"/>
      <c r="H7" s="169"/>
      <c r="I7" s="169"/>
      <c r="J7" s="169"/>
      <c r="K7" s="169"/>
      <c r="L7" s="169"/>
      <c r="M7" s="169"/>
      <c r="N7" s="169"/>
      <c r="P7" s="168" t="s">
        <v>144</v>
      </c>
    </row>
    <row r="8" spans="1:16" ht="20.100000000000001" customHeight="1" thickBot="1">
      <c r="A8" s="170" t="s">
        <v>146</v>
      </c>
      <c r="B8" s="613"/>
      <c r="C8" s="613"/>
      <c r="D8" s="613"/>
      <c r="E8" s="171" t="s">
        <v>147</v>
      </c>
      <c r="F8" s="171"/>
      <c r="G8" s="613"/>
      <c r="H8" s="613"/>
      <c r="I8" s="613"/>
      <c r="J8" s="614"/>
      <c r="K8" s="169"/>
      <c r="L8" s="169"/>
      <c r="M8" s="169"/>
      <c r="N8" s="169"/>
      <c r="P8" s="168" t="s">
        <v>145</v>
      </c>
    </row>
    <row r="9" spans="1:16" ht="20.100000000000001" customHeight="1" thickBot="1">
      <c r="A9" s="587" t="s">
        <v>149</v>
      </c>
      <c r="B9" s="588"/>
      <c r="C9" s="615"/>
      <c r="D9" s="616"/>
      <c r="E9" s="617"/>
      <c r="F9" s="618" t="s">
        <v>150</v>
      </c>
      <c r="G9" s="619"/>
      <c r="H9" s="620"/>
      <c r="I9" s="621"/>
      <c r="J9" s="622"/>
      <c r="K9" s="169"/>
      <c r="L9" s="169"/>
      <c r="M9" s="169"/>
      <c r="N9" s="169"/>
      <c r="P9" s="168" t="s">
        <v>148</v>
      </c>
    </row>
    <row r="10" spans="1:16" ht="20.100000000000001" customHeight="1">
      <c r="A10" s="593" t="s">
        <v>208</v>
      </c>
      <c r="B10" s="172" t="s">
        <v>152</v>
      </c>
      <c r="C10" s="595"/>
      <c r="D10" s="596"/>
      <c r="E10" s="596"/>
      <c r="F10" s="596"/>
      <c r="G10" s="596"/>
      <c r="H10" s="596"/>
      <c r="I10" s="596"/>
      <c r="J10" s="597"/>
      <c r="K10" s="169"/>
      <c r="L10" s="169"/>
      <c r="M10" s="169"/>
      <c r="N10" s="169"/>
      <c r="P10" s="168" t="s">
        <v>151</v>
      </c>
    </row>
    <row r="11" spans="1:16" ht="20.100000000000001" customHeight="1" thickBot="1">
      <c r="A11" s="594"/>
      <c r="B11" s="187" t="s">
        <v>241</v>
      </c>
      <c r="C11" s="598"/>
      <c r="D11" s="599"/>
      <c r="E11" s="599"/>
      <c r="F11" s="599"/>
      <c r="G11" s="599"/>
      <c r="H11" s="599"/>
      <c r="I11" s="599"/>
      <c r="J11" s="600"/>
      <c r="K11" s="169"/>
      <c r="L11" s="169"/>
      <c r="M11" s="169"/>
      <c r="N11" s="169"/>
      <c r="P11" s="168" t="s">
        <v>153</v>
      </c>
    </row>
    <row r="12" spans="1:16" ht="20.100000000000001" customHeight="1" thickBot="1">
      <c r="A12" s="587" t="s">
        <v>154</v>
      </c>
      <c r="B12" s="588"/>
      <c r="C12" s="592"/>
      <c r="D12" s="590"/>
      <c r="E12" s="590"/>
      <c r="F12" s="590"/>
      <c r="G12" s="590"/>
      <c r="H12" s="590"/>
      <c r="I12" s="590"/>
      <c r="J12" s="591"/>
      <c r="K12" s="169"/>
      <c r="L12" s="169"/>
      <c r="M12" s="169"/>
      <c r="N12" s="169"/>
    </row>
    <row r="13" spans="1:16" ht="20.100000000000001" customHeight="1" thickBot="1">
      <c r="A13" s="587" t="s">
        <v>155</v>
      </c>
      <c r="B13" s="588"/>
      <c r="C13" s="592"/>
      <c r="D13" s="590"/>
      <c r="E13" s="590"/>
      <c r="F13" s="590"/>
      <c r="G13" s="590"/>
      <c r="H13" s="590"/>
      <c r="I13" s="590"/>
      <c r="J13" s="591"/>
      <c r="K13" s="169"/>
      <c r="L13" s="169"/>
      <c r="M13" s="169"/>
      <c r="N13" s="169"/>
    </row>
    <row r="14" spans="1:16" ht="20.100000000000001" customHeight="1" thickBot="1">
      <c r="A14" s="587" t="s">
        <v>156</v>
      </c>
      <c r="B14" s="588"/>
      <c r="C14" s="592"/>
      <c r="D14" s="590"/>
      <c r="E14" s="590"/>
      <c r="F14" s="590"/>
      <c r="G14" s="590"/>
      <c r="H14" s="590"/>
      <c r="I14" s="590"/>
      <c r="J14" s="591"/>
      <c r="K14" s="169"/>
      <c r="L14" s="169"/>
      <c r="M14" s="169"/>
      <c r="N14" s="169"/>
    </row>
    <row r="15" spans="1:16" ht="20.100000000000001" customHeight="1" thickBot="1">
      <c r="A15" s="587" t="s">
        <v>157</v>
      </c>
      <c r="B15" s="588"/>
      <c r="C15" s="592"/>
      <c r="D15" s="590"/>
      <c r="E15" s="590"/>
      <c r="F15" s="590"/>
      <c r="G15" s="590"/>
      <c r="H15" s="590"/>
      <c r="I15" s="590"/>
      <c r="J15" s="591"/>
      <c r="K15" s="169"/>
      <c r="L15" s="169"/>
      <c r="M15" s="169"/>
      <c r="N15" s="169"/>
    </row>
    <row r="16" spans="1:16" ht="20.100000000000001" customHeight="1" thickBot="1">
      <c r="A16" s="587" t="s">
        <v>158</v>
      </c>
      <c r="B16" s="588"/>
      <c r="C16" s="592"/>
      <c r="D16" s="590"/>
      <c r="E16" s="590"/>
      <c r="F16" s="590"/>
      <c r="G16" s="590"/>
      <c r="H16" s="590"/>
      <c r="I16" s="590"/>
      <c r="J16" s="591"/>
      <c r="K16" s="169"/>
      <c r="L16" s="169"/>
      <c r="M16" s="169"/>
      <c r="N16" s="169"/>
    </row>
    <row r="17" spans="1:14" ht="20.100000000000001" customHeight="1">
      <c r="A17" s="169"/>
      <c r="B17" s="169"/>
      <c r="C17" s="169"/>
      <c r="D17" s="169"/>
      <c r="E17" s="169"/>
      <c r="F17" s="169"/>
      <c r="G17" s="169"/>
      <c r="H17" s="169"/>
      <c r="I17" s="169"/>
      <c r="J17" s="169"/>
      <c r="K17" s="169"/>
      <c r="L17" s="169"/>
      <c r="M17" s="169"/>
      <c r="N17" s="169"/>
    </row>
    <row r="18" spans="1:14" ht="20.100000000000001" hidden="1" customHeight="1">
      <c r="A18" s="169"/>
      <c r="B18" s="169"/>
      <c r="C18" s="169"/>
      <c r="D18" s="169"/>
      <c r="E18" s="169"/>
      <c r="F18" s="169"/>
      <c r="G18" s="169"/>
      <c r="H18" s="169"/>
      <c r="I18" s="169"/>
      <c r="J18" s="169"/>
      <c r="K18" s="169"/>
      <c r="L18" s="169"/>
      <c r="M18" s="169"/>
      <c r="N18" s="169"/>
    </row>
    <row r="19" spans="1:14" ht="20.100000000000001" hidden="1" customHeight="1">
      <c r="A19" s="169"/>
      <c r="B19" s="169"/>
      <c r="C19" s="169"/>
      <c r="D19" s="169"/>
      <c r="E19" s="169"/>
      <c r="F19" s="169"/>
      <c r="G19" s="169"/>
      <c r="H19" s="169"/>
      <c r="I19" s="169"/>
      <c r="J19" s="169"/>
      <c r="K19" s="169"/>
      <c r="L19" s="169"/>
      <c r="M19" s="169"/>
      <c r="N19" s="169"/>
    </row>
    <row r="20" spans="1:14" ht="20.100000000000001" hidden="1" customHeight="1">
      <c r="A20" s="169"/>
      <c r="B20" s="169"/>
      <c r="C20" s="169"/>
      <c r="D20" s="169"/>
      <c r="E20" s="169"/>
      <c r="F20" s="169"/>
      <c r="G20" s="169"/>
      <c r="H20" s="169"/>
      <c r="I20" s="169"/>
      <c r="J20" s="169"/>
      <c r="K20" s="169"/>
      <c r="L20" s="169"/>
      <c r="M20" s="169"/>
      <c r="N20" s="169"/>
    </row>
    <row r="21" spans="1:14" ht="20.100000000000001" hidden="1" customHeight="1">
      <c r="A21" s="173"/>
      <c r="B21" s="174"/>
      <c r="C21" s="174"/>
      <c r="D21" s="174"/>
      <c r="E21" s="174"/>
      <c r="F21" s="174"/>
      <c r="G21" s="174"/>
      <c r="H21" s="174"/>
      <c r="I21" s="174"/>
      <c r="J21" s="174"/>
      <c r="K21" s="169"/>
      <c r="L21" s="169"/>
      <c r="M21" s="169"/>
      <c r="N21" s="169"/>
    </row>
    <row r="22" spans="1:14" ht="20.100000000000001" customHeight="1">
      <c r="A22" s="174"/>
      <c r="B22" s="174"/>
      <c r="C22" s="174"/>
      <c r="D22" s="174"/>
      <c r="E22" s="174"/>
      <c r="F22" s="174"/>
      <c r="G22" s="174"/>
      <c r="H22" s="174"/>
      <c r="I22" s="174"/>
      <c r="J22" s="174"/>
      <c r="K22" s="169"/>
      <c r="L22" s="169"/>
      <c r="M22" s="169"/>
      <c r="N22" s="169"/>
    </row>
    <row r="23" spans="1:14" ht="20.100000000000001" customHeight="1">
      <c r="A23" s="169" t="s">
        <v>207</v>
      </c>
      <c r="B23" s="169"/>
      <c r="C23" s="169"/>
      <c r="D23" s="169"/>
      <c r="E23" s="169"/>
      <c r="F23" s="169"/>
      <c r="G23" s="169"/>
      <c r="H23" s="169"/>
      <c r="I23" s="169"/>
      <c r="J23" s="169"/>
      <c r="K23" s="169"/>
      <c r="L23" s="169"/>
      <c r="M23" s="169"/>
      <c r="N23" s="169"/>
    </row>
    <row r="24" spans="1:14" ht="39.950000000000003" customHeight="1">
      <c r="A24" s="633" t="s">
        <v>215</v>
      </c>
      <c r="B24" s="633"/>
      <c r="C24" s="633"/>
      <c r="D24" s="633"/>
      <c r="E24" s="633"/>
      <c r="F24" s="633"/>
      <c r="G24" s="633"/>
      <c r="H24" s="633"/>
      <c r="I24" s="633"/>
      <c r="J24" s="633"/>
      <c r="K24" s="633"/>
      <c r="L24" s="633"/>
      <c r="M24" s="633"/>
      <c r="N24" s="169"/>
    </row>
    <row r="25" spans="1:14" ht="40.5" customHeight="1">
      <c r="A25" s="175" t="s">
        <v>159</v>
      </c>
      <c r="B25" s="169"/>
      <c r="C25" s="601" t="s">
        <v>77</v>
      </c>
      <c r="D25" s="602"/>
      <c r="E25" s="603"/>
      <c r="F25" s="601" t="s">
        <v>117</v>
      </c>
      <c r="G25" s="602"/>
      <c r="H25" s="602"/>
      <c r="I25" s="602"/>
      <c r="J25" s="603"/>
      <c r="K25" s="176"/>
      <c r="L25" s="174"/>
      <c r="M25" s="169"/>
      <c r="N25" s="169"/>
    </row>
    <row r="26" spans="1:14" ht="20.100000000000001" customHeight="1">
      <c r="A26" s="137"/>
      <c r="B26" s="169"/>
      <c r="C26" s="604" t="str">
        <f>IFERROR(IF($A$26&lt;DATEVALUE("2025/5/1"),"2025/5/1",IF($A$26=DATEVALUE("2025/5/1"),"2025/5/1",IF(AND($A$26&gt;DATEVALUE("2025/5/1"),$A$26&lt;=DATEVALUE("2025/6/1")),"2025/6/1",""))),"")</f>
        <v>2025/5/1</v>
      </c>
      <c r="D26" s="605"/>
      <c r="E26" s="606"/>
      <c r="F26" s="607"/>
      <c r="G26" s="608"/>
      <c r="H26" s="608"/>
      <c r="I26" s="609"/>
      <c r="J26" s="177" t="s">
        <v>39</v>
      </c>
      <c r="K26" s="176"/>
      <c r="L26" s="174"/>
      <c r="M26" s="169"/>
      <c r="N26" s="169"/>
    </row>
    <row r="27" spans="1:14" ht="20.100000000000001" customHeight="1">
      <c r="A27" s="169"/>
      <c r="B27" s="169"/>
      <c r="C27" s="610">
        <f>IF(C26="","",C26+1)</f>
        <v>45779</v>
      </c>
      <c r="D27" s="611"/>
      <c r="E27" s="612"/>
      <c r="F27" s="607"/>
      <c r="G27" s="608"/>
      <c r="H27" s="608"/>
      <c r="I27" s="609"/>
      <c r="J27" s="177" t="s">
        <v>39</v>
      </c>
      <c r="K27" s="176"/>
      <c r="L27" s="174"/>
      <c r="M27" s="178"/>
      <c r="N27" s="169"/>
    </row>
    <row r="28" spans="1:14" ht="20.100000000000001" customHeight="1">
      <c r="A28" s="169"/>
      <c r="B28" s="169"/>
      <c r="C28" s="610">
        <f t="shared" ref="C28:C55" si="0">IF(C27="","",C27+1)</f>
        <v>45780</v>
      </c>
      <c r="D28" s="611"/>
      <c r="E28" s="612"/>
      <c r="F28" s="607"/>
      <c r="G28" s="608"/>
      <c r="H28" s="608"/>
      <c r="I28" s="609"/>
      <c r="J28" s="177" t="s">
        <v>39</v>
      </c>
      <c r="K28" s="176"/>
      <c r="L28" s="174"/>
      <c r="M28" s="178"/>
      <c r="N28" s="169"/>
    </row>
    <row r="29" spans="1:14" ht="20.100000000000001" customHeight="1">
      <c r="A29" s="169"/>
      <c r="B29" s="169"/>
      <c r="C29" s="610">
        <f t="shared" si="0"/>
        <v>45781</v>
      </c>
      <c r="D29" s="611"/>
      <c r="E29" s="612"/>
      <c r="F29" s="607"/>
      <c r="G29" s="608"/>
      <c r="H29" s="608"/>
      <c r="I29" s="609"/>
      <c r="J29" s="177" t="s">
        <v>39</v>
      </c>
      <c r="K29" s="176"/>
      <c r="L29" s="174"/>
      <c r="M29" s="169"/>
      <c r="N29" s="169"/>
    </row>
    <row r="30" spans="1:14" ht="20.100000000000001" customHeight="1">
      <c r="A30" s="169"/>
      <c r="B30" s="169"/>
      <c r="C30" s="610">
        <f t="shared" si="0"/>
        <v>45782</v>
      </c>
      <c r="D30" s="611"/>
      <c r="E30" s="612"/>
      <c r="F30" s="607"/>
      <c r="G30" s="608"/>
      <c r="H30" s="608"/>
      <c r="I30" s="609"/>
      <c r="J30" s="177" t="s">
        <v>39</v>
      </c>
      <c r="K30" s="176"/>
      <c r="L30" s="174"/>
      <c r="M30" s="169"/>
      <c r="N30" s="169"/>
    </row>
    <row r="31" spans="1:14" ht="20.100000000000001" customHeight="1">
      <c r="A31" s="169"/>
      <c r="B31" s="169"/>
      <c r="C31" s="610">
        <f t="shared" si="0"/>
        <v>45783</v>
      </c>
      <c r="D31" s="611"/>
      <c r="E31" s="612"/>
      <c r="F31" s="607"/>
      <c r="G31" s="608"/>
      <c r="H31" s="608"/>
      <c r="I31" s="609"/>
      <c r="J31" s="177" t="s">
        <v>39</v>
      </c>
      <c r="K31" s="176"/>
      <c r="L31" s="174"/>
      <c r="M31" s="169"/>
      <c r="N31" s="169"/>
    </row>
    <row r="32" spans="1:14" ht="20.100000000000001" customHeight="1">
      <c r="A32" s="169"/>
      <c r="B32" s="169"/>
      <c r="C32" s="610">
        <f t="shared" si="0"/>
        <v>45784</v>
      </c>
      <c r="D32" s="611"/>
      <c r="E32" s="612"/>
      <c r="F32" s="607"/>
      <c r="G32" s="608"/>
      <c r="H32" s="608"/>
      <c r="I32" s="609"/>
      <c r="J32" s="177" t="s">
        <v>39</v>
      </c>
      <c r="K32" s="176"/>
      <c r="L32" s="174"/>
      <c r="M32" s="169"/>
      <c r="N32" s="169"/>
    </row>
    <row r="33" spans="1:14" ht="20.100000000000001" customHeight="1">
      <c r="A33" s="169"/>
      <c r="B33" s="169"/>
      <c r="C33" s="610">
        <f t="shared" si="0"/>
        <v>45785</v>
      </c>
      <c r="D33" s="611"/>
      <c r="E33" s="612"/>
      <c r="F33" s="607"/>
      <c r="G33" s="608"/>
      <c r="H33" s="608"/>
      <c r="I33" s="609"/>
      <c r="J33" s="177" t="s">
        <v>39</v>
      </c>
      <c r="K33" s="176"/>
      <c r="L33" s="174"/>
      <c r="M33" s="169"/>
      <c r="N33" s="169"/>
    </row>
    <row r="34" spans="1:14" ht="20.100000000000001" customHeight="1">
      <c r="A34" s="169"/>
      <c r="B34" s="169"/>
      <c r="C34" s="610">
        <f t="shared" si="0"/>
        <v>45786</v>
      </c>
      <c r="D34" s="611"/>
      <c r="E34" s="612"/>
      <c r="F34" s="607"/>
      <c r="G34" s="608"/>
      <c r="H34" s="608"/>
      <c r="I34" s="609"/>
      <c r="J34" s="177" t="s">
        <v>39</v>
      </c>
      <c r="K34" s="176"/>
      <c r="L34" s="174"/>
      <c r="M34" s="169"/>
      <c r="N34" s="169"/>
    </row>
    <row r="35" spans="1:14" ht="20.100000000000001" customHeight="1">
      <c r="A35" s="169"/>
      <c r="B35" s="169"/>
      <c r="C35" s="610">
        <f t="shared" si="0"/>
        <v>45787</v>
      </c>
      <c r="D35" s="611"/>
      <c r="E35" s="612"/>
      <c r="F35" s="607"/>
      <c r="G35" s="608"/>
      <c r="H35" s="608"/>
      <c r="I35" s="609"/>
      <c r="J35" s="177" t="s">
        <v>39</v>
      </c>
      <c r="K35" s="176"/>
      <c r="L35" s="174"/>
      <c r="M35" s="169"/>
      <c r="N35" s="169"/>
    </row>
    <row r="36" spans="1:14" ht="20.100000000000001" customHeight="1">
      <c r="A36" s="169"/>
      <c r="B36" s="169"/>
      <c r="C36" s="610">
        <f t="shared" si="0"/>
        <v>45788</v>
      </c>
      <c r="D36" s="611"/>
      <c r="E36" s="612"/>
      <c r="F36" s="607"/>
      <c r="G36" s="608"/>
      <c r="H36" s="608"/>
      <c r="I36" s="609"/>
      <c r="J36" s="177" t="s">
        <v>39</v>
      </c>
      <c r="K36" s="176"/>
      <c r="L36" s="174"/>
      <c r="M36" s="169"/>
      <c r="N36" s="169"/>
    </row>
    <row r="37" spans="1:14" ht="20.100000000000001" customHeight="1">
      <c r="A37" s="169"/>
      <c r="B37" s="169"/>
      <c r="C37" s="610">
        <f t="shared" si="0"/>
        <v>45789</v>
      </c>
      <c r="D37" s="611"/>
      <c r="E37" s="612"/>
      <c r="F37" s="607"/>
      <c r="G37" s="608"/>
      <c r="H37" s="608"/>
      <c r="I37" s="609"/>
      <c r="J37" s="177" t="s">
        <v>39</v>
      </c>
      <c r="K37" s="176"/>
      <c r="L37" s="174"/>
      <c r="M37" s="169"/>
      <c r="N37" s="169"/>
    </row>
    <row r="38" spans="1:14" ht="20.100000000000001" customHeight="1">
      <c r="A38" s="169"/>
      <c r="B38" s="169"/>
      <c r="C38" s="610">
        <f t="shared" si="0"/>
        <v>45790</v>
      </c>
      <c r="D38" s="611"/>
      <c r="E38" s="612"/>
      <c r="F38" s="607"/>
      <c r="G38" s="608"/>
      <c r="H38" s="608"/>
      <c r="I38" s="609"/>
      <c r="J38" s="177" t="s">
        <v>39</v>
      </c>
      <c r="K38" s="176"/>
      <c r="L38" s="174"/>
      <c r="M38" s="169"/>
      <c r="N38" s="169"/>
    </row>
    <row r="39" spans="1:14" ht="20.100000000000001" customHeight="1">
      <c r="A39" s="169"/>
      <c r="B39" s="169"/>
      <c r="C39" s="610">
        <f t="shared" si="0"/>
        <v>45791</v>
      </c>
      <c r="D39" s="611"/>
      <c r="E39" s="612"/>
      <c r="F39" s="607"/>
      <c r="G39" s="608"/>
      <c r="H39" s="608"/>
      <c r="I39" s="609"/>
      <c r="J39" s="177" t="s">
        <v>39</v>
      </c>
      <c r="K39" s="176"/>
      <c r="L39" s="174"/>
      <c r="M39" s="169"/>
      <c r="N39" s="169"/>
    </row>
    <row r="40" spans="1:14" ht="20.100000000000001" customHeight="1">
      <c r="A40" s="169"/>
      <c r="B40" s="169"/>
      <c r="C40" s="610">
        <f t="shared" si="0"/>
        <v>45792</v>
      </c>
      <c r="D40" s="611"/>
      <c r="E40" s="612"/>
      <c r="F40" s="607"/>
      <c r="G40" s="608"/>
      <c r="H40" s="608"/>
      <c r="I40" s="609"/>
      <c r="J40" s="177" t="s">
        <v>39</v>
      </c>
      <c r="K40" s="176"/>
      <c r="L40" s="174"/>
      <c r="M40" s="169"/>
      <c r="N40" s="169"/>
    </row>
    <row r="41" spans="1:14" ht="20.100000000000001" customHeight="1">
      <c r="A41" s="169"/>
      <c r="B41" s="169"/>
      <c r="C41" s="610">
        <f t="shared" si="0"/>
        <v>45793</v>
      </c>
      <c r="D41" s="611"/>
      <c r="E41" s="612"/>
      <c r="F41" s="607"/>
      <c r="G41" s="608"/>
      <c r="H41" s="608"/>
      <c r="I41" s="609"/>
      <c r="J41" s="177" t="s">
        <v>39</v>
      </c>
      <c r="K41" s="176"/>
      <c r="L41" s="174"/>
      <c r="M41" s="169"/>
      <c r="N41" s="169"/>
    </row>
    <row r="42" spans="1:14" ht="20.100000000000001" customHeight="1">
      <c r="A42" s="169"/>
      <c r="B42" s="169"/>
      <c r="C42" s="610">
        <f t="shared" si="0"/>
        <v>45794</v>
      </c>
      <c r="D42" s="611"/>
      <c r="E42" s="612"/>
      <c r="F42" s="607"/>
      <c r="G42" s="608"/>
      <c r="H42" s="608"/>
      <c r="I42" s="609"/>
      <c r="J42" s="177" t="s">
        <v>39</v>
      </c>
      <c r="K42" s="176"/>
      <c r="L42" s="174"/>
      <c r="M42" s="169"/>
      <c r="N42" s="169"/>
    </row>
    <row r="43" spans="1:14" ht="20.100000000000001" customHeight="1">
      <c r="A43" s="169"/>
      <c r="B43" s="169"/>
      <c r="C43" s="610">
        <f t="shared" si="0"/>
        <v>45795</v>
      </c>
      <c r="D43" s="611"/>
      <c r="E43" s="612"/>
      <c r="F43" s="607"/>
      <c r="G43" s="608"/>
      <c r="H43" s="608"/>
      <c r="I43" s="609"/>
      <c r="J43" s="177" t="s">
        <v>39</v>
      </c>
      <c r="K43" s="176"/>
      <c r="L43" s="174"/>
      <c r="M43" s="169"/>
      <c r="N43" s="169"/>
    </row>
    <row r="44" spans="1:14" ht="20.100000000000001" customHeight="1">
      <c r="A44" s="169"/>
      <c r="B44" s="169"/>
      <c r="C44" s="610">
        <f t="shared" si="0"/>
        <v>45796</v>
      </c>
      <c r="D44" s="611"/>
      <c r="E44" s="612"/>
      <c r="F44" s="607"/>
      <c r="G44" s="608"/>
      <c r="H44" s="608"/>
      <c r="I44" s="609"/>
      <c r="J44" s="177" t="s">
        <v>39</v>
      </c>
      <c r="K44" s="176"/>
      <c r="L44" s="174"/>
      <c r="M44" s="169"/>
      <c r="N44" s="169"/>
    </row>
    <row r="45" spans="1:14" ht="20.100000000000001" customHeight="1">
      <c r="A45" s="169"/>
      <c r="B45" s="169"/>
      <c r="C45" s="610">
        <f t="shared" si="0"/>
        <v>45797</v>
      </c>
      <c r="D45" s="611"/>
      <c r="E45" s="612"/>
      <c r="F45" s="607"/>
      <c r="G45" s="608"/>
      <c r="H45" s="608"/>
      <c r="I45" s="609"/>
      <c r="J45" s="177" t="s">
        <v>39</v>
      </c>
      <c r="K45" s="176"/>
      <c r="L45" s="174"/>
      <c r="M45" s="169"/>
      <c r="N45" s="169"/>
    </row>
    <row r="46" spans="1:14" ht="20.100000000000001" customHeight="1">
      <c r="A46" s="169"/>
      <c r="B46" s="169"/>
      <c r="C46" s="610">
        <f t="shared" si="0"/>
        <v>45798</v>
      </c>
      <c r="D46" s="611"/>
      <c r="E46" s="612"/>
      <c r="F46" s="607"/>
      <c r="G46" s="608"/>
      <c r="H46" s="608"/>
      <c r="I46" s="609"/>
      <c r="J46" s="177" t="s">
        <v>39</v>
      </c>
      <c r="K46" s="176"/>
      <c r="L46" s="174"/>
      <c r="M46" s="169"/>
      <c r="N46" s="169"/>
    </row>
    <row r="47" spans="1:14" ht="20.100000000000001" customHeight="1">
      <c r="A47" s="169"/>
      <c r="B47" s="169"/>
      <c r="C47" s="610">
        <f t="shared" si="0"/>
        <v>45799</v>
      </c>
      <c r="D47" s="611"/>
      <c r="E47" s="612"/>
      <c r="F47" s="607"/>
      <c r="G47" s="608"/>
      <c r="H47" s="608"/>
      <c r="I47" s="609"/>
      <c r="J47" s="177" t="s">
        <v>39</v>
      </c>
      <c r="K47" s="176"/>
      <c r="L47" s="174"/>
      <c r="M47" s="169"/>
      <c r="N47" s="169"/>
    </row>
    <row r="48" spans="1:14" ht="20.100000000000001" customHeight="1">
      <c r="A48" s="169"/>
      <c r="B48" s="169"/>
      <c r="C48" s="610">
        <f t="shared" si="0"/>
        <v>45800</v>
      </c>
      <c r="D48" s="611"/>
      <c r="E48" s="612"/>
      <c r="F48" s="607"/>
      <c r="G48" s="608"/>
      <c r="H48" s="608"/>
      <c r="I48" s="609"/>
      <c r="J48" s="177" t="s">
        <v>39</v>
      </c>
      <c r="K48" s="176"/>
      <c r="L48" s="174"/>
      <c r="M48" s="169"/>
      <c r="N48" s="169"/>
    </row>
    <row r="49" spans="1:14" ht="20.100000000000001" customHeight="1">
      <c r="A49" s="169"/>
      <c r="B49" s="169"/>
      <c r="C49" s="610">
        <f t="shared" si="0"/>
        <v>45801</v>
      </c>
      <c r="D49" s="611"/>
      <c r="E49" s="612"/>
      <c r="F49" s="607"/>
      <c r="G49" s="608"/>
      <c r="H49" s="608"/>
      <c r="I49" s="609"/>
      <c r="J49" s="177" t="s">
        <v>39</v>
      </c>
      <c r="K49" s="176"/>
      <c r="L49" s="174"/>
      <c r="M49" s="169"/>
      <c r="N49" s="169"/>
    </row>
    <row r="50" spans="1:14" ht="20.100000000000001" customHeight="1">
      <c r="A50" s="169"/>
      <c r="B50" s="169"/>
      <c r="C50" s="610">
        <f t="shared" si="0"/>
        <v>45802</v>
      </c>
      <c r="D50" s="611"/>
      <c r="E50" s="612"/>
      <c r="F50" s="607"/>
      <c r="G50" s="608"/>
      <c r="H50" s="608"/>
      <c r="I50" s="609"/>
      <c r="J50" s="177" t="s">
        <v>39</v>
      </c>
      <c r="K50" s="176"/>
      <c r="L50" s="174"/>
      <c r="M50" s="169"/>
      <c r="N50" s="169"/>
    </row>
    <row r="51" spans="1:14" ht="20.100000000000001" customHeight="1">
      <c r="A51" s="169"/>
      <c r="B51" s="169"/>
      <c r="C51" s="610">
        <f t="shared" si="0"/>
        <v>45803</v>
      </c>
      <c r="D51" s="611"/>
      <c r="E51" s="612"/>
      <c r="F51" s="607"/>
      <c r="G51" s="608"/>
      <c r="H51" s="608"/>
      <c r="I51" s="609"/>
      <c r="J51" s="177" t="s">
        <v>39</v>
      </c>
      <c r="K51" s="176"/>
      <c r="L51" s="174"/>
      <c r="M51" s="169"/>
      <c r="N51" s="169"/>
    </row>
    <row r="52" spans="1:14" ht="20.100000000000001" customHeight="1">
      <c r="A52" s="169"/>
      <c r="B52" s="169"/>
      <c r="C52" s="610">
        <f t="shared" si="0"/>
        <v>45804</v>
      </c>
      <c r="D52" s="611"/>
      <c r="E52" s="612"/>
      <c r="F52" s="607"/>
      <c r="G52" s="608"/>
      <c r="H52" s="608"/>
      <c r="I52" s="609"/>
      <c r="J52" s="177" t="s">
        <v>39</v>
      </c>
      <c r="K52" s="176"/>
      <c r="L52" s="174"/>
      <c r="M52" s="169"/>
      <c r="N52" s="169"/>
    </row>
    <row r="53" spans="1:14" ht="20.100000000000001" customHeight="1">
      <c r="A53" s="169"/>
      <c r="B53" s="169"/>
      <c r="C53" s="610">
        <f t="shared" si="0"/>
        <v>45805</v>
      </c>
      <c r="D53" s="611"/>
      <c r="E53" s="612"/>
      <c r="F53" s="607"/>
      <c r="G53" s="608"/>
      <c r="H53" s="608"/>
      <c r="I53" s="609"/>
      <c r="J53" s="177" t="s">
        <v>39</v>
      </c>
      <c r="K53" s="176"/>
      <c r="L53" s="174"/>
      <c r="M53" s="169"/>
      <c r="N53" s="169"/>
    </row>
    <row r="54" spans="1:14" ht="20.100000000000001" customHeight="1">
      <c r="A54" s="169"/>
      <c r="B54" s="169"/>
      <c r="C54" s="610">
        <f t="shared" si="0"/>
        <v>45806</v>
      </c>
      <c r="D54" s="611"/>
      <c r="E54" s="612"/>
      <c r="F54" s="607"/>
      <c r="G54" s="608"/>
      <c r="H54" s="608"/>
      <c r="I54" s="609"/>
      <c r="J54" s="177" t="s">
        <v>39</v>
      </c>
      <c r="K54" s="176"/>
      <c r="L54" s="174"/>
      <c r="M54" s="169"/>
      <c r="N54" s="169"/>
    </row>
    <row r="55" spans="1:14" ht="20.100000000000001" customHeight="1">
      <c r="A55" s="169"/>
      <c r="B55" s="169"/>
      <c r="C55" s="610">
        <f t="shared" si="0"/>
        <v>45807</v>
      </c>
      <c r="D55" s="611"/>
      <c r="E55" s="612"/>
      <c r="F55" s="607"/>
      <c r="G55" s="608"/>
      <c r="H55" s="608"/>
      <c r="I55" s="609"/>
      <c r="J55" s="177" t="s">
        <v>39</v>
      </c>
      <c r="K55" s="176"/>
      <c r="L55" s="174"/>
      <c r="M55" s="169"/>
      <c r="N55" s="169"/>
    </row>
    <row r="56" spans="1:14" ht="20.100000000000001" customHeight="1">
      <c r="A56" s="169"/>
      <c r="B56" s="169"/>
      <c r="C56" s="610">
        <f>IF(C55="2025/6/30","",IF(C55="","",C55+1))</f>
        <v>45808</v>
      </c>
      <c r="D56" s="611"/>
      <c r="E56" s="612"/>
      <c r="F56" s="607"/>
      <c r="G56" s="608"/>
      <c r="H56" s="608"/>
      <c r="I56" s="609"/>
      <c r="J56" s="177" t="s">
        <v>39</v>
      </c>
      <c r="K56" s="176"/>
      <c r="L56" s="174"/>
      <c r="M56" s="169"/>
      <c r="N56" s="169"/>
    </row>
    <row r="57" spans="1:14" ht="20.100000000000001" customHeight="1">
      <c r="A57" s="169"/>
      <c r="B57" s="169"/>
      <c r="C57" s="601" t="s">
        <v>78</v>
      </c>
      <c r="D57" s="602"/>
      <c r="E57" s="603"/>
      <c r="F57" s="635">
        <f>SUM(F26:F56)/(31-COUNTIF(C26:C56,""))</f>
        <v>0</v>
      </c>
      <c r="G57" s="636"/>
      <c r="H57" s="636"/>
      <c r="I57" s="637"/>
      <c r="J57" s="177" t="s">
        <v>39</v>
      </c>
      <c r="K57" s="176"/>
      <c r="L57" s="174"/>
      <c r="M57" s="169"/>
      <c r="N57" s="169"/>
    </row>
    <row r="58" spans="1:14" ht="20.100000000000001" customHeight="1" thickBot="1">
      <c r="A58" s="169"/>
      <c r="B58" s="169"/>
      <c r="C58" s="169"/>
      <c r="D58" s="169"/>
      <c r="E58" s="169"/>
      <c r="F58" s="169"/>
      <c r="G58" s="169"/>
      <c r="H58" s="169"/>
      <c r="I58" s="169"/>
      <c r="J58" s="169"/>
      <c r="K58" s="169"/>
      <c r="L58" s="169"/>
      <c r="M58" s="169"/>
      <c r="N58" s="169"/>
    </row>
    <row r="59" spans="1:14" ht="20.100000000000001" customHeight="1" thickBot="1">
      <c r="A59" s="169"/>
      <c r="B59" s="169"/>
      <c r="C59" s="169"/>
      <c r="D59" s="169"/>
      <c r="E59" s="169"/>
      <c r="F59" s="618" t="s">
        <v>160</v>
      </c>
      <c r="G59" s="619"/>
      <c r="H59" s="627">
        <f>ROUNDDOWN(F57,0)</f>
        <v>0</v>
      </c>
      <c r="I59" s="627"/>
      <c r="J59" s="628"/>
      <c r="K59" s="169"/>
      <c r="L59" s="169"/>
      <c r="M59" s="169"/>
      <c r="N59" s="169"/>
    </row>
    <row r="60" spans="1:14" ht="20.100000000000001" customHeight="1">
      <c r="A60" s="169"/>
      <c r="B60" s="169"/>
      <c r="C60" s="169"/>
      <c r="D60" s="169"/>
      <c r="E60" s="169"/>
      <c r="F60" s="169"/>
      <c r="G60" s="169"/>
      <c r="H60" s="169"/>
      <c r="I60" s="169"/>
      <c r="J60" s="169"/>
      <c r="K60" s="169"/>
      <c r="L60" s="169"/>
      <c r="M60" s="169"/>
      <c r="N60" s="169"/>
    </row>
    <row r="61" spans="1:14" ht="20.100000000000001" customHeight="1">
      <c r="A61" s="169"/>
      <c r="B61" s="169"/>
      <c r="C61" s="169"/>
      <c r="D61" s="169"/>
      <c r="E61" s="169"/>
      <c r="F61" s="169"/>
      <c r="G61" s="169"/>
      <c r="H61" s="169"/>
      <c r="I61" s="169"/>
      <c r="J61" s="169"/>
      <c r="K61" s="169"/>
      <c r="L61" s="169"/>
      <c r="M61" s="169"/>
      <c r="N61" s="169"/>
    </row>
    <row r="62" spans="1:14" ht="20.100000000000001" customHeight="1">
      <c r="A62" s="169"/>
      <c r="B62" s="169"/>
      <c r="C62" s="169"/>
      <c r="D62" s="169"/>
      <c r="E62" s="169"/>
      <c r="F62" s="169"/>
      <c r="G62" s="169"/>
      <c r="H62" s="169"/>
      <c r="I62" s="169"/>
      <c r="J62" s="169"/>
      <c r="K62" s="169"/>
      <c r="L62" s="169"/>
      <c r="M62" s="169"/>
      <c r="N62" s="169"/>
    </row>
    <row r="63" spans="1:14" ht="20.100000000000001" customHeight="1">
      <c r="A63" s="173" t="s">
        <v>216</v>
      </c>
      <c r="B63" s="169"/>
      <c r="C63" s="169"/>
      <c r="D63" s="169"/>
      <c r="E63" s="169"/>
      <c r="F63" s="169"/>
      <c r="G63" s="169"/>
      <c r="H63" s="169"/>
      <c r="I63" s="169"/>
      <c r="J63" s="169"/>
      <c r="K63" s="169"/>
      <c r="L63" s="169"/>
      <c r="M63" s="169"/>
      <c r="N63" s="169"/>
    </row>
    <row r="64" spans="1:14" ht="20.100000000000001" customHeight="1">
      <c r="A64" s="173"/>
      <c r="B64" s="169"/>
      <c r="C64" s="169"/>
      <c r="D64" s="169"/>
      <c r="E64" s="169"/>
      <c r="F64" s="169"/>
      <c r="G64" s="169"/>
      <c r="H64" s="169"/>
      <c r="I64" s="169"/>
      <c r="J64" s="169"/>
      <c r="K64" s="169"/>
      <c r="L64" s="169"/>
      <c r="M64" s="169"/>
      <c r="N64" s="169"/>
    </row>
    <row r="65" spans="1:22" ht="20.100000000000001" customHeight="1">
      <c r="A65" s="169" t="s">
        <v>161</v>
      </c>
      <c r="B65" s="169"/>
      <c r="C65" s="169"/>
      <c r="D65" s="169"/>
      <c r="E65" s="169"/>
      <c r="F65" s="169"/>
      <c r="G65" s="169"/>
      <c r="H65" s="169"/>
      <c r="I65" s="169"/>
      <c r="J65" s="169"/>
      <c r="K65" s="169"/>
      <c r="L65" s="169"/>
      <c r="M65" s="169"/>
      <c r="N65" s="169"/>
    </row>
    <row r="66" spans="1:22" ht="20.100000000000001" customHeight="1">
      <c r="A66" s="169" t="s">
        <v>162</v>
      </c>
      <c r="B66" s="169"/>
      <c r="C66" s="169"/>
      <c r="D66" s="169"/>
      <c r="E66" s="169"/>
      <c r="F66" s="169"/>
      <c r="G66" s="169"/>
      <c r="H66" s="169"/>
      <c r="I66" s="169"/>
      <c r="J66" s="169"/>
      <c r="K66" s="169"/>
      <c r="L66" s="169"/>
      <c r="M66" s="169"/>
      <c r="N66" s="169"/>
    </row>
    <row r="67" spans="1:22" ht="20.100000000000001" customHeight="1">
      <c r="A67" s="175" t="s">
        <v>163</v>
      </c>
      <c r="B67" s="629" t="str">
        <f>IF(A26&lt;=DATEVALUE("2025/5/1"),"2025年5月1日",IF(AND(A26&gt;DATEVALUE("2025/5/1"),A26&lt;=DATEVALUE("2025/6/1")),"2025年6月1日",""))</f>
        <v>2025年5月1日</v>
      </c>
      <c r="C67" s="630"/>
      <c r="D67" s="631" t="s">
        <v>282</v>
      </c>
      <c r="E67" s="631"/>
      <c r="F67" s="631"/>
      <c r="G67" s="631"/>
      <c r="H67" s="631"/>
      <c r="I67" s="631"/>
      <c r="J67" s="631"/>
      <c r="K67" s="631"/>
      <c r="L67" s="631"/>
      <c r="M67" s="631"/>
      <c r="N67" s="169"/>
    </row>
    <row r="68" spans="1:22" ht="20.100000000000001" customHeight="1">
      <c r="A68" s="179" t="s">
        <v>164</v>
      </c>
      <c r="B68" s="632"/>
      <c r="C68" s="632"/>
      <c r="D68" s="631"/>
      <c r="E68" s="631"/>
      <c r="F68" s="631"/>
      <c r="G68" s="631"/>
      <c r="H68" s="631"/>
      <c r="I68" s="631"/>
      <c r="J68" s="631"/>
      <c r="K68" s="631"/>
      <c r="L68" s="631"/>
      <c r="M68" s="631"/>
      <c r="N68" s="169"/>
      <c r="O68" s="180"/>
    </row>
    <row r="69" spans="1:22" ht="20.100000000000001" customHeight="1">
      <c r="A69" s="174"/>
      <c r="B69" s="174"/>
      <c r="C69" s="169"/>
      <c r="D69" s="169"/>
      <c r="E69" s="169"/>
      <c r="F69" s="169"/>
      <c r="G69" s="169"/>
      <c r="H69" s="169"/>
      <c r="I69" s="169"/>
      <c r="J69" s="169"/>
      <c r="K69" s="169"/>
      <c r="L69" s="169"/>
      <c r="M69" s="169"/>
      <c r="N69" s="169"/>
      <c r="O69" s="180"/>
    </row>
    <row r="70" spans="1:22" ht="39.950000000000003" customHeight="1">
      <c r="A70" s="634" t="s">
        <v>217</v>
      </c>
      <c r="B70" s="634"/>
      <c r="C70" s="634"/>
      <c r="D70" s="634"/>
      <c r="E70" s="634"/>
      <c r="F70" s="634"/>
      <c r="G70" s="634"/>
      <c r="H70" s="634"/>
      <c r="I70" s="634"/>
      <c r="J70" s="634"/>
      <c r="K70" s="634"/>
      <c r="L70" s="634"/>
      <c r="M70" s="634"/>
      <c r="N70" s="634"/>
    </row>
    <row r="71" spans="1:22" ht="20.100000000000001" customHeight="1">
      <c r="A71" s="181" t="s">
        <v>283</v>
      </c>
      <c r="B71" s="169"/>
      <c r="C71" s="169"/>
      <c r="D71" s="169"/>
      <c r="E71" s="169"/>
      <c r="F71" s="169"/>
      <c r="G71" s="169"/>
      <c r="H71" s="169"/>
      <c r="I71" s="169"/>
      <c r="J71" s="169"/>
      <c r="K71" s="169"/>
      <c r="L71" s="169"/>
      <c r="M71" s="169"/>
      <c r="N71" s="169"/>
    </row>
    <row r="72" spans="1:22" ht="20.100000000000001" customHeight="1">
      <c r="A72" s="182" t="s">
        <v>165</v>
      </c>
      <c r="B72" s="584" t="s">
        <v>245</v>
      </c>
      <c r="C72" s="585"/>
      <c r="D72" s="585"/>
      <c r="E72" s="585"/>
      <c r="F72" s="585"/>
      <c r="G72" s="585"/>
      <c r="H72" s="585"/>
      <c r="I72" s="585"/>
      <c r="J72" s="586"/>
      <c r="K72" s="584" t="s">
        <v>294</v>
      </c>
      <c r="L72" s="585"/>
      <c r="M72" s="586"/>
      <c r="N72" s="167"/>
      <c r="O72" s="167"/>
      <c r="P72" s="167"/>
      <c r="Q72" s="167"/>
      <c r="R72" s="167"/>
      <c r="S72" s="167"/>
      <c r="T72" s="169"/>
    </row>
    <row r="73" spans="1:22" ht="20.100000000000001" customHeight="1">
      <c r="A73" s="182" t="s">
        <v>166</v>
      </c>
      <c r="B73" s="304" t="s">
        <v>246</v>
      </c>
      <c r="C73" s="304" t="s">
        <v>247</v>
      </c>
      <c r="D73" s="304" t="s">
        <v>249</v>
      </c>
      <c r="E73" s="304" t="s">
        <v>250</v>
      </c>
      <c r="F73" s="304" t="s">
        <v>251</v>
      </c>
      <c r="G73" s="304" t="s">
        <v>252</v>
      </c>
      <c r="H73" s="182" t="s">
        <v>234</v>
      </c>
      <c r="I73" s="182" t="s">
        <v>235</v>
      </c>
      <c r="J73" s="182" t="s">
        <v>236</v>
      </c>
      <c r="K73" s="182" t="s">
        <v>237</v>
      </c>
      <c r="L73" s="182" t="s">
        <v>238</v>
      </c>
      <c r="M73" s="182" t="s">
        <v>239</v>
      </c>
      <c r="N73" s="167"/>
      <c r="O73" s="167"/>
      <c r="P73" s="167"/>
      <c r="Q73" s="167"/>
      <c r="R73" s="167"/>
      <c r="S73" s="167"/>
      <c r="T73" s="169"/>
    </row>
    <row r="74" spans="1:22" ht="20.100000000000001" customHeight="1">
      <c r="A74" s="175" t="s">
        <v>167</v>
      </c>
      <c r="B74" s="305"/>
      <c r="C74" s="305"/>
      <c r="D74" s="305"/>
      <c r="E74" s="305"/>
      <c r="F74" s="305"/>
      <c r="G74" s="305"/>
      <c r="H74" s="162"/>
      <c r="I74" s="162"/>
      <c r="J74" s="162"/>
      <c r="K74" s="162"/>
      <c r="L74" s="162"/>
      <c r="M74" s="162"/>
      <c r="N74" s="167"/>
      <c r="O74" s="167"/>
      <c r="P74" s="167"/>
      <c r="Q74" s="167"/>
      <c r="R74" s="167"/>
      <c r="S74" s="167"/>
      <c r="T74" s="169"/>
      <c r="V74" s="168" t="s">
        <v>240</v>
      </c>
    </row>
    <row r="75" spans="1:22" ht="20.100000000000001" customHeight="1">
      <c r="A75" s="175" t="s">
        <v>168</v>
      </c>
      <c r="B75" s="183" t="str">
        <f>IF(B74="",IF($B$68="","",B76*$H$59/$B$68),"")</f>
        <v/>
      </c>
      <c r="C75" s="183" t="str">
        <f>IF(C74="",IF($B$68="","",C76*$H$59/$B$68),"")</f>
        <v/>
      </c>
      <c r="D75" s="183" t="str">
        <f>IF(D74="",IF($B$68=0,"",D76*$H$59/$B$68),"")</f>
        <v/>
      </c>
      <c r="E75" s="183" t="str">
        <f>IF(E74="",IF($B$68="","",E76*$H$59/$B$68),"")</f>
        <v/>
      </c>
      <c r="F75" s="183" t="str">
        <f>IF(F74="",IF($B$68="","",F76*$H$59/$B$68),"")</f>
        <v/>
      </c>
      <c r="G75" s="183" t="str">
        <f>IF(G74="",IF($B$68=0,"",G76*$H$59/$B$68),"")</f>
        <v/>
      </c>
      <c r="H75" s="183" t="str">
        <f>IF(H74="",IF($B$68="","",H76*$H$59/$B$68),"")</f>
        <v/>
      </c>
      <c r="I75" s="183" t="str">
        <f>IF(I74="",IF($B$68="","",I76*$H$59/$B$68),"")</f>
        <v/>
      </c>
      <c r="J75" s="183" t="str">
        <f>IF(J74="",IF($B$68=0,"",J76*$H$59/$B$68),"")</f>
        <v/>
      </c>
      <c r="K75" s="183" t="str">
        <f>IF(K74="",IF($B$68=0,"",K76*$H$59/$B$68),"")</f>
        <v/>
      </c>
      <c r="L75" s="183" t="str">
        <f>IF(L74="",IF($B$68=0,"",L76*$H$59/$B$68),"")</f>
        <v/>
      </c>
      <c r="M75" s="183" t="str">
        <f>IF(M74="",IF($B$68=0,"",M76*$H$59/$B$68),"")</f>
        <v/>
      </c>
      <c r="N75" s="167"/>
      <c r="O75" s="167"/>
      <c r="P75" s="167"/>
      <c r="Q75" s="167"/>
      <c r="R75" s="167"/>
      <c r="S75" s="167"/>
      <c r="T75" s="169"/>
    </row>
    <row r="76" spans="1:22" ht="20.100000000000001" customHeight="1">
      <c r="A76" s="175" t="s">
        <v>169</v>
      </c>
      <c r="B76" s="138"/>
      <c r="C76" s="138"/>
      <c r="D76" s="138"/>
      <c r="E76" s="138"/>
      <c r="F76" s="138"/>
      <c r="G76" s="138"/>
      <c r="H76" s="138"/>
      <c r="I76" s="138"/>
      <c r="J76" s="138"/>
      <c r="K76" s="138"/>
      <c r="L76" s="138"/>
      <c r="M76" s="138"/>
      <c r="N76" s="167"/>
      <c r="O76" s="167"/>
      <c r="P76" s="167"/>
      <c r="Q76" s="167"/>
      <c r="R76" s="167"/>
      <c r="S76" s="167"/>
      <c r="T76" s="169"/>
    </row>
    <row r="77" spans="1:22" ht="20.100000000000001" customHeight="1">
      <c r="A77" s="175" t="s">
        <v>170</v>
      </c>
      <c r="B77" s="183" t="str">
        <f t="shared" ref="B77:D77" si="1">IF($B$68="","",IF(B74="",B76-B75,""))</f>
        <v/>
      </c>
      <c r="C77" s="183" t="str">
        <f t="shared" si="1"/>
        <v/>
      </c>
      <c r="D77" s="183" t="str">
        <f t="shared" si="1"/>
        <v/>
      </c>
      <c r="E77" s="183" t="str">
        <f t="shared" ref="E77:G77" si="2">IF($B$68="","",IF(E74="",E76-E75,""))</f>
        <v/>
      </c>
      <c r="F77" s="183" t="str">
        <f t="shared" si="2"/>
        <v/>
      </c>
      <c r="G77" s="183" t="str">
        <f t="shared" si="2"/>
        <v/>
      </c>
      <c r="H77" s="183" t="str">
        <f t="shared" ref="H77:M77" si="3">IF($B$68="","",IF(H74="",H76-H75,""))</f>
        <v/>
      </c>
      <c r="I77" s="183" t="str">
        <f t="shared" si="3"/>
        <v/>
      </c>
      <c r="J77" s="183" t="str">
        <f t="shared" si="3"/>
        <v/>
      </c>
      <c r="K77" s="183" t="str">
        <f t="shared" si="3"/>
        <v/>
      </c>
      <c r="L77" s="183" t="str">
        <f t="shared" si="3"/>
        <v/>
      </c>
      <c r="M77" s="183" t="str">
        <f t="shared" si="3"/>
        <v/>
      </c>
      <c r="N77" s="167"/>
      <c r="O77" s="167"/>
      <c r="P77" s="167"/>
      <c r="Q77" s="167"/>
      <c r="R77" s="167"/>
      <c r="S77" s="167"/>
      <c r="T77" s="169"/>
    </row>
    <row r="78" spans="1:22" ht="20.100000000000001" customHeight="1">
      <c r="A78" s="175" t="s">
        <v>171</v>
      </c>
      <c r="B78" s="313" t="str">
        <f t="shared" ref="B78:M78" si="4">IF($B$68="","",IF(B74="",(2500*B75)+(1250*B77),""))</f>
        <v/>
      </c>
      <c r="C78" s="313" t="str">
        <f t="shared" si="4"/>
        <v/>
      </c>
      <c r="D78" s="313" t="str">
        <f t="shared" si="4"/>
        <v/>
      </c>
      <c r="E78" s="313" t="str">
        <f t="shared" si="4"/>
        <v/>
      </c>
      <c r="F78" s="313" t="str">
        <f t="shared" si="4"/>
        <v/>
      </c>
      <c r="G78" s="313" t="str">
        <f t="shared" si="4"/>
        <v/>
      </c>
      <c r="H78" s="313" t="str">
        <f t="shared" si="4"/>
        <v/>
      </c>
      <c r="I78" s="313" t="str">
        <f t="shared" si="4"/>
        <v/>
      </c>
      <c r="J78" s="313" t="str">
        <f t="shared" si="4"/>
        <v/>
      </c>
      <c r="K78" s="313" t="str">
        <f t="shared" si="4"/>
        <v/>
      </c>
      <c r="L78" s="313" t="str">
        <f t="shared" si="4"/>
        <v/>
      </c>
      <c r="M78" s="313" t="str">
        <f t="shared" si="4"/>
        <v/>
      </c>
      <c r="N78" s="167"/>
      <c r="O78" s="167"/>
      <c r="P78" s="167"/>
      <c r="Q78" s="167"/>
      <c r="R78" s="167"/>
      <c r="S78" s="167"/>
      <c r="T78" s="169"/>
    </row>
    <row r="79" spans="1:22" ht="20.100000000000001" customHeight="1">
      <c r="A79" s="174"/>
      <c r="B79" s="174"/>
      <c r="C79" s="174"/>
      <c r="D79" s="174"/>
      <c r="E79" s="174"/>
      <c r="F79" s="174"/>
      <c r="G79" s="174"/>
      <c r="H79" s="174"/>
      <c r="I79" s="174"/>
      <c r="J79" s="174"/>
      <c r="K79" s="174"/>
      <c r="L79" s="174"/>
      <c r="M79" s="174"/>
      <c r="N79" s="169"/>
    </row>
    <row r="80" spans="1:22" ht="20.100000000000001" customHeight="1" thickBot="1">
      <c r="A80" s="169"/>
      <c r="B80" s="169"/>
      <c r="C80" s="169"/>
      <c r="D80" s="169"/>
      <c r="E80" s="169"/>
      <c r="F80" s="169"/>
      <c r="G80" s="169"/>
      <c r="H80" s="169"/>
      <c r="I80" s="169"/>
      <c r="J80" s="169" t="s">
        <v>218</v>
      </c>
      <c r="K80" s="623">
        <f>SUM(B78:M78)</f>
        <v>0</v>
      </c>
      <c r="L80" s="623"/>
      <c r="M80" s="623"/>
      <c r="N80" s="169" t="s">
        <v>172</v>
      </c>
    </row>
    <row r="81" spans="1:14" ht="20.100000000000001" customHeight="1" thickBot="1">
      <c r="A81" s="169"/>
      <c r="B81" s="169"/>
      <c r="C81" s="169"/>
      <c r="D81" s="169"/>
      <c r="E81" s="169"/>
      <c r="F81" s="169"/>
      <c r="G81" s="169"/>
      <c r="H81" s="169"/>
      <c r="I81" s="169"/>
      <c r="J81" s="184" t="s">
        <v>173</v>
      </c>
      <c r="K81" s="624">
        <f>ROUNDDOWN(K80,-2)</f>
        <v>0</v>
      </c>
      <c r="L81" s="624"/>
      <c r="M81" s="625"/>
      <c r="N81" s="169" t="s">
        <v>172</v>
      </c>
    </row>
    <row r="82" spans="1:14" ht="20.100000000000001" customHeight="1">
      <c r="A82" s="169"/>
      <c r="B82" s="169"/>
      <c r="C82" s="169"/>
      <c r="D82" s="169"/>
      <c r="E82" s="169"/>
      <c r="F82" s="169"/>
      <c r="G82" s="169"/>
      <c r="H82" s="169"/>
      <c r="I82" s="169"/>
      <c r="J82" s="169"/>
      <c r="K82" s="169"/>
      <c r="L82" s="169"/>
      <c r="M82" s="169"/>
      <c r="N82" s="169"/>
    </row>
    <row r="83" spans="1:14" ht="20.100000000000001" customHeight="1">
      <c r="A83" s="169"/>
      <c r="B83" s="169"/>
      <c r="C83" s="169"/>
      <c r="D83" s="169"/>
      <c r="E83" s="169"/>
      <c r="F83" s="169"/>
      <c r="G83" s="169"/>
      <c r="H83" s="169"/>
      <c r="I83" s="169"/>
      <c r="J83" s="169"/>
      <c r="K83" s="169"/>
      <c r="L83" s="169"/>
      <c r="M83" s="169"/>
      <c r="N83" s="169"/>
    </row>
    <row r="84" spans="1:14" ht="20.100000000000001" customHeight="1">
      <c r="A84" s="174" t="s">
        <v>174</v>
      </c>
      <c r="B84" s="169"/>
      <c r="C84" s="169"/>
      <c r="D84" s="169"/>
      <c r="E84" s="169"/>
      <c r="F84" s="169"/>
      <c r="G84" s="169"/>
      <c r="H84" s="169"/>
      <c r="I84" s="169"/>
      <c r="J84" s="169"/>
      <c r="K84" s="169"/>
      <c r="L84" s="169"/>
      <c r="M84" s="169"/>
      <c r="N84" s="169"/>
    </row>
    <row r="85" spans="1:14" ht="20.100000000000001" customHeight="1">
      <c r="A85" s="584" t="s">
        <v>175</v>
      </c>
      <c r="B85" s="585"/>
      <c r="C85" s="585"/>
      <c r="D85" s="586"/>
      <c r="E85" s="626" t="s">
        <v>176</v>
      </c>
      <c r="F85" s="626"/>
      <c r="G85" s="626"/>
      <c r="H85" s="626"/>
      <c r="I85" s="169"/>
      <c r="J85" s="169"/>
      <c r="K85" s="169"/>
      <c r="L85" s="169"/>
      <c r="M85" s="169"/>
      <c r="N85" s="169"/>
    </row>
    <row r="86" spans="1:14" ht="20.100000000000001" customHeight="1">
      <c r="A86" s="580" t="s">
        <v>284</v>
      </c>
      <c r="B86" s="581"/>
      <c r="C86" s="581"/>
      <c r="D86" s="582"/>
      <c r="E86" s="583" t="s">
        <v>253</v>
      </c>
      <c r="F86" s="583"/>
      <c r="G86" s="583"/>
      <c r="H86" s="583"/>
      <c r="I86" s="169"/>
      <c r="J86" s="169"/>
      <c r="K86" s="169"/>
      <c r="L86" s="169"/>
      <c r="M86" s="169"/>
      <c r="N86" s="169"/>
    </row>
    <row r="87" spans="1:14" ht="20.100000000000001" customHeight="1">
      <c r="A87" s="580" t="s">
        <v>285</v>
      </c>
      <c r="B87" s="581"/>
      <c r="C87" s="581"/>
      <c r="D87" s="582"/>
      <c r="E87" s="583" t="s">
        <v>254</v>
      </c>
      <c r="F87" s="583"/>
      <c r="G87" s="583"/>
      <c r="H87" s="583"/>
      <c r="I87" s="169"/>
      <c r="J87" s="169"/>
      <c r="K87" s="169"/>
      <c r="L87" s="169"/>
      <c r="M87" s="169"/>
      <c r="N87" s="169"/>
    </row>
    <row r="88" spans="1:14" ht="20.100000000000001" customHeight="1">
      <c r="A88" s="580" t="s">
        <v>286</v>
      </c>
      <c r="B88" s="581"/>
      <c r="C88" s="581"/>
      <c r="D88" s="582"/>
      <c r="E88" s="583" t="s">
        <v>255</v>
      </c>
      <c r="F88" s="583"/>
      <c r="G88" s="583"/>
      <c r="H88" s="583"/>
      <c r="I88" s="169"/>
      <c r="J88" s="169"/>
      <c r="K88" s="169"/>
      <c r="L88" s="169"/>
      <c r="M88" s="169"/>
      <c r="N88" s="169"/>
    </row>
    <row r="89" spans="1:14" ht="20.100000000000001" customHeight="1">
      <c r="A89" s="580" t="s">
        <v>287</v>
      </c>
      <c r="B89" s="581"/>
      <c r="C89" s="581"/>
      <c r="D89" s="582"/>
      <c r="E89" s="583" t="s">
        <v>256</v>
      </c>
      <c r="F89" s="583"/>
      <c r="G89" s="583"/>
      <c r="H89" s="583"/>
      <c r="I89" s="169"/>
      <c r="J89" s="169"/>
      <c r="K89" s="169"/>
      <c r="L89" s="169"/>
      <c r="M89" s="169"/>
      <c r="N89" s="169"/>
    </row>
    <row r="90" spans="1:14" ht="20.100000000000001" customHeight="1">
      <c r="A90" s="580" t="s">
        <v>288</v>
      </c>
      <c r="B90" s="581"/>
      <c r="C90" s="581"/>
      <c r="D90" s="582"/>
      <c r="E90" s="583" t="s">
        <v>257</v>
      </c>
      <c r="F90" s="583"/>
      <c r="G90" s="583"/>
      <c r="H90" s="583"/>
      <c r="I90" s="169"/>
      <c r="J90" s="169"/>
      <c r="K90" s="169"/>
      <c r="L90" s="169"/>
      <c r="M90" s="169"/>
      <c r="N90" s="169"/>
    </row>
    <row r="91" spans="1:14" ht="20.100000000000001" customHeight="1">
      <c r="A91" s="580" t="s">
        <v>289</v>
      </c>
      <c r="B91" s="581"/>
      <c r="C91" s="581"/>
      <c r="D91" s="582"/>
      <c r="E91" s="583" t="s">
        <v>258</v>
      </c>
      <c r="F91" s="583"/>
      <c r="G91" s="583"/>
      <c r="H91" s="583"/>
      <c r="I91" s="169"/>
      <c r="J91" s="169"/>
      <c r="K91" s="169"/>
      <c r="L91" s="169"/>
      <c r="M91" s="169"/>
      <c r="N91" s="169"/>
    </row>
    <row r="92" spans="1:14" ht="20.100000000000001" customHeight="1">
      <c r="A92" s="580" t="s">
        <v>290</v>
      </c>
      <c r="B92" s="581"/>
      <c r="C92" s="581"/>
      <c r="D92" s="582"/>
      <c r="E92" s="583" t="s">
        <v>259</v>
      </c>
      <c r="F92" s="583"/>
      <c r="G92" s="583"/>
      <c r="H92" s="583"/>
      <c r="I92" s="169"/>
      <c r="J92" s="169"/>
      <c r="K92" s="169"/>
      <c r="L92" s="169"/>
      <c r="M92" s="169"/>
      <c r="N92" s="169"/>
    </row>
    <row r="93" spans="1:14" ht="20.100000000000001" customHeight="1">
      <c r="A93" s="580" t="s">
        <v>291</v>
      </c>
      <c r="B93" s="581"/>
      <c r="C93" s="581"/>
      <c r="D93" s="582"/>
      <c r="E93" s="583" t="s">
        <v>260</v>
      </c>
      <c r="F93" s="583"/>
      <c r="G93" s="583"/>
      <c r="H93" s="583"/>
      <c r="I93" s="169"/>
      <c r="J93" s="169"/>
      <c r="K93" s="169"/>
      <c r="L93" s="169"/>
      <c r="M93" s="169"/>
      <c r="N93" s="169"/>
    </row>
    <row r="94" spans="1:14" ht="20.100000000000001" customHeight="1">
      <c r="A94" s="580" t="s">
        <v>292</v>
      </c>
      <c r="B94" s="581"/>
      <c r="C94" s="581"/>
      <c r="D94" s="582"/>
      <c r="E94" s="583" t="s">
        <v>261</v>
      </c>
      <c r="F94" s="583"/>
      <c r="G94" s="583"/>
      <c r="H94" s="583"/>
      <c r="I94" s="169"/>
      <c r="J94" s="169"/>
      <c r="K94" s="169"/>
      <c r="L94" s="169"/>
      <c r="M94" s="169"/>
      <c r="N94" s="169"/>
    </row>
    <row r="95" spans="1:14" ht="20.100000000000001" customHeight="1">
      <c r="A95" s="185"/>
      <c r="B95" s="185"/>
      <c r="C95" s="185"/>
      <c r="D95" s="169"/>
      <c r="E95" s="169"/>
      <c r="F95" s="169"/>
      <c r="G95" s="169"/>
      <c r="H95" s="169"/>
      <c r="I95" s="169"/>
      <c r="J95" s="169"/>
      <c r="K95" s="169"/>
      <c r="L95" s="169"/>
      <c r="M95" s="169"/>
      <c r="N95" s="169"/>
    </row>
    <row r="96" spans="1:14" ht="20.100000000000001" customHeight="1">
      <c r="A96" s="169"/>
      <c r="B96" s="169"/>
      <c r="C96" s="169"/>
      <c r="D96" s="169"/>
      <c r="E96" s="169"/>
      <c r="F96" s="169"/>
      <c r="G96" s="169"/>
      <c r="H96" s="169"/>
      <c r="I96" s="169"/>
      <c r="J96" s="169"/>
      <c r="K96" s="169"/>
      <c r="L96" s="169"/>
      <c r="M96" s="169"/>
      <c r="N96" s="169"/>
    </row>
    <row r="97" spans="1:14" ht="20.100000000000001" customHeight="1">
      <c r="A97" s="167"/>
      <c r="B97" s="167"/>
      <c r="C97" s="167"/>
      <c r="D97" s="167"/>
      <c r="E97" s="167"/>
      <c r="F97" s="167"/>
      <c r="G97" s="167"/>
      <c r="H97" s="167"/>
      <c r="I97" s="169"/>
      <c r="J97" s="169"/>
      <c r="K97" s="169"/>
      <c r="L97" s="169"/>
      <c r="M97" s="169"/>
      <c r="N97" s="169"/>
    </row>
    <row r="98" spans="1:14" ht="20.100000000000001" customHeight="1">
      <c r="A98" s="167"/>
      <c r="B98" s="167"/>
      <c r="C98" s="167"/>
      <c r="D98" s="167"/>
      <c r="E98" s="167"/>
      <c r="F98" s="167"/>
      <c r="G98" s="167"/>
      <c r="H98" s="167"/>
      <c r="I98" s="169"/>
      <c r="J98" s="169"/>
      <c r="K98" s="169"/>
      <c r="L98" s="169"/>
      <c r="M98" s="169"/>
      <c r="N98" s="169"/>
    </row>
    <row r="99" spans="1:14" ht="20.100000000000001" customHeight="1">
      <c r="A99" s="167"/>
      <c r="B99" s="167"/>
      <c r="C99" s="167"/>
      <c r="D99" s="167"/>
      <c r="E99" s="167"/>
      <c r="F99" s="167"/>
      <c r="G99" s="167"/>
      <c r="H99" s="167"/>
      <c r="I99" s="169"/>
      <c r="J99" s="169"/>
      <c r="K99" s="169"/>
      <c r="L99" s="169"/>
      <c r="M99" s="169"/>
      <c r="N99" s="169"/>
    </row>
    <row r="100" spans="1:14" ht="20.100000000000001" customHeight="1">
      <c r="A100" s="167"/>
      <c r="B100" s="167"/>
      <c r="C100" s="167"/>
      <c r="D100" s="167"/>
      <c r="E100" s="167"/>
      <c r="F100" s="167"/>
      <c r="G100" s="167"/>
      <c r="H100" s="167"/>
      <c r="I100" s="169"/>
      <c r="J100" s="169"/>
      <c r="K100" s="169"/>
      <c r="L100" s="169"/>
      <c r="M100" s="169"/>
      <c r="N100" s="169"/>
    </row>
  </sheetData>
  <sheetProtection algorithmName="SHA-512" hashValue="wOxPHGE81HUzuRhqQmXH/Y+wPboagdiGvKhCsff/O5EP+vrx1A4wfB4ijOMk2NbsdRq5XbOC+glnqZRHuiCEYg==" saltValue="DQWwOH7vRidE/mBhVr0TBg==" spinCount="100000" sheet="1" selectLockedCells="1"/>
  <mergeCells count="118">
    <mergeCell ref="A24:M24"/>
    <mergeCell ref="A70:N70"/>
    <mergeCell ref="C55:E55"/>
    <mergeCell ref="F55:I55"/>
    <mergeCell ref="C56:E56"/>
    <mergeCell ref="F56:I56"/>
    <mergeCell ref="C57:E57"/>
    <mergeCell ref="F57:I57"/>
    <mergeCell ref="C52:E52"/>
    <mergeCell ref="F52:I52"/>
    <mergeCell ref="C53:E53"/>
    <mergeCell ref="F53:I53"/>
    <mergeCell ref="C54:E54"/>
    <mergeCell ref="F54:I54"/>
    <mergeCell ref="C49:E49"/>
    <mergeCell ref="F49:I49"/>
    <mergeCell ref="C50:E50"/>
    <mergeCell ref="F50:I50"/>
    <mergeCell ref="C51:E51"/>
    <mergeCell ref="F51:I51"/>
    <mergeCell ref="C46:E46"/>
    <mergeCell ref="F46:I46"/>
    <mergeCell ref="C47:E47"/>
    <mergeCell ref="F47:I47"/>
    <mergeCell ref="K80:M80"/>
    <mergeCell ref="K81:M81"/>
    <mergeCell ref="A85:D85"/>
    <mergeCell ref="A86:D86"/>
    <mergeCell ref="A87:D87"/>
    <mergeCell ref="E85:H85"/>
    <mergeCell ref="E86:H86"/>
    <mergeCell ref="E87:H87"/>
    <mergeCell ref="F59:G59"/>
    <mergeCell ref="H59:J59"/>
    <mergeCell ref="B67:C67"/>
    <mergeCell ref="D67:M68"/>
    <mergeCell ref="B68:C68"/>
    <mergeCell ref="C48:E48"/>
    <mergeCell ref="F48:I48"/>
    <mergeCell ref="C43:E43"/>
    <mergeCell ref="F43:I43"/>
    <mergeCell ref="C44:E44"/>
    <mergeCell ref="F44:I44"/>
    <mergeCell ref="C45:E45"/>
    <mergeCell ref="F45:I45"/>
    <mergeCell ref="C40:E40"/>
    <mergeCell ref="F40:I40"/>
    <mergeCell ref="C41:E41"/>
    <mergeCell ref="F41:I41"/>
    <mergeCell ref="C42:E42"/>
    <mergeCell ref="F42:I42"/>
    <mergeCell ref="F30:I30"/>
    <mergeCell ref="C37:E37"/>
    <mergeCell ref="F37:I37"/>
    <mergeCell ref="C38:E38"/>
    <mergeCell ref="F38:I38"/>
    <mergeCell ref="C39:E39"/>
    <mergeCell ref="F39:I39"/>
    <mergeCell ref="C34:E34"/>
    <mergeCell ref="F34:I34"/>
    <mergeCell ref="C35:E35"/>
    <mergeCell ref="F35:I35"/>
    <mergeCell ref="C36:E36"/>
    <mergeCell ref="F36:I36"/>
    <mergeCell ref="C25:E25"/>
    <mergeCell ref="F25:J25"/>
    <mergeCell ref="C26:E26"/>
    <mergeCell ref="F26:I26"/>
    <mergeCell ref="C27:E27"/>
    <mergeCell ref="F27:I27"/>
    <mergeCell ref="K72:M72"/>
    <mergeCell ref="B8:D8"/>
    <mergeCell ref="G8:J8"/>
    <mergeCell ref="A9:B9"/>
    <mergeCell ref="C9:E9"/>
    <mergeCell ref="F9:G9"/>
    <mergeCell ref="H9:J9"/>
    <mergeCell ref="C28:E28"/>
    <mergeCell ref="F28:I28"/>
    <mergeCell ref="C29:E29"/>
    <mergeCell ref="C31:E31"/>
    <mergeCell ref="F31:I31"/>
    <mergeCell ref="C32:E32"/>
    <mergeCell ref="F32:I32"/>
    <mergeCell ref="C33:E33"/>
    <mergeCell ref="F33:I33"/>
    <mergeCell ref="F29:I29"/>
    <mergeCell ref="C30:E30"/>
    <mergeCell ref="A4:D4"/>
    <mergeCell ref="E4:J4"/>
    <mergeCell ref="A14:B14"/>
    <mergeCell ref="C14:J14"/>
    <mergeCell ref="A15:B15"/>
    <mergeCell ref="C15:J15"/>
    <mergeCell ref="A16:B16"/>
    <mergeCell ref="C16:J16"/>
    <mergeCell ref="A10:A11"/>
    <mergeCell ref="C10:J10"/>
    <mergeCell ref="A12:B12"/>
    <mergeCell ref="C12:J12"/>
    <mergeCell ref="A13:B13"/>
    <mergeCell ref="C13:J13"/>
    <mergeCell ref="C11:J11"/>
    <mergeCell ref="A94:D94"/>
    <mergeCell ref="E88:H88"/>
    <mergeCell ref="E89:H89"/>
    <mergeCell ref="E90:H90"/>
    <mergeCell ref="E91:H91"/>
    <mergeCell ref="E92:H92"/>
    <mergeCell ref="E93:H93"/>
    <mergeCell ref="E94:H94"/>
    <mergeCell ref="B72:J72"/>
    <mergeCell ref="A88:D88"/>
    <mergeCell ref="A89:D89"/>
    <mergeCell ref="A90:D90"/>
    <mergeCell ref="A91:D91"/>
    <mergeCell ref="A92:D92"/>
    <mergeCell ref="A93:D93"/>
  </mergeCells>
  <phoneticPr fontId="5"/>
  <conditionalFormatting sqref="A26">
    <cfRule type="containsBlanks" dxfId="16" priority="18">
      <formula>LEN(TRIM(A26))=0</formula>
    </cfRule>
  </conditionalFormatting>
  <conditionalFormatting sqref="B8 G8">
    <cfRule type="containsBlanks" dxfId="15" priority="14">
      <formula>LEN(TRIM(B8))=0</formula>
    </cfRule>
  </conditionalFormatting>
  <conditionalFormatting sqref="B68">
    <cfRule type="containsBlanks" dxfId="14" priority="17">
      <formula>LEN(TRIM(B68))=0</formula>
    </cfRule>
  </conditionalFormatting>
  <conditionalFormatting sqref="B74:M74 B76:M76">
    <cfRule type="containsBlanks" dxfId="13" priority="1">
      <formula>LEN(TRIM(B74))=0</formula>
    </cfRule>
  </conditionalFormatting>
  <conditionalFormatting sqref="C9:C16">
    <cfRule type="containsBlanks" dxfId="12" priority="11">
      <formula>LEN(TRIM(C9))=0</formula>
    </cfRule>
  </conditionalFormatting>
  <conditionalFormatting sqref="E4">
    <cfRule type="containsBlanks" dxfId="11" priority="10">
      <formula>LEN(TRIM(E4))=0</formula>
    </cfRule>
  </conditionalFormatting>
  <conditionalFormatting sqref="F26:F56">
    <cfRule type="containsBlanks" dxfId="10" priority="19">
      <formula>LEN(TRIM(F26))=0</formula>
    </cfRule>
  </conditionalFormatting>
  <conditionalFormatting sqref="F26:I56">
    <cfRule type="expression" dxfId="9" priority="6">
      <formula>$C$26=""</formula>
    </cfRule>
  </conditionalFormatting>
  <conditionalFormatting sqref="H9:J9">
    <cfRule type="containsBlanks" dxfId="8" priority="9">
      <formula>LEN(TRIM(H9))=0</formula>
    </cfRule>
  </conditionalFormatting>
  <dataValidations count="2">
    <dataValidation type="list" allowBlank="1" showInputMessage="1" showErrorMessage="1" sqref="H9:J9" xr:uid="{00000000-0002-0000-0700-000000000000}">
      <formula1>$P$7:$P$11</formula1>
    </dataValidation>
    <dataValidation type="list" allowBlank="1" showInputMessage="1" showErrorMessage="1" sqref="B74:M74" xr:uid="{00000000-0002-0000-0700-000001000000}">
      <formula1>$V$74</formula1>
    </dataValidation>
  </dataValidations>
  <printOptions horizontalCentered="1"/>
  <pageMargins left="0.51181102362204722" right="0.11811023622047245" top="0.55118110236220474" bottom="0.74803149606299213" header="0.31496062992125984" footer="0.31496062992125984"/>
  <pageSetup paperSize="9" scale="72" fitToHeight="0" orientation="portrait" r:id="rId1"/>
  <headerFooter>
    <oddHeader>&amp;R令和７年度　高齢者施設物価高騰対策事業補助金</oddHeader>
    <oddFooter>&amp;L令和７年度　高齢者施設物価高騰対策事業補助金</oddFooter>
  </headerFooter>
  <rowBreaks count="1" manualBreakCount="1">
    <brk id="59"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pageSetUpPr fitToPage="1"/>
  </sheetPr>
  <dimension ref="A1:V68"/>
  <sheetViews>
    <sheetView view="pageBreakPreview" topLeftCell="A3" zoomScaleNormal="100" zoomScaleSheetLayoutView="100" workbookViewId="0">
      <selection activeCell="E3" sqref="E3:J3"/>
    </sheetView>
  </sheetViews>
  <sheetFormatPr defaultColWidth="0" defaultRowHeight="0" customHeight="1" zeroHeight="1"/>
  <cols>
    <col min="1" max="1" width="16.125" style="186" customWidth="1"/>
    <col min="2" max="2" width="9.25" style="186" customWidth="1"/>
    <col min="3" max="12" width="9" style="186" customWidth="1"/>
    <col min="13" max="13" width="9.125" style="186" customWidth="1"/>
    <col min="14" max="14" width="10.625" style="186" customWidth="1"/>
    <col min="15" max="16" width="10.625" style="168" hidden="1" customWidth="1"/>
    <col min="17" max="22" width="9" style="168" hidden="1" customWidth="1"/>
    <col min="23" max="16384" width="10.625" style="168" hidden="1"/>
  </cols>
  <sheetData>
    <row r="1" spans="1:16" ht="20.100000000000001" customHeight="1">
      <c r="A1" s="166" t="s">
        <v>190</v>
      </c>
      <c r="B1" s="167"/>
      <c r="C1" s="167"/>
      <c r="D1" s="167"/>
      <c r="E1" s="167"/>
      <c r="F1" s="167"/>
      <c r="G1" s="167"/>
      <c r="H1" s="167"/>
      <c r="I1" s="167"/>
      <c r="J1" s="167"/>
      <c r="K1" s="167"/>
      <c r="L1" s="167"/>
      <c r="M1" s="167"/>
      <c r="N1" s="167"/>
    </row>
    <row r="2" spans="1:16" ht="20.100000000000001" customHeight="1" thickBot="1">
      <c r="A2" s="166"/>
      <c r="B2" s="167"/>
      <c r="C2" s="167"/>
      <c r="D2" s="167"/>
      <c r="E2" s="167"/>
      <c r="F2" s="167"/>
      <c r="G2" s="167"/>
      <c r="H2" s="167"/>
      <c r="I2" s="167"/>
      <c r="J2" s="167"/>
      <c r="K2" s="167"/>
      <c r="L2" s="167"/>
      <c r="M2" s="167"/>
      <c r="N2" s="167"/>
    </row>
    <row r="3" spans="1:16" ht="20.100000000000001" customHeight="1" thickBot="1">
      <c r="A3" s="638" t="s">
        <v>295</v>
      </c>
      <c r="B3" s="639"/>
      <c r="C3" s="639"/>
      <c r="D3" s="639"/>
      <c r="E3" s="640"/>
      <c r="F3" s="641"/>
      <c r="G3" s="641"/>
      <c r="H3" s="641"/>
      <c r="I3" s="641"/>
      <c r="J3" s="642"/>
      <c r="K3" s="167" t="s">
        <v>187</v>
      </c>
      <c r="L3" s="167"/>
      <c r="M3" s="167"/>
      <c r="N3" s="167"/>
    </row>
    <row r="4" spans="1:16" ht="20.100000000000001" customHeight="1">
      <c r="A4" s="167"/>
      <c r="B4" s="167"/>
      <c r="C4" s="167"/>
      <c r="D4" s="167"/>
      <c r="E4" s="167"/>
      <c r="F4" s="167"/>
      <c r="G4" s="167"/>
      <c r="H4" s="167"/>
      <c r="I4" s="167"/>
      <c r="J4" s="167"/>
      <c r="K4" s="167"/>
      <c r="L4" s="167"/>
      <c r="M4" s="167"/>
      <c r="N4" s="167"/>
    </row>
    <row r="5" spans="1:16" ht="20.100000000000001" customHeight="1">
      <c r="A5" s="167" t="s">
        <v>143</v>
      </c>
      <c r="B5" s="167"/>
      <c r="C5" s="167"/>
      <c r="D5" s="167"/>
      <c r="E5" s="167"/>
      <c r="F5" s="167"/>
      <c r="G5" s="167"/>
      <c r="H5" s="167"/>
      <c r="I5" s="167"/>
      <c r="J5" s="167"/>
      <c r="K5" s="167"/>
      <c r="L5" s="167"/>
      <c r="M5" s="167"/>
      <c r="N5" s="167"/>
      <c r="P5" s="311" t="s">
        <v>296</v>
      </c>
    </row>
    <row r="6" spans="1:16" ht="20.100000000000001" customHeight="1" thickBot="1">
      <c r="A6" s="167" t="s">
        <v>293</v>
      </c>
      <c r="B6" s="167"/>
      <c r="C6" s="167"/>
      <c r="D6" s="167"/>
      <c r="E6" s="167"/>
      <c r="F6" s="167"/>
      <c r="G6" s="167"/>
      <c r="H6" s="167"/>
      <c r="I6" s="167"/>
      <c r="J6" s="167"/>
      <c r="K6" s="167"/>
      <c r="L6" s="167"/>
      <c r="M6" s="167"/>
      <c r="N6" s="167"/>
      <c r="P6" s="311" t="s">
        <v>297</v>
      </c>
    </row>
    <row r="7" spans="1:16" ht="20.100000000000001" customHeight="1" thickBot="1">
      <c r="A7" s="188" t="s">
        <v>146</v>
      </c>
      <c r="B7" s="644"/>
      <c r="C7" s="644"/>
      <c r="D7" s="644"/>
      <c r="E7" s="189" t="s">
        <v>147</v>
      </c>
      <c r="F7" s="189"/>
      <c r="G7" s="644"/>
      <c r="H7" s="644"/>
      <c r="I7" s="644"/>
      <c r="J7" s="645"/>
      <c r="K7" s="167"/>
      <c r="L7" s="167"/>
      <c r="M7" s="167"/>
      <c r="N7" s="167"/>
      <c r="P7" s="312" t="s">
        <v>225</v>
      </c>
    </row>
    <row r="8" spans="1:16" ht="20.100000000000001" customHeight="1" thickBot="1">
      <c r="A8" s="638" t="s">
        <v>149</v>
      </c>
      <c r="B8" s="639"/>
      <c r="C8" s="646"/>
      <c r="D8" s="647"/>
      <c r="E8" s="648"/>
      <c r="F8" s="649" t="s">
        <v>150</v>
      </c>
      <c r="G8" s="650"/>
      <c r="H8" s="651"/>
      <c r="I8" s="652"/>
      <c r="J8" s="653"/>
      <c r="K8" s="167"/>
      <c r="L8" s="167"/>
      <c r="M8" s="167"/>
      <c r="N8" s="167"/>
      <c r="P8" s="312" t="s">
        <v>57</v>
      </c>
    </row>
    <row r="9" spans="1:16" ht="20.100000000000001" customHeight="1">
      <c r="A9" s="593" t="s">
        <v>208</v>
      </c>
      <c r="B9" s="172" t="s">
        <v>152</v>
      </c>
      <c r="C9" s="595"/>
      <c r="D9" s="596"/>
      <c r="E9" s="596"/>
      <c r="F9" s="596"/>
      <c r="G9" s="596"/>
      <c r="H9" s="596"/>
      <c r="I9" s="596"/>
      <c r="J9" s="597"/>
      <c r="K9" s="169"/>
      <c r="L9" s="169"/>
      <c r="M9" s="169"/>
      <c r="N9" s="169"/>
      <c r="P9" s="312" t="s">
        <v>219</v>
      </c>
    </row>
    <row r="10" spans="1:16" ht="20.100000000000001" customHeight="1" thickBot="1">
      <c r="A10" s="594"/>
      <c r="B10" s="190" t="s">
        <v>241</v>
      </c>
      <c r="C10" s="598"/>
      <c r="D10" s="599"/>
      <c r="E10" s="599"/>
      <c r="F10" s="599"/>
      <c r="G10" s="599"/>
      <c r="H10" s="599"/>
      <c r="I10" s="599"/>
      <c r="J10" s="600"/>
      <c r="K10" s="169"/>
      <c r="L10" s="169"/>
      <c r="M10" s="169"/>
      <c r="N10" s="169"/>
      <c r="P10" s="312" t="s">
        <v>220</v>
      </c>
    </row>
    <row r="11" spans="1:16" ht="20.100000000000001" customHeight="1" thickBot="1">
      <c r="A11" s="638" t="s">
        <v>177</v>
      </c>
      <c r="B11" s="639"/>
      <c r="C11" s="643"/>
      <c r="D11" s="641"/>
      <c r="E11" s="641"/>
      <c r="F11" s="641"/>
      <c r="G11" s="641"/>
      <c r="H11" s="641"/>
      <c r="I11" s="641"/>
      <c r="J11" s="642"/>
      <c r="K11" s="167"/>
      <c r="L11" s="167"/>
      <c r="M11" s="167"/>
      <c r="N11" s="167"/>
      <c r="P11" s="312" t="s">
        <v>15</v>
      </c>
    </row>
    <row r="12" spans="1:16" ht="20.100000000000001" customHeight="1" thickBot="1">
      <c r="A12" s="638" t="s">
        <v>154</v>
      </c>
      <c r="B12" s="639"/>
      <c r="C12" s="643"/>
      <c r="D12" s="641"/>
      <c r="E12" s="641"/>
      <c r="F12" s="641"/>
      <c r="G12" s="641"/>
      <c r="H12" s="641"/>
      <c r="I12" s="641"/>
      <c r="J12" s="642"/>
      <c r="K12" s="167"/>
      <c r="L12" s="167"/>
      <c r="M12" s="167"/>
      <c r="N12" s="167"/>
      <c r="P12" s="312" t="s">
        <v>16</v>
      </c>
    </row>
    <row r="13" spans="1:16" ht="20.100000000000001" customHeight="1" thickBot="1">
      <c r="A13" s="638" t="s">
        <v>155</v>
      </c>
      <c r="B13" s="639"/>
      <c r="C13" s="643"/>
      <c r="D13" s="641"/>
      <c r="E13" s="641"/>
      <c r="F13" s="641"/>
      <c r="G13" s="641"/>
      <c r="H13" s="641"/>
      <c r="I13" s="641"/>
      <c r="J13" s="642"/>
      <c r="K13" s="167"/>
      <c r="L13" s="167"/>
      <c r="M13" s="167"/>
      <c r="N13" s="167"/>
      <c r="P13" s="312" t="s">
        <v>59</v>
      </c>
    </row>
    <row r="14" spans="1:16" ht="20.100000000000001" customHeight="1" thickBot="1">
      <c r="A14" s="638" t="s">
        <v>156</v>
      </c>
      <c r="B14" s="639"/>
      <c r="C14" s="643"/>
      <c r="D14" s="641"/>
      <c r="E14" s="641"/>
      <c r="F14" s="641"/>
      <c r="G14" s="641"/>
      <c r="H14" s="641"/>
      <c r="I14" s="641"/>
      <c r="J14" s="642"/>
      <c r="K14" s="167"/>
      <c r="L14" s="167"/>
      <c r="M14" s="167"/>
      <c r="N14" s="167"/>
      <c r="P14" s="312" t="s">
        <v>60</v>
      </c>
    </row>
    <row r="15" spans="1:16" ht="20.100000000000001" customHeight="1" thickBot="1">
      <c r="A15" s="638" t="s">
        <v>157</v>
      </c>
      <c r="B15" s="639"/>
      <c r="C15" s="643"/>
      <c r="D15" s="641"/>
      <c r="E15" s="641"/>
      <c r="F15" s="641"/>
      <c r="G15" s="641"/>
      <c r="H15" s="641"/>
      <c r="I15" s="641"/>
      <c r="J15" s="642"/>
      <c r="K15" s="167"/>
      <c r="L15" s="167"/>
      <c r="M15" s="167"/>
      <c r="N15" s="167"/>
      <c r="P15" s="312" t="s">
        <v>61</v>
      </c>
    </row>
    <row r="16" spans="1:16" ht="20.100000000000001" customHeight="1" thickBot="1">
      <c r="A16" s="638" t="s">
        <v>158</v>
      </c>
      <c r="B16" s="639"/>
      <c r="C16" s="643"/>
      <c r="D16" s="641"/>
      <c r="E16" s="641"/>
      <c r="F16" s="641"/>
      <c r="G16" s="641"/>
      <c r="H16" s="641"/>
      <c r="I16" s="641"/>
      <c r="J16" s="642"/>
      <c r="K16" s="167"/>
      <c r="L16" s="167"/>
      <c r="M16" s="167"/>
      <c r="N16" s="167"/>
      <c r="P16" s="312" t="s">
        <v>62</v>
      </c>
    </row>
    <row r="17" spans="1:22" ht="20.100000000000001" customHeight="1">
      <c r="A17" s="191"/>
      <c r="B17" s="191"/>
      <c r="C17" s="192"/>
      <c r="D17" s="191"/>
      <c r="E17" s="191"/>
      <c r="F17" s="191"/>
      <c r="G17" s="191"/>
      <c r="H17" s="191"/>
      <c r="I17" s="191"/>
      <c r="J17" s="191"/>
      <c r="K17" s="167"/>
      <c r="L17" s="167"/>
      <c r="M17" s="167"/>
      <c r="N17" s="167"/>
      <c r="P17" s="21"/>
    </row>
    <row r="18" spans="1:22" ht="20.100000000000001" hidden="1" customHeight="1">
      <c r="A18" s="191"/>
      <c r="B18" s="191"/>
      <c r="C18" s="192"/>
      <c r="D18" s="191"/>
      <c r="E18" s="191"/>
      <c r="F18" s="191"/>
      <c r="G18" s="191"/>
      <c r="H18" s="191"/>
      <c r="I18" s="191"/>
      <c r="J18" s="191"/>
      <c r="K18" s="167"/>
      <c r="L18" s="167"/>
      <c r="M18" s="167"/>
      <c r="N18" s="167"/>
      <c r="P18" s="21"/>
    </row>
    <row r="19" spans="1:22" ht="20.100000000000001" hidden="1" customHeight="1">
      <c r="A19" s="191"/>
      <c r="B19" s="191"/>
      <c r="C19" s="192"/>
      <c r="D19" s="191"/>
      <c r="E19" s="191"/>
      <c r="F19" s="191"/>
      <c r="G19" s="191"/>
      <c r="H19" s="191"/>
      <c r="I19" s="191"/>
      <c r="J19" s="191"/>
      <c r="K19" s="167"/>
      <c r="L19" s="167"/>
      <c r="M19" s="167"/>
      <c r="N19" s="167"/>
      <c r="P19" s="21"/>
    </row>
    <row r="20" spans="1:22" ht="20.100000000000001" hidden="1" customHeight="1">
      <c r="A20" s="181"/>
      <c r="B20" s="181"/>
      <c r="C20" s="181"/>
      <c r="D20" s="181"/>
      <c r="E20" s="181"/>
      <c r="F20" s="181"/>
      <c r="G20" s="181"/>
      <c r="H20" s="181"/>
      <c r="I20" s="181"/>
      <c r="J20" s="181"/>
      <c r="K20" s="167"/>
      <c r="L20" s="167"/>
      <c r="M20" s="167"/>
      <c r="N20" s="167"/>
      <c r="P20" s="21"/>
    </row>
    <row r="21" spans="1:22" ht="20.100000000000001" customHeight="1">
      <c r="A21" s="167" t="s">
        <v>178</v>
      </c>
      <c r="B21" s="167"/>
      <c r="C21" s="167"/>
      <c r="D21" s="167"/>
      <c r="E21" s="167"/>
      <c r="F21" s="167"/>
      <c r="G21" s="167"/>
      <c r="H21" s="167"/>
      <c r="I21" s="167"/>
      <c r="J21" s="167"/>
      <c r="K21" s="167"/>
      <c r="L21" s="167"/>
      <c r="M21" s="167"/>
      <c r="N21" s="167"/>
      <c r="P21" s="19"/>
    </row>
    <row r="22" spans="1:22" ht="20.100000000000001" customHeight="1">
      <c r="A22" s="167" t="s">
        <v>162</v>
      </c>
      <c r="B22" s="167"/>
      <c r="C22" s="167"/>
      <c r="D22" s="167"/>
      <c r="E22" s="167"/>
      <c r="F22" s="167"/>
      <c r="G22" s="167"/>
      <c r="H22" s="167"/>
      <c r="I22" s="167"/>
      <c r="J22" s="167"/>
      <c r="K22" s="167"/>
      <c r="L22" s="167"/>
      <c r="M22" s="167"/>
      <c r="N22" s="167"/>
      <c r="P22" s="19"/>
    </row>
    <row r="23" spans="1:22" ht="20.100000000000001" customHeight="1">
      <c r="A23" s="179" t="s">
        <v>163</v>
      </c>
      <c r="B23" s="629" t="str">
        <f>IF(C11&lt;=DATEVALUE("2025/5/1"),"2025年5月1日",IF(AND(C11&gt;DATEVALUE("2025/5/1"),C11&lt;=DATEVALUE("2025/6/1")),"2025年6月1日",""))</f>
        <v>2025年5月1日</v>
      </c>
      <c r="C23" s="630"/>
      <c r="D23" s="631" t="s">
        <v>282</v>
      </c>
      <c r="E23" s="631"/>
      <c r="F23" s="631"/>
      <c r="G23" s="631"/>
      <c r="H23" s="631"/>
      <c r="I23" s="631"/>
      <c r="J23" s="631"/>
      <c r="K23" s="631"/>
      <c r="L23" s="631"/>
      <c r="M23" s="631"/>
      <c r="N23" s="167"/>
    </row>
    <row r="24" spans="1:22" ht="20.100000000000001" customHeight="1">
      <c r="A24" s="193" t="s">
        <v>164</v>
      </c>
      <c r="B24" s="654"/>
      <c r="C24" s="655"/>
      <c r="D24" s="631"/>
      <c r="E24" s="631"/>
      <c r="F24" s="631"/>
      <c r="G24" s="631"/>
      <c r="H24" s="631"/>
      <c r="I24" s="631"/>
      <c r="J24" s="631"/>
      <c r="K24" s="631"/>
      <c r="L24" s="631"/>
      <c r="M24" s="631"/>
      <c r="N24" s="167"/>
      <c r="O24" s="180"/>
    </row>
    <row r="25" spans="1:22" ht="20.100000000000001" customHeight="1">
      <c r="A25" s="181"/>
      <c r="B25" s="167"/>
      <c r="C25" s="167"/>
      <c r="D25" s="167"/>
      <c r="E25" s="167"/>
      <c r="F25" s="167"/>
      <c r="G25" s="167"/>
      <c r="H25" s="167"/>
      <c r="I25" s="167"/>
      <c r="J25" s="167"/>
      <c r="K25" s="167"/>
      <c r="L25" s="167"/>
      <c r="M25" s="167"/>
      <c r="N25" s="167"/>
      <c r="O25" s="180"/>
    </row>
    <row r="26" spans="1:22" ht="20.100000000000001" customHeight="1">
      <c r="A26" s="181"/>
      <c r="B26" s="167"/>
      <c r="C26" s="167"/>
      <c r="D26" s="167"/>
      <c r="E26" s="167"/>
      <c r="F26" s="167"/>
      <c r="G26" s="167"/>
      <c r="H26" s="167"/>
      <c r="I26" s="167"/>
      <c r="J26" s="167"/>
      <c r="K26" s="167"/>
      <c r="L26" s="167"/>
      <c r="M26" s="167"/>
      <c r="N26" s="167"/>
    </row>
    <row r="27" spans="1:22" ht="39.950000000000003" customHeight="1">
      <c r="A27" s="634" t="s">
        <v>217</v>
      </c>
      <c r="B27" s="634"/>
      <c r="C27" s="634"/>
      <c r="D27" s="634"/>
      <c r="E27" s="634"/>
      <c r="F27" s="634"/>
      <c r="G27" s="634"/>
      <c r="H27" s="634"/>
      <c r="I27" s="634"/>
      <c r="J27" s="634"/>
      <c r="K27" s="634"/>
      <c r="L27" s="634"/>
      <c r="M27" s="634"/>
      <c r="N27" s="634"/>
    </row>
    <row r="28" spans="1:22" ht="20.100000000000001" customHeight="1">
      <c r="A28" s="181" t="s">
        <v>283</v>
      </c>
      <c r="B28" s="169"/>
      <c r="C28" s="169"/>
      <c r="D28" s="169"/>
      <c r="E28" s="169"/>
      <c r="F28" s="169"/>
      <c r="G28" s="169"/>
      <c r="H28" s="169"/>
      <c r="I28" s="169"/>
      <c r="J28" s="169"/>
      <c r="K28" s="169"/>
      <c r="L28" s="169"/>
      <c r="M28" s="169"/>
      <c r="N28" s="169"/>
      <c r="P28" s="191"/>
    </row>
    <row r="29" spans="1:22" ht="20.100000000000001" customHeight="1">
      <c r="A29" s="194" t="s">
        <v>165</v>
      </c>
      <c r="B29" s="584" t="s">
        <v>245</v>
      </c>
      <c r="C29" s="585"/>
      <c r="D29" s="585"/>
      <c r="E29" s="585"/>
      <c r="F29" s="585"/>
      <c r="G29" s="585"/>
      <c r="H29" s="585"/>
      <c r="I29" s="585"/>
      <c r="J29" s="586"/>
      <c r="K29" s="584" t="s">
        <v>294</v>
      </c>
      <c r="L29" s="585"/>
      <c r="M29" s="586"/>
      <c r="N29" s="191"/>
      <c r="O29" s="191"/>
      <c r="P29" s="191"/>
      <c r="Q29" s="167"/>
      <c r="R29" s="167"/>
      <c r="S29" s="167"/>
      <c r="T29" s="167"/>
    </row>
    <row r="30" spans="1:22" ht="20.100000000000001" customHeight="1">
      <c r="A30" s="194" t="s">
        <v>166</v>
      </c>
      <c r="B30" s="304" t="s">
        <v>262</v>
      </c>
      <c r="C30" s="304" t="s">
        <v>263</v>
      </c>
      <c r="D30" s="304" t="s">
        <v>248</v>
      </c>
      <c r="E30" s="304" t="s">
        <v>250</v>
      </c>
      <c r="F30" s="304" t="s">
        <v>251</v>
      </c>
      <c r="G30" s="304" t="s">
        <v>252</v>
      </c>
      <c r="H30" s="182" t="s">
        <v>234</v>
      </c>
      <c r="I30" s="182" t="s">
        <v>235</v>
      </c>
      <c r="J30" s="182" t="s">
        <v>236</v>
      </c>
      <c r="K30" s="182" t="s">
        <v>237</v>
      </c>
      <c r="L30" s="182" t="s">
        <v>238</v>
      </c>
      <c r="M30" s="182" t="s">
        <v>239</v>
      </c>
      <c r="N30" s="191"/>
      <c r="O30" s="191"/>
      <c r="P30" s="191"/>
      <c r="Q30" s="167"/>
      <c r="R30" s="167"/>
      <c r="S30" s="167"/>
      <c r="T30" s="167"/>
    </row>
    <row r="31" spans="1:22" ht="20.100000000000001" customHeight="1">
      <c r="A31" s="179" t="s">
        <v>167</v>
      </c>
      <c r="B31" s="306"/>
      <c r="C31" s="306"/>
      <c r="D31" s="306"/>
      <c r="E31" s="306"/>
      <c r="F31" s="306"/>
      <c r="G31" s="306"/>
      <c r="H31" s="163"/>
      <c r="I31" s="163"/>
      <c r="J31" s="163"/>
      <c r="K31" s="163"/>
      <c r="L31" s="163"/>
      <c r="M31" s="163"/>
      <c r="N31" s="191"/>
      <c r="O31" s="191"/>
      <c r="P31" s="191"/>
      <c r="Q31" s="167"/>
      <c r="R31" s="167"/>
      <c r="S31" s="167"/>
      <c r="T31" s="167"/>
      <c r="V31" s="168" t="s">
        <v>240</v>
      </c>
    </row>
    <row r="32" spans="1:22" ht="20.100000000000001" customHeight="1">
      <c r="A32" s="179" t="s">
        <v>179</v>
      </c>
      <c r="B32" s="139"/>
      <c r="C32" s="139"/>
      <c r="D32" s="139"/>
      <c r="E32" s="139"/>
      <c r="F32" s="139"/>
      <c r="G32" s="139"/>
      <c r="H32" s="139"/>
      <c r="I32" s="139"/>
      <c r="J32" s="139"/>
      <c r="K32" s="139"/>
      <c r="L32" s="139"/>
      <c r="M32" s="139"/>
      <c r="N32" s="191"/>
      <c r="O32" s="191"/>
      <c r="P32" s="191"/>
      <c r="Q32" s="167"/>
      <c r="R32" s="167"/>
      <c r="S32" s="167"/>
      <c r="T32" s="167"/>
    </row>
    <row r="33" spans="1:20" ht="20.100000000000001" customHeight="1">
      <c r="A33" s="179" t="s">
        <v>171</v>
      </c>
      <c r="B33" s="195">
        <f>IF(B31="",IF(OR($H8="養護老人ホーム",$H8="軽費老人ホーム"),2500*B32,IF(OR($H8="小規模多機能型居宅介護事業所",$H8="看護小規模多機能型居宅介護事業所",$H8="通所介護事業所",$H8="地域密着型通所介護事業所",$H8="認知症対応型通所介護事業所",$H8="通所リハビリテーション事業所"),1708*B32,1250*B32)),"")</f>
        <v>0</v>
      </c>
      <c r="C33" s="195">
        <f>IF(C31="",IF(OR($H8="養護老人ホーム",$H8="軽費老人ホーム"),2500*C32,IF(OR($H8="小規模多機能型居宅介護事業所",$H8="看護小規模多機能型居宅介護事業所",$H8="通所介護事業所",$H8="地域密着型通所介護事業所",$H8="認知症対応型通所介護事業所",$H8="通所リハビリテーション事業所"),1708*C32,1250*C32)),"")</f>
        <v>0</v>
      </c>
      <c r="D33" s="195">
        <f>IF(D31="",IF(OR($H8="養護老人ホーム",$H8="軽費老人ホーム"),2500*D32,IF(OR($H8="小規模多機能型居宅介護事業所",$H8="看護小規模多機能型居宅介護事業所",$H8="通所介護事業所",$H8="地域密着型通所介護事業所",$H8="認知症対応型通所介護事業所",$H8="通所リハビリテーション事業所"),1708*D32,1250*D32)),"")</f>
        <v>0</v>
      </c>
      <c r="E33" s="195">
        <f>IF(E31="",IF(OR($H8="養護老人ホーム",$H8="軽費老人ホーム"),2500*E32,IF(OR($H8="小規模多機能型居宅介護事業所",$H8="看護小規模多機能型居宅介護事業所",$H8="通所介護事業所",$H8="地域密着型通所介護事業所",$H8="認知症対応型通所介護事業所",$H8="通所リハビリテーション事業所"),1708*E32,1250*E32)),"")</f>
        <v>0</v>
      </c>
      <c r="F33" s="195">
        <f>IF(F31="",IF(OR($H8="養護老人ホーム",$H8="軽費老人ホーム"),2500*F32,IF(OR($H8="小規模多機能型居宅介護事業所",$H8="看護小規模多機能型居宅介護事業所",$H8="通所介護事業所",$H8="地域密着型通所介護事業所",$H8="認知症対応型通所介護事業所",$H8="通所リハビリテーション事業所"),1708*F32,1250*F32)),"")</f>
        <v>0</v>
      </c>
      <c r="G33" s="195">
        <f>IF(G31="",IF(OR($H8="養護老人ホーム",$H8="軽費老人ホーム"),2500*G32,IF(OR($H8="小規模多機能型居宅介護事業所",$H8="看護小規模多機能型居宅介護事業所",$H8="通所介護事業所",$H8="地域密着型通所介護事業所",$H8="認知症対応型通所介護事業所",$H8="通所リハビリテーション事業所"),1708*G32,1250*G32)),"")</f>
        <v>0</v>
      </c>
      <c r="H33" s="195">
        <f>IF(H31="",IF(OR($H8="養護老人ホーム",$H8="軽費老人ホーム"),2500*H32,IF(OR($H8="小規模多機能型居宅介護事業所",$H8="看護小規模多機能型居宅介護事業所",$H8="通所介護事業所",$H8="地域密着型通所介護事業所",$H8="認知症対応型通所介護事業所",$H8="通所リハビリテーション事業所"),1708*H32,1250*H32)),"")</f>
        <v>0</v>
      </c>
      <c r="I33" s="195">
        <f>IF(I31="",IF(OR($H8="養護老人ホーム",$H8="軽費老人ホーム"),2500*I32,IF(OR($H8="小規模多機能型居宅介護事業所",$H8="看護小規模多機能型居宅介護事業所",$H8="通所介護事業所",$H8="地域密着型通所介護事業所",$H8="認知症対応型通所介護事業所",$H8="通所リハビリテーション事業所"),1708*I32,1250*I32)),"")</f>
        <v>0</v>
      </c>
      <c r="J33" s="195">
        <f>IF(J31="",IF(OR($H8="養護老人ホーム",$H8="軽費老人ホーム"),2500*J32,IF(OR($H8="小規模多機能型居宅介護事業所",$H8="看護小規模多機能型居宅介護事業所",$H8="通所介護事業所",$H8="地域密着型通所介護事業所",$H8="認知症対応型通所介護事業所",$H8="通所リハビリテーション事業所"),1708*J32,1250*J32)),"")</f>
        <v>0</v>
      </c>
      <c r="K33" s="195">
        <f>IF(K31="",IF(OR($H8="養護老人ホーム",$H8="軽費老人ホーム"),2500*K32,IF(OR($H8="小規模多機能型居宅介護事業所",$H8="看護小規模多機能型居宅介護事業所",$H8="通所介護事業所",$H8="地域密着型通所介護事業所",$H8="認知症対応型通所介護事業所",$H8="通所リハビリテーション事業所"),1708*K32,1250*K32)),"")</f>
        <v>0</v>
      </c>
      <c r="L33" s="195">
        <f>IF(L31="",IF(OR($H8="養護老人ホーム",$H8="軽費老人ホーム"),2500*L32,IF(OR($H8="小規模多機能型居宅介護事業所",$H8="看護小規模多機能型居宅介護事業所",$H8="通所介護事業所",$H8="地域密着型通所介護事業所",$H8="認知症対応型通所介護事業所",$H8="通所リハビリテーション事業所"),1708*L32,1250*L32)),"")</f>
        <v>0</v>
      </c>
      <c r="M33" s="195">
        <f>IF(M31="",IF(OR($H8="養護老人ホーム",$H8="軽費老人ホーム"),2500*M32,IF(OR($H8="小規模多機能型居宅介護事業所",$H8="看護小規模多機能型居宅介護事業所",$H8="通所介護事業所",$H8="地域密着型通所介護事業所",$H8="認知症対応型通所介護事業所",$H8="通所リハビリテーション事業所"),1708*M32,1250*M32)),"")</f>
        <v>0</v>
      </c>
      <c r="N33" s="191"/>
      <c r="O33" s="191"/>
      <c r="Q33" s="167"/>
      <c r="R33" s="167"/>
      <c r="S33" s="167"/>
      <c r="T33" s="167"/>
    </row>
    <row r="34" spans="1:20" ht="20.100000000000001" customHeight="1">
      <c r="A34" s="181"/>
      <c r="B34" s="181"/>
      <c r="C34" s="181"/>
      <c r="D34" s="181"/>
      <c r="E34" s="181"/>
      <c r="F34" s="181"/>
      <c r="G34" s="181"/>
      <c r="H34" s="181"/>
      <c r="I34" s="181"/>
      <c r="J34" s="181"/>
      <c r="K34" s="181"/>
      <c r="L34" s="181"/>
      <c r="M34" s="181"/>
      <c r="N34" s="167"/>
    </row>
    <row r="35" spans="1:20" ht="20.100000000000001" customHeight="1" thickBot="1">
      <c r="A35" s="167"/>
      <c r="B35" s="167"/>
      <c r="C35" s="167"/>
      <c r="D35" s="167"/>
      <c r="E35" s="167"/>
      <c r="F35" s="167"/>
      <c r="G35" s="167"/>
      <c r="H35" s="167"/>
      <c r="I35" s="167"/>
      <c r="J35" s="167" t="s">
        <v>218</v>
      </c>
      <c r="K35" s="656">
        <f>SUM(B33:M33)</f>
        <v>0</v>
      </c>
      <c r="L35" s="656"/>
      <c r="M35" s="656"/>
      <c r="N35" s="167" t="s">
        <v>172</v>
      </c>
    </row>
    <row r="36" spans="1:20" ht="20.100000000000001" customHeight="1" thickBot="1">
      <c r="A36" s="167"/>
      <c r="B36" s="167"/>
      <c r="C36" s="167"/>
      <c r="D36" s="167"/>
      <c r="E36" s="167"/>
      <c r="F36" s="167"/>
      <c r="G36" s="167"/>
      <c r="H36" s="167"/>
      <c r="I36" s="167"/>
      <c r="J36" s="196" t="s">
        <v>173</v>
      </c>
      <c r="K36" s="657">
        <f>ROUNDDOWN(K35,-2)</f>
        <v>0</v>
      </c>
      <c r="L36" s="657"/>
      <c r="M36" s="658"/>
      <c r="N36" s="167" t="s">
        <v>172</v>
      </c>
    </row>
    <row r="37" spans="1:20" ht="20.100000000000001" customHeight="1">
      <c r="A37" s="167"/>
      <c r="B37" s="167"/>
      <c r="C37" s="167"/>
      <c r="D37" s="167"/>
      <c r="E37" s="167"/>
      <c r="F37" s="167"/>
      <c r="G37" s="167"/>
      <c r="H37" s="167"/>
      <c r="I37" s="167"/>
      <c r="J37" s="197"/>
      <c r="K37" s="198"/>
      <c r="L37" s="198"/>
      <c r="M37" s="198"/>
      <c r="N37" s="167"/>
    </row>
    <row r="38" spans="1:20" ht="20.100000000000001" customHeight="1">
      <c r="A38" s="167"/>
      <c r="B38" s="167"/>
      <c r="C38" s="167"/>
      <c r="D38" s="167"/>
      <c r="E38" s="167"/>
      <c r="F38" s="167"/>
      <c r="G38" s="167"/>
      <c r="H38" s="167"/>
      <c r="I38" s="167"/>
      <c r="J38" s="167"/>
      <c r="K38" s="167"/>
      <c r="L38" s="167"/>
      <c r="M38" s="167"/>
      <c r="N38" s="167"/>
    </row>
    <row r="39" spans="1:20" ht="20.100000000000001" customHeight="1">
      <c r="A39" s="174" t="s">
        <v>174</v>
      </c>
      <c r="B39" s="169"/>
      <c r="C39" s="169"/>
      <c r="D39" s="169"/>
      <c r="E39" s="169"/>
      <c r="F39" s="169"/>
      <c r="G39" s="169"/>
      <c r="H39" s="169"/>
      <c r="I39" s="167"/>
      <c r="J39" s="167"/>
      <c r="K39" s="167"/>
      <c r="L39" s="167"/>
      <c r="M39" s="167"/>
      <c r="N39" s="167"/>
    </row>
    <row r="40" spans="1:20" ht="20.100000000000001" customHeight="1">
      <c r="A40" s="584" t="s">
        <v>175</v>
      </c>
      <c r="B40" s="585"/>
      <c r="C40" s="585"/>
      <c r="D40" s="586"/>
      <c r="E40" s="626" t="s">
        <v>176</v>
      </c>
      <c r="F40" s="626"/>
      <c r="G40" s="626"/>
      <c r="H40" s="626"/>
      <c r="I40" s="167"/>
      <c r="J40" s="167"/>
      <c r="K40" s="167"/>
      <c r="L40" s="167"/>
      <c r="M40" s="167"/>
      <c r="N40" s="167"/>
    </row>
    <row r="41" spans="1:20" ht="20.100000000000001" customHeight="1">
      <c r="A41" s="580" t="s">
        <v>284</v>
      </c>
      <c r="B41" s="581"/>
      <c r="C41" s="581"/>
      <c r="D41" s="582"/>
      <c r="E41" s="583" t="s">
        <v>253</v>
      </c>
      <c r="F41" s="583"/>
      <c r="G41" s="583"/>
      <c r="H41" s="583"/>
      <c r="I41" s="167"/>
      <c r="J41" s="167"/>
      <c r="K41" s="167"/>
      <c r="L41" s="167"/>
      <c r="M41" s="167"/>
      <c r="N41" s="167"/>
    </row>
    <row r="42" spans="1:20" ht="20.100000000000001" customHeight="1">
      <c r="A42" s="580" t="s">
        <v>285</v>
      </c>
      <c r="B42" s="581"/>
      <c r="C42" s="581"/>
      <c r="D42" s="582"/>
      <c r="E42" s="583" t="s">
        <v>254</v>
      </c>
      <c r="F42" s="583"/>
      <c r="G42" s="583"/>
      <c r="H42" s="583"/>
      <c r="I42" s="167"/>
      <c r="J42" s="167"/>
      <c r="K42" s="167"/>
      <c r="L42" s="167"/>
      <c r="M42" s="167"/>
      <c r="N42" s="167"/>
    </row>
    <row r="43" spans="1:20" ht="20.100000000000001" customHeight="1">
      <c r="A43" s="580" t="s">
        <v>286</v>
      </c>
      <c r="B43" s="581"/>
      <c r="C43" s="581"/>
      <c r="D43" s="582"/>
      <c r="E43" s="583" t="s">
        <v>255</v>
      </c>
      <c r="F43" s="583"/>
      <c r="G43" s="583"/>
      <c r="H43" s="583"/>
      <c r="I43" s="167"/>
      <c r="J43" s="167"/>
      <c r="K43" s="167"/>
      <c r="L43" s="167"/>
      <c r="M43" s="167"/>
      <c r="N43" s="167"/>
    </row>
    <row r="44" spans="1:20" ht="20.100000000000001" customHeight="1">
      <c r="A44" s="580" t="s">
        <v>287</v>
      </c>
      <c r="B44" s="581"/>
      <c r="C44" s="581"/>
      <c r="D44" s="582"/>
      <c r="E44" s="583" t="s">
        <v>256</v>
      </c>
      <c r="F44" s="583"/>
      <c r="G44" s="583"/>
      <c r="H44" s="583"/>
      <c r="I44" s="167"/>
      <c r="J44" s="167"/>
      <c r="K44" s="167"/>
      <c r="L44" s="167"/>
      <c r="M44" s="167"/>
      <c r="N44" s="167"/>
    </row>
    <row r="45" spans="1:20" ht="20.100000000000001" customHeight="1">
      <c r="A45" s="580" t="s">
        <v>288</v>
      </c>
      <c r="B45" s="581"/>
      <c r="C45" s="581"/>
      <c r="D45" s="582"/>
      <c r="E45" s="583" t="s">
        <v>257</v>
      </c>
      <c r="F45" s="583"/>
      <c r="G45" s="583"/>
      <c r="H45" s="583"/>
      <c r="I45" s="167"/>
      <c r="J45" s="167"/>
      <c r="K45" s="167"/>
      <c r="L45" s="167"/>
      <c r="M45" s="167"/>
      <c r="N45" s="167"/>
    </row>
    <row r="46" spans="1:20" ht="20.100000000000001" customHeight="1">
      <c r="A46" s="580" t="s">
        <v>289</v>
      </c>
      <c r="B46" s="581"/>
      <c r="C46" s="581"/>
      <c r="D46" s="582"/>
      <c r="E46" s="583" t="s">
        <v>258</v>
      </c>
      <c r="F46" s="583"/>
      <c r="G46" s="583"/>
      <c r="H46" s="583"/>
      <c r="I46" s="167"/>
      <c r="J46" s="167"/>
      <c r="K46" s="167"/>
      <c r="L46" s="167"/>
      <c r="M46" s="167"/>
      <c r="N46" s="167"/>
    </row>
    <row r="47" spans="1:20" ht="20.100000000000001" customHeight="1">
      <c r="A47" s="580" t="s">
        <v>290</v>
      </c>
      <c r="B47" s="581"/>
      <c r="C47" s="581"/>
      <c r="D47" s="582"/>
      <c r="E47" s="583" t="s">
        <v>259</v>
      </c>
      <c r="F47" s="583"/>
      <c r="G47" s="583"/>
      <c r="H47" s="583"/>
      <c r="I47" s="167"/>
      <c r="J47" s="167"/>
      <c r="K47" s="167"/>
      <c r="L47" s="167"/>
      <c r="M47" s="167"/>
      <c r="N47" s="167"/>
    </row>
    <row r="48" spans="1:20" ht="20.100000000000001" customHeight="1">
      <c r="A48" s="580" t="s">
        <v>291</v>
      </c>
      <c r="B48" s="581"/>
      <c r="C48" s="581"/>
      <c r="D48" s="582"/>
      <c r="E48" s="583" t="s">
        <v>260</v>
      </c>
      <c r="F48" s="583"/>
      <c r="G48" s="583"/>
      <c r="H48" s="583"/>
      <c r="I48" s="167"/>
      <c r="J48" s="167"/>
      <c r="K48" s="167"/>
      <c r="L48" s="167"/>
      <c r="M48" s="167"/>
      <c r="N48" s="167"/>
    </row>
    <row r="49" spans="1:15" ht="20.100000000000001" customHeight="1">
      <c r="A49" s="580" t="s">
        <v>292</v>
      </c>
      <c r="B49" s="581"/>
      <c r="C49" s="581"/>
      <c r="D49" s="582"/>
      <c r="E49" s="583" t="s">
        <v>261</v>
      </c>
      <c r="F49" s="583"/>
      <c r="G49" s="583"/>
      <c r="H49" s="583"/>
      <c r="I49" s="167"/>
      <c r="J49" s="167"/>
      <c r="K49" s="167"/>
      <c r="L49" s="167"/>
      <c r="M49" s="167"/>
      <c r="N49" s="167"/>
    </row>
    <row r="50" spans="1:15" ht="20.100000000000001" customHeight="1">
      <c r="A50" s="167"/>
      <c r="B50" s="167"/>
      <c r="C50" s="167"/>
      <c r="D50" s="167"/>
      <c r="E50" s="167"/>
      <c r="F50" s="167"/>
      <c r="G50" s="167"/>
      <c r="H50" s="167"/>
      <c r="I50" s="167"/>
      <c r="J50" s="167"/>
      <c r="K50" s="167"/>
      <c r="L50" s="167"/>
      <c r="M50" s="167"/>
      <c r="N50" s="167"/>
    </row>
    <row r="51" spans="1:15" ht="20.100000000000001" hidden="1" customHeight="1"/>
    <row r="52" spans="1:15" ht="20.100000000000001" hidden="1" customHeight="1"/>
    <row r="53" spans="1:15" ht="20.100000000000001" hidden="1" customHeight="1"/>
    <row r="54" spans="1:15" ht="20.100000000000001" hidden="1" customHeight="1"/>
    <row r="55" spans="1:15" ht="20.100000000000001" hidden="1" customHeight="1"/>
    <row r="56" spans="1:15" ht="20.100000000000001" hidden="1" customHeight="1"/>
    <row r="57" spans="1:15" ht="20.100000000000001" hidden="1" customHeight="1"/>
    <row r="58" spans="1:15" ht="20.100000000000001" hidden="1" customHeight="1"/>
    <row r="59" spans="1:15" ht="20.100000000000001" hidden="1" customHeight="1">
      <c r="O59" s="180"/>
    </row>
    <row r="60" spans="1:15" ht="20.100000000000001" hidden="1" customHeight="1">
      <c r="O60" s="180"/>
    </row>
    <row r="61" spans="1:15" ht="20.100000000000001" hidden="1" customHeight="1"/>
    <row r="62" spans="1:15" ht="20.100000000000001" hidden="1" customHeight="1"/>
    <row r="63" spans="1:15" ht="20.100000000000001" hidden="1" customHeight="1"/>
    <row r="64" spans="1:15" ht="20.100000000000001" hidden="1" customHeight="1"/>
    <row r="65" ht="20.100000000000001" hidden="1" customHeight="1"/>
    <row r="66" ht="20.100000000000001" hidden="1" customHeight="1"/>
    <row r="67" ht="20.100000000000001" hidden="1" customHeight="1"/>
    <row r="68" ht="20.100000000000001" hidden="1" customHeight="1"/>
  </sheetData>
  <sheetProtection algorithmName="SHA-512" hashValue="gprRYFfzlk2C5+thHlogqtka++xuot6RRJAyP4nvPbGwtDlClAm2YLAt7Z9CuGXUc9XRv5yNCBsP096bIbPfOg==" saltValue="6HTf+ytniD7BG37TdZDqUg==" spinCount="100000" sheet="1" selectLockedCells="1"/>
  <mergeCells count="51">
    <mergeCell ref="A27:N27"/>
    <mergeCell ref="A41:D41"/>
    <mergeCell ref="E41:H41"/>
    <mergeCell ref="A42:D42"/>
    <mergeCell ref="E42:H42"/>
    <mergeCell ref="A43:D43"/>
    <mergeCell ref="E43:H43"/>
    <mergeCell ref="K35:M35"/>
    <mergeCell ref="K36:M36"/>
    <mergeCell ref="K29:M29"/>
    <mergeCell ref="A40:D40"/>
    <mergeCell ref="E40:H40"/>
    <mergeCell ref="B29:J29"/>
    <mergeCell ref="A16:B16"/>
    <mergeCell ref="C16:J16"/>
    <mergeCell ref="B23:C23"/>
    <mergeCell ref="D23:M24"/>
    <mergeCell ref="B24:C24"/>
    <mergeCell ref="A13:B13"/>
    <mergeCell ref="C13:J13"/>
    <mergeCell ref="A14:B14"/>
    <mergeCell ref="C14:J14"/>
    <mergeCell ref="A15:B15"/>
    <mergeCell ref="C15:J15"/>
    <mergeCell ref="A3:D3"/>
    <mergeCell ref="E3:J3"/>
    <mergeCell ref="A12:B12"/>
    <mergeCell ref="C12:J12"/>
    <mergeCell ref="B7:D7"/>
    <mergeCell ref="G7:J7"/>
    <mergeCell ref="A8:B8"/>
    <mergeCell ref="C8:E8"/>
    <mergeCell ref="F8:G8"/>
    <mergeCell ref="H8:J8"/>
    <mergeCell ref="A9:A10"/>
    <mergeCell ref="C9:J9"/>
    <mergeCell ref="A11:B11"/>
    <mergeCell ref="C11:J11"/>
    <mergeCell ref="C10:J10"/>
    <mergeCell ref="A44:D44"/>
    <mergeCell ref="E44:H44"/>
    <mergeCell ref="A45:D45"/>
    <mergeCell ref="E45:H45"/>
    <mergeCell ref="A46:D46"/>
    <mergeCell ref="E46:H46"/>
    <mergeCell ref="A47:D47"/>
    <mergeCell ref="E47:H47"/>
    <mergeCell ref="A48:D48"/>
    <mergeCell ref="E48:H48"/>
    <mergeCell ref="A49:D49"/>
    <mergeCell ref="E49:H49"/>
  </mergeCells>
  <phoneticPr fontId="5"/>
  <conditionalFormatting sqref="B7 G7">
    <cfRule type="containsBlanks" dxfId="7" priority="13">
      <formula>LEN(TRIM(B7))=0</formula>
    </cfRule>
  </conditionalFormatting>
  <conditionalFormatting sqref="B24">
    <cfRule type="containsBlanks" dxfId="6" priority="9">
      <formula>LEN(TRIM(#REF!))=0</formula>
    </cfRule>
  </conditionalFormatting>
  <conditionalFormatting sqref="B24:C24">
    <cfRule type="containsBlanks" dxfId="5" priority="7">
      <formula>LEN(TRIM(B24))=0</formula>
    </cfRule>
  </conditionalFormatting>
  <conditionalFormatting sqref="B31:M32">
    <cfRule type="containsBlanks" dxfId="4" priority="1">
      <formula>LEN(TRIM(B31))=0</formula>
    </cfRule>
  </conditionalFormatting>
  <conditionalFormatting sqref="C8:C16">
    <cfRule type="containsBlanks" dxfId="3" priority="5">
      <formula>LEN(TRIM(C8))=0</formula>
    </cfRule>
  </conditionalFormatting>
  <conditionalFormatting sqref="E3">
    <cfRule type="containsBlanks" dxfId="2" priority="8">
      <formula>LEN(TRIM(E3))=0</formula>
    </cfRule>
  </conditionalFormatting>
  <conditionalFormatting sqref="H8:J8">
    <cfRule type="containsBlanks" dxfId="1" priority="6">
      <formula>LEN(TRIM(H8))=0</formula>
    </cfRule>
  </conditionalFormatting>
  <dataValidations count="2">
    <dataValidation type="list" allowBlank="1" showInputMessage="1" showErrorMessage="1" sqref="B31:M31" xr:uid="{00000000-0002-0000-0800-000001000000}">
      <formula1>$V$31</formula1>
    </dataValidation>
    <dataValidation type="list" allowBlank="1" showInputMessage="1" showErrorMessage="1" sqref="H8:J8" xr:uid="{00000000-0002-0000-0800-000000000000}">
      <formula1>$P$4:$P$17</formula1>
    </dataValidation>
  </dataValidations>
  <printOptions horizontalCentered="1"/>
  <pageMargins left="0.51181102362204722" right="0.31496062992125984" top="0.55118110236220474" bottom="0.74803149606299213" header="0.31496062992125984" footer="0.31496062992125984"/>
  <pageSetup paperSize="9" scale="71" fitToHeight="0" orientation="portrait" r:id="rId1"/>
  <headerFooter>
    <oddHeader>&amp;R令和７年度　高齢者施設物価高騰対策事業補助金</oddHeader>
    <oddFooter>&amp;L令和７年度　高齢者施設物価高騰対策事業補助金</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WWF47"/>
  <sheetViews>
    <sheetView zoomScale="55" zoomScaleNormal="55" zoomScaleSheetLayoutView="50" workbookViewId="0">
      <selection activeCell="W6" sqref="W6"/>
    </sheetView>
  </sheetViews>
  <sheetFormatPr defaultColWidth="0" defaultRowHeight="13.5" zeroHeight="1"/>
  <cols>
    <col min="1" max="1" width="6" style="241" customWidth="1"/>
    <col min="2" max="2" width="6.125" style="241" customWidth="1"/>
    <col min="3" max="3" width="6.75" style="241" customWidth="1"/>
    <col min="4" max="4" width="5.625" style="241" customWidth="1"/>
    <col min="5" max="5" width="13.625" style="241" customWidth="1"/>
    <col min="6" max="13" width="7.75" style="241" customWidth="1"/>
    <col min="14" max="17" width="7.625" style="241" customWidth="1"/>
    <col min="18" max="19" width="6.75" style="241" customWidth="1"/>
    <col min="20" max="20" width="6.375" style="241" customWidth="1"/>
    <col min="21" max="21" width="6.75" style="241" customWidth="1"/>
    <col min="22" max="22" width="5" style="241" customWidth="1"/>
    <col min="23" max="23" width="5.625" style="241" customWidth="1"/>
    <col min="24" max="24" width="6" style="241" customWidth="1"/>
    <col min="25" max="256" width="9" style="201" hidden="1"/>
    <col min="257" max="257" width="6" style="201" hidden="1"/>
    <col min="258" max="258" width="6.125" style="201" hidden="1"/>
    <col min="259" max="259" width="6.75" style="201" hidden="1"/>
    <col min="260" max="260" width="5.625" style="201" hidden="1"/>
    <col min="261" max="261" width="13.625" style="201" hidden="1"/>
    <col min="262" max="269" width="7.75" style="201" hidden="1"/>
    <col min="270" max="273" width="7.625" style="201" hidden="1"/>
    <col min="274" max="275" width="6.75" style="201" hidden="1"/>
    <col min="276" max="276" width="6.375" style="201" hidden="1"/>
    <col min="277" max="277" width="6.75" style="201" hidden="1"/>
    <col min="278" max="278" width="5" style="201" hidden="1"/>
    <col min="279" max="279" width="5.625" style="201" hidden="1"/>
    <col min="280" max="280" width="6" style="201" hidden="1"/>
    <col min="281" max="512" width="9" style="201" hidden="1"/>
    <col min="513" max="513" width="6" style="201" hidden="1"/>
    <col min="514" max="514" width="6.125" style="201" hidden="1"/>
    <col min="515" max="515" width="6.75" style="201" hidden="1"/>
    <col min="516" max="516" width="5.625" style="201" hidden="1"/>
    <col min="517" max="517" width="13.625" style="201" hidden="1"/>
    <col min="518" max="525" width="7.75" style="201" hidden="1"/>
    <col min="526" max="529" width="7.625" style="201" hidden="1"/>
    <col min="530" max="531" width="6.75" style="201" hidden="1"/>
    <col min="532" max="532" width="6.375" style="201" hidden="1"/>
    <col min="533" max="533" width="6.75" style="201" hidden="1"/>
    <col min="534" max="534" width="5" style="201" hidden="1"/>
    <col min="535" max="535" width="5.625" style="201" hidden="1"/>
    <col min="536" max="536" width="6" style="201" hidden="1"/>
    <col min="537" max="768" width="9" style="201" hidden="1"/>
    <col min="769" max="769" width="6" style="201" hidden="1"/>
    <col min="770" max="770" width="6.125" style="201" hidden="1"/>
    <col min="771" max="771" width="6.75" style="201" hidden="1"/>
    <col min="772" max="772" width="5.625" style="201" hidden="1"/>
    <col min="773" max="773" width="13.625" style="201" hidden="1"/>
    <col min="774" max="781" width="7.75" style="201" hidden="1"/>
    <col min="782" max="785" width="7.625" style="201" hidden="1"/>
    <col min="786" max="787" width="6.75" style="201" hidden="1"/>
    <col min="788" max="788" width="6.375" style="201" hidden="1"/>
    <col min="789" max="789" width="6.75" style="201" hidden="1"/>
    <col min="790" max="790" width="5" style="201" hidden="1"/>
    <col min="791" max="791" width="5.625" style="201" hidden="1"/>
    <col min="792" max="792" width="6" style="201" hidden="1"/>
    <col min="793" max="1024" width="9" style="201" hidden="1"/>
    <col min="1025" max="1025" width="6" style="201" hidden="1"/>
    <col min="1026" max="1026" width="6.125" style="201" hidden="1"/>
    <col min="1027" max="1027" width="6.75" style="201" hidden="1"/>
    <col min="1028" max="1028" width="5.625" style="201" hidden="1"/>
    <col min="1029" max="1029" width="13.625" style="201" hidden="1"/>
    <col min="1030" max="1037" width="7.75" style="201" hidden="1"/>
    <col min="1038" max="1041" width="7.625" style="201" hidden="1"/>
    <col min="1042" max="1043" width="6.75" style="201" hidden="1"/>
    <col min="1044" max="1044" width="6.375" style="201" hidden="1"/>
    <col min="1045" max="1045" width="6.75" style="201" hidden="1"/>
    <col min="1046" max="1046" width="5" style="201" hidden="1"/>
    <col min="1047" max="1047" width="5.625" style="201" hidden="1"/>
    <col min="1048" max="1048" width="6" style="201" hidden="1"/>
    <col min="1049" max="1280" width="9" style="201" hidden="1"/>
    <col min="1281" max="1281" width="6" style="201" hidden="1"/>
    <col min="1282" max="1282" width="6.125" style="201" hidden="1"/>
    <col min="1283" max="1283" width="6.75" style="201" hidden="1"/>
    <col min="1284" max="1284" width="5.625" style="201" hidden="1"/>
    <col min="1285" max="1285" width="13.625" style="201" hidden="1"/>
    <col min="1286" max="1293" width="7.75" style="201" hidden="1"/>
    <col min="1294" max="1297" width="7.625" style="201" hidden="1"/>
    <col min="1298" max="1299" width="6.75" style="201" hidden="1"/>
    <col min="1300" max="1300" width="6.375" style="201" hidden="1"/>
    <col min="1301" max="1301" width="6.75" style="201" hidden="1"/>
    <col min="1302" max="1302" width="5" style="201" hidden="1"/>
    <col min="1303" max="1303" width="5.625" style="201" hidden="1"/>
    <col min="1304" max="1304" width="6" style="201" hidden="1"/>
    <col min="1305" max="1536" width="9" style="201" hidden="1"/>
    <col min="1537" max="1537" width="6" style="201" hidden="1"/>
    <col min="1538" max="1538" width="6.125" style="201" hidden="1"/>
    <col min="1539" max="1539" width="6.75" style="201" hidden="1"/>
    <col min="1540" max="1540" width="5.625" style="201" hidden="1"/>
    <col min="1541" max="1541" width="13.625" style="201" hidden="1"/>
    <col min="1542" max="1549" width="7.75" style="201" hidden="1"/>
    <col min="1550" max="1553" width="7.625" style="201" hidden="1"/>
    <col min="1554" max="1555" width="6.75" style="201" hidden="1"/>
    <col min="1556" max="1556" width="6.375" style="201" hidden="1"/>
    <col min="1557" max="1557" width="6.75" style="201" hidden="1"/>
    <col min="1558" max="1558" width="5" style="201" hidden="1"/>
    <col min="1559" max="1559" width="5.625" style="201" hidden="1"/>
    <col min="1560" max="1560" width="6" style="201" hidden="1"/>
    <col min="1561" max="1792" width="9" style="201" hidden="1"/>
    <col min="1793" max="1793" width="6" style="201" hidden="1"/>
    <col min="1794" max="1794" width="6.125" style="201" hidden="1"/>
    <col min="1795" max="1795" width="6.75" style="201" hidden="1"/>
    <col min="1796" max="1796" width="5.625" style="201" hidden="1"/>
    <col min="1797" max="1797" width="13.625" style="201" hidden="1"/>
    <col min="1798" max="1805" width="7.75" style="201" hidden="1"/>
    <col min="1806" max="1809" width="7.625" style="201" hidden="1"/>
    <col min="1810" max="1811" width="6.75" style="201" hidden="1"/>
    <col min="1812" max="1812" width="6.375" style="201" hidden="1"/>
    <col min="1813" max="1813" width="6.75" style="201" hidden="1"/>
    <col min="1814" max="1814" width="5" style="201" hidden="1"/>
    <col min="1815" max="1815" width="5.625" style="201" hidden="1"/>
    <col min="1816" max="1816" width="6" style="201" hidden="1"/>
    <col min="1817" max="2048" width="9" style="201" hidden="1"/>
    <col min="2049" max="2049" width="6" style="201" hidden="1"/>
    <col min="2050" max="2050" width="6.125" style="201" hidden="1"/>
    <col min="2051" max="2051" width="6.75" style="201" hidden="1"/>
    <col min="2052" max="2052" width="5.625" style="201" hidden="1"/>
    <col min="2053" max="2053" width="13.625" style="201" hidden="1"/>
    <col min="2054" max="2061" width="7.75" style="201" hidden="1"/>
    <col min="2062" max="2065" width="7.625" style="201" hidden="1"/>
    <col min="2066" max="2067" width="6.75" style="201" hidden="1"/>
    <col min="2068" max="2068" width="6.375" style="201" hidden="1"/>
    <col min="2069" max="2069" width="6.75" style="201" hidden="1"/>
    <col min="2070" max="2070" width="5" style="201" hidden="1"/>
    <col min="2071" max="2071" width="5.625" style="201" hidden="1"/>
    <col min="2072" max="2072" width="6" style="201" hidden="1"/>
    <col min="2073" max="2304" width="9" style="201" hidden="1"/>
    <col min="2305" max="2305" width="6" style="201" hidden="1"/>
    <col min="2306" max="2306" width="6.125" style="201" hidden="1"/>
    <col min="2307" max="2307" width="6.75" style="201" hidden="1"/>
    <col min="2308" max="2308" width="5.625" style="201" hidden="1"/>
    <col min="2309" max="2309" width="13.625" style="201" hidden="1"/>
    <col min="2310" max="2317" width="7.75" style="201" hidden="1"/>
    <col min="2318" max="2321" width="7.625" style="201" hidden="1"/>
    <col min="2322" max="2323" width="6.75" style="201" hidden="1"/>
    <col min="2324" max="2324" width="6.375" style="201" hidden="1"/>
    <col min="2325" max="2325" width="6.75" style="201" hidden="1"/>
    <col min="2326" max="2326" width="5" style="201" hidden="1"/>
    <col min="2327" max="2327" width="5.625" style="201" hidden="1"/>
    <col min="2328" max="2328" width="6" style="201" hidden="1"/>
    <col min="2329" max="2560" width="9" style="201" hidden="1"/>
    <col min="2561" max="2561" width="6" style="201" hidden="1"/>
    <col min="2562" max="2562" width="6.125" style="201" hidden="1"/>
    <col min="2563" max="2563" width="6.75" style="201" hidden="1"/>
    <col min="2564" max="2564" width="5.625" style="201" hidden="1"/>
    <col min="2565" max="2565" width="13.625" style="201" hidden="1"/>
    <col min="2566" max="2573" width="7.75" style="201" hidden="1"/>
    <col min="2574" max="2577" width="7.625" style="201" hidden="1"/>
    <col min="2578" max="2579" width="6.75" style="201" hidden="1"/>
    <col min="2580" max="2580" width="6.375" style="201" hidden="1"/>
    <col min="2581" max="2581" width="6.75" style="201" hidden="1"/>
    <col min="2582" max="2582" width="5" style="201" hidden="1"/>
    <col min="2583" max="2583" width="5.625" style="201" hidden="1"/>
    <col min="2584" max="2584" width="6" style="201" hidden="1"/>
    <col min="2585" max="2816" width="9" style="201" hidden="1"/>
    <col min="2817" max="2817" width="6" style="201" hidden="1"/>
    <col min="2818" max="2818" width="6.125" style="201" hidden="1"/>
    <col min="2819" max="2819" width="6.75" style="201" hidden="1"/>
    <col min="2820" max="2820" width="5.625" style="201" hidden="1"/>
    <col min="2821" max="2821" width="13.625" style="201" hidden="1"/>
    <col min="2822" max="2829" width="7.75" style="201" hidden="1"/>
    <col min="2830" max="2833" width="7.625" style="201" hidden="1"/>
    <col min="2834" max="2835" width="6.75" style="201" hidden="1"/>
    <col min="2836" max="2836" width="6.375" style="201" hidden="1"/>
    <col min="2837" max="2837" width="6.75" style="201" hidden="1"/>
    <col min="2838" max="2838" width="5" style="201" hidden="1"/>
    <col min="2839" max="2839" width="5.625" style="201" hidden="1"/>
    <col min="2840" max="2840" width="6" style="201" hidden="1"/>
    <col min="2841" max="3072" width="9" style="201" hidden="1"/>
    <col min="3073" max="3073" width="6" style="201" hidden="1"/>
    <col min="3074" max="3074" width="6.125" style="201" hidden="1"/>
    <col min="3075" max="3075" width="6.75" style="201" hidden="1"/>
    <col min="3076" max="3076" width="5.625" style="201" hidden="1"/>
    <col min="3077" max="3077" width="13.625" style="201" hidden="1"/>
    <col min="3078" max="3085" width="7.75" style="201" hidden="1"/>
    <col min="3086" max="3089" width="7.625" style="201" hidden="1"/>
    <col min="3090" max="3091" width="6.75" style="201" hidden="1"/>
    <col min="3092" max="3092" width="6.375" style="201" hidden="1"/>
    <col min="3093" max="3093" width="6.75" style="201" hidden="1"/>
    <col min="3094" max="3094" width="5" style="201" hidden="1"/>
    <col min="3095" max="3095" width="5.625" style="201" hidden="1"/>
    <col min="3096" max="3096" width="6" style="201" hidden="1"/>
    <col min="3097" max="3328" width="9" style="201" hidden="1"/>
    <col min="3329" max="3329" width="6" style="201" hidden="1"/>
    <col min="3330" max="3330" width="6.125" style="201" hidden="1"/>
    <col min="3331" max="3331" width="6.75" style="201" hidden="1"/>
    <col min="3332" max="3332" width="5.625" style="201" hidden="1"/>
    <col min="3333" max="3333" width="13.625" style="201" hidden="1"/>
    <col min="3334" max="3341" width="7.75" style="201" hidden="1"/>
    <col min="3342" max="3345" width="7.625" style="201" hidden="1"/>
    <col min="3346" max="3347" width="6.75" style="201" hidden="1"/>
    <col min="3348" max="3348" width="6.375" style="201" hidden="1"/>
    <col min="3349" max="3349" width="6.75" style="201" hidden="1"/>
    <col min="3350" max="3350" width="5" style="201" hidden="1"/>
    <col min="3351" max="3351" width="5.625" style="201" hidden="1"/>
    <col min="3352" max="3352" width="6" style="201" hidden="1"/>
    <col min="3353" max="3584" width="9" style="201" hidden="1"/>
    <col min="3585" max="3585" width="6" style="201" hidden="1"/>
    <col min="3586" max="3586" width="6.125" style="201" hidden="1"/>
    <col min="3587" max="3587" width="6.75" style="201" hidden="1"/>
    <col min="3588" max="3588" width="5.625" style="201" hidden="1"/>
    <col min="3589" max="3589" width="13.625" style="201" hidden="1"/>
    <col min="3590" max="3597" width="7.75" style="201" hidden="1"/>
    <col min="3598" max="3601" width="7.625" style="201" hidden="1"/>
    <col min="3602" max="3603" width="6.75" style="201" hidden="1"/>
    <col min="3604" max="3604" width="6.375" style="201" hidden="1"/>
    <col min="3605" max="3605" width="6.75" style="201" hidden="1"/>
    <col min="3606" max="3606" width="5" style="201" hidden="1"/>
    <col min="3607" max="3607" width="5.625" style="201" hidden="1"/>
    <col min="3608" max="3608" width="6" style="201" hidden="1"/>
    <col min="3609" max="3840" width="9" style="201" hidden="1"/>
    <col min="3841" max="3841" width="6" style="201" hidden="1"/>
    <col min="3842" max="3842" width="6.125" style="201" hidden="1"/>
    <col min="3843" max="3843" width="6.75" style="201" hidden="1"/>
    <col min="3844" max="3844" width="5.625" style="201" hidden="1"/>
    <col min="3845" max="3845" width="13.625" style="201" hidden="1"/>
    <col min="3846" max="3853" width="7.75" style="201" hidden="1"/>
    <col min="3854" max="3857" width="7.625" style="201" hidden="1"/>
    <col min="3858" max="3859" width="6.75" style="201" hidden="1"/>
    <col min="3860" max="3860" width="6.375" style="201" hidden="1"/>
    <col min="3861" max="3861" width="6.75" style="201" hidden="1"/>
    <col min="3862" max="3862" width="5" style="201" hidden="1"/>
    <col min="3863" max="3863" width="5.625" style="201" hidden="1"/>
    <col min="3864" max="3864" width="6" style="201" hidden="1"/>
    <col min="3865" max="4096" width="9" style="201" hidden="1"/>
    <col min="4097" max="4097" width="6" style="201" hidden="1"/>
    <col min="4098" max="4098" width="6.125" style="201" hidden="1"/>
    <col min="4099" max="4099" width="6.75" style="201" hidden="1"/>
    <col min="4100" max="4100" width="5.625" style="201" hidden="1"/>
    <col min="4101" max="4101" width="13.625" style="201" hidden="1"/>
    <col min="4102" max="4109" width="7.75" style="201" hidden="1"/>
    <col min="4110" max="4113" width="7.625" style="201" hidden="1"/>
    <col min="4114" max="4115" width="6.75" style="201" hidden="1"/>
    <col min="4116" max="4116" width="6.375" style="201" hidden="1"/>
    <col min="4117" max="4117" width="6.75" style="201" hidden="1"/>
    <col min="4118" max="4118" width="5" style="201" hidden="1"/>
    <col min="4119" max="4119" width="5.625" style="201" hidden="1"/>
    <col min="4120" max="4120" width="6" style="201" hidden="1"/>
    <col min="4121" max="4352" width="9" style="201" hidden="1"/>
    <col min="4353" max="4353" width="6" style="201" hidden="1"/>
    <col min="4354" max="4354" width="6.125" style="201" hidden="1"/>
    <col min="4355" max="4355" width="6.75" style="201" hidden="1"/>
    <col min="4356" max="4356" width="5.625" style="201" hidden="1"/>
    <col min="4357" max="4357" width="13.625" style="201" hidden="1"/>
    <col min="4358" max="4365" width="7.75" style="201" hidden="1"/>
    <col min="4366" max="4369" width="7.625" style="201" hidden="1"/>
    <col min="4370" max="4371" width="6.75" style="201" hidden="1"/>
    <col min="4372" max="4372" width="6.375" style="201" hidden="1"/>
    <col min="4373" max="4373" width="6.75" style="201" hidden="1"/>
    <col min="4374" max="4374" width="5" style="201" hidden="1"/>
    <col min="4375" max="4375" width="5.625" style="201" hidden="1"/>
    <col min="4376" max="4376" width="6" style="201" hidden="1"/>
    <col min="4377" max="4608" width="9" style="201" hidden="1"/>
    <col min="4609" max="4609" width="6" style="201" hidden="1"/>
    <col min="4610" max="4610" width="6.125" style="201" hidden="1"/>
    <col min="4611" max="4611" width="6.75" style="201" hidden="1"/>
    <col min="4612" max="4612" width="5.625" style="201" hidden="1"/>
    <col min="4613" max="4613" width="13.625" style="201" hidden="1"/>
    <col min="4614" max="4621" width="7.75" style="201" hidden="1"/>
    <col min="4622" max="4625" width="7.625" style="201" hidden="1"/>
    <col min="4626" max="4627" width="6.75" style="201" hidden="1"/>
    <col min="4628" max="4628" width="6.375" style="201" hidden="1"/>
    <col min="4629" max="4629" width="6.75" style="201" hidden="1"/>
    <col min="4630" max="4630" width="5" style="201" hidden="1"/>
    <col min="4631" max="4631" width="5.625" style="201" hidden="1"/>
    <col min="4632" max="4632" width="6" style="201" hidden="1"/>
    <col min="4633" max="4864" width="9" style="201" hidden="1"/>
    <col min="4865" max="4865" width="6" style="201" hidden="1"/>
    <col min="4866" max="4866" width="6.125" style="201" hidden="1"/>
    <col min="4867" max="4867" width="6.75" style="201" hidden="1"/>
    <col min="4868" max="4868" width="5.625" style="201" hidden="1"/>
    <col min="4869" max="4869" width="13.625" style="201" hidden="1"/>
    <col min="4870" max="4877" width="7.75" style="201" hidden="1"/>
    <col min="4878" max="4881" width="7.625" style="201" hidden="1"/>
    <col min="4882" max="4883" width="6.75" style="201" hidden="1"/>
    <col min="4884" max="4884" width="6.375" style="201" hidden="1"/>
    <col min="4885" max="4885" width="6.75" style="201" hidden="1"/>
    <col min="4886" max="4886" width="5" style="201" hidden="1"/>
    <col min="4887" max="4887" width="5.625" style="201" hidden="1"/>
    <col min="4888" max="4888" width="6" style="201" hidden="1"/>
    <col min="4889" max="5120" width="9" style="201" hidden="1"/>
    <col min="5121" max="5121" width="6" style="201" hidden="1"/>
    <col min="5122" max="5122" width="6.125" style="201" hidden="1"/>
    <col min="5123" max="5123" width="6.75" style="201" hidden="1"/>
    <col min="5124" max="5124" width="5.625" style="201" hidden="1"/>
    <col min="5125" max="5125" width="13.625" style="201" hidden="1"/>
    <col min="5126" max="5133" width="7.75" style="201" hidden="1"/>
    <col min="5134" max="5137" width="7.625" style="201" hidden="1"/>
    <col min="5138" max="5139" width="6.75" style="201" hidden="1"/>
    <col min="5140" max="5140" width="6.375" style="201" hidden="1"/>
    <col min="5141" max="5141" width="6.75" style="201" hidden="1"/>
    <col min="5142" max="5142" width="5" style="201" hidden="1"/>
    <col min="5143" max="5143" width="5.625" style="201" hidden="1"/>
    <col min="5144" max="5144" width="6" style="201" hidden="1"/>
    <col min="5145" max="5376" width="9" style="201" hidden="1"/>
    <col min="5377" max="5377" width="6" style="201" hidden="1"/>
    <col min="5378" max="5378" width="6.125" style="201" hidden="1"/>
    <col min="5379" max="5379" width="6.75" style="201" hidden="1"/>
    <col min="5380" max="5380" width="5.625" style="201" hidden="1"/>
    <col min="5381" max="5381" width="13.625" style="201" hidden="1"/>
    <col min="5382" max="5389" width="7.75" style="201" hidden="1"/>
    <col min="5390" max="5393" width="7.625" style="201" hidden="1"/>
    <col min="5394" max="5395" width="6.75" style="201" hidden="1"/>
    <col min="5396" max="5396" width="6.375" style="201" hidden="1"/>
    <col min="5397" max="5397" width="6.75" style="201" hidden="1"/>
    <col min="5398" max="5398" width="5" style="201" hidden="1"/>
    <col min="5399" max="5399" width="5.625" style="201" hidden="1"/>
    <col min="5400" max="5400" width="6" style="201" hidden="1"/>
    <col min="5401" max="5632" width="9" style="201" hidden="1"/>
    <col min="5633" max="5633" width="6" style="201" hidden="1"/>
    <col min="5634" max="5634" width="6.125" style="201" hidden="1"/>
    <col min="5635" max="5635" width="6.75" style="201" hidden="1"/>
    <col min="5636" max="5636" width="5.625" style="201" hidden="1"/>
    <col min="5637" max="5637" width="13.625" style="201" hidden="1"/>
    <col min="5638" max="5645" width="7.75" style="201" hidden="1"/>
    <col min="5646" max="5649" width="7.625" style="201" hidden="1"/>
    <col min="5650" max="5651" width="6.75" style="201" hidden="1"/>
    <col min="5652" max="5652" width="6.375" style="201" hidden="1"/>
    <col min="5653" max="5653" width="6.75" style="201" hidden="1"/>
    <col min="5654" max="5654" width="5" style="201" hidden="1"/>
    <col min="5655" max="5655" width="5.625" style="201" hidden="1"/>
    <col min="5656" max="5656" width="6" style="201" hidden="1"/>
    <col min="5657" max="5888" width="9" style="201" hidden="1"/>
    <col min="5889" max="5889" width="6" style="201" hidden="1"/>
    <col min="5890" max="5890" width="6.125" style="201" hidden="1"/>
    <col min="5891" max="5891" width="6.75" style="201" hidden="1"/>
    <col min="5892" max="5892" width="5.625" style="201" hidden="1"/>
    <col min="5893" max="5893" width="13.625" style="201" hidden="1"/>
    <col min="5894" max="5901" width="7.75" style="201" hidden="1"/>
    <col min="5902" max="5905" width="7.625" style="201" hidden="1"/>
    <col min="5906" max="5907" width="6.75" style="201" hidden="1"/>
    <col min="5908" max="5908" width="6.375" style="201" hidden="1"/>
    <col min="5909" max="5909" width="6.75" style="201" hidden="1"/>
    <col min="5910" max="5910" width="5" style="201" hidden="1"/>
    <col min="5911" max="5911" width="5.625" style="201" hidden="1"/>
    <col min="5912" max="5912" width="6" style="201" hidden="1"/>
    <col min="5913" max="6144" width="9" style="201" hidden="1"/>
    <col min="6145" max="6145" width="6" style="201" hidden="1"/>
    <col min="6146" max="6146" width="6.125" style="201" hidden="1"/>
    <col min="6147" max="6147" width="6.75" style="201" hidden="1"/>
    <col min="6148" max="6148" width="5.625" style="201" hidden="1"/>
    <col min="6149" max="6149" width="13.625" style="201" hidden="1"/>
    <col min="6150" max="6157" width="7.75" style="201" hidden="1"/>
    <col min="6158" max="6161" width="7.625" style="201" hidden="1"/>
    <col min="6162" max="6163" width="6.75" style="201" hidden="1"/>
    <col min="6164" max="6164" width="6.375" style="201" hidden="1"/>
    <col min="6165" max="6165" width="6.75" style="201" hidden="1"/>
    <col min="6166" max="6166" width="5" style="201" hidden="1"/>
    <col min="6167" max="6167" width="5.625" style="201" hidden="1"/>
    <col min="6168" max="6168" width="6" style="201" hidden="1"/>
    <col min="6169" max="6400" width="9" style="201" hidden="1"/>
    <col min="6401" max="6401" width="6" style="201" hidden="1"/>
    <col min="6402" max="6402" width="6.125" style="201" hidden="1"/>
    <col min="6403" max="6403" width="6.75" style="201" hidden="1"/>
    <col min="6404" max="6404" width="5.625" style="201" hidden="1"/>
    <col min="6405" max="6405" width="13.625" style="201" hidden="1"/>
    <col min="6406" max="6413" width="7.75" style="201" hidden="1"/>
    <col min="6414" max="6417" width="7.625" style="201" hidden="1"/>
    <col min="6418" max="6419" width="6.75" style="201" hidden="1"/>
    <col min="6420" max="6420" width="6.375" style="201" hidden="1"/>
    <col min="6421" max="6421" width="6.75" style="201" hidden="1"/>
    <col min="6422" max="6422" width="5" style="201" hidden="1"/>
    <col min="6423" max="6423" width="5.625" style="201" hidden="1"/>
    <col min="6424" max="6424" width="6" style="201" hidden="1"/>
    <col min="6425" max="6656" width="9" style="201" hidden="1"/>
    <col min="6657" max="6657" width="6" style="201" hidden="1"/>
    <col min="6658" max="6658" width="6.125" style="201" hidden="1"/>
    <col min="6659" max="6659" width="6.75" style="201" hidden="1"/>
    <col min="6660" max="6660" width="5.625" style="201" hidden="1"/>
    <col min="6661" max="6661" width="13.625" style="201" hidden="1"/>
    <col min="6662" max="6669" width="7.75" style="201" hidden="1"/>
    <col min="6670" max="6673" width="7.625" style="201" hidden="1"/>
    <col min="6674" max="6675" width="6.75" style="201" hidden="1"/>
    <col min="6676" max="6676" width="6.375" style="201" hidden="1"/>
    <col min="6677" max="6677" width="6.75" style="201" hidden="1"/>
    <col min="6678" max="6678" width="5" style="201" hidden="1"/>
    <col min="6679" max="6679" width="5.625" style="201" hidden="1"/>
    <col min="6680" max="6680" width="6" style="201" hidden="1"/>
    <col min="6681" max="6912" width="9" style="201" hidden="1"/>
    <col min="6913" max="6913" width="6" style="201" hidden="1"/>
    <col min="6914" max="6914" width="6.125" style="201" hidden="1"/>
    <col min="6915" max="6915" width="6.75" style="201" hidden="1"/>
    <col min="6916" max="6916" width="5.625" style="201" hidden="1"/>
    <col min="6917" max="6917" width="13.625" style="201" hidden="1"/>
    <col min="6918" max="6925" width="7.75" style="201" hidden="1"/>
    <col min="6926" max="6929" width="7.625" style="201" hidden="1"/>
    <col min="6930" max="6931" width="6.75" style="201" hidden="1"/>
    <col min="6932" max="6932" width="6.375" style="201" hidden="1"/>
    <col min="6933" max="6933" width="6.75" style="201" hidden="1"/>
    <col min="6934" max="6934" width="5" style="201" hidden="1"/>
    <col min="6935" max="6935" width="5.625" style="201" hidden="1"/>
    <col min="6936" max="6936" width="6" style="201" hidden="1"/>
    <col min="6937" max="7168" width="9" style="201" hidden="1"/>
    <col min="7169" max="7169" width="6" style="201" hidden="1"/>
    <col min="7170" max="7170" width="6.125" style="201" hidden="1"/>
    <col min="7171" max="7171" width="6.75" style="201" hidden="1"/>
    <col min="7172" max="7172" width="5.625" style="201" hidden="1"/>
    <col min="7173" max="7173" width="13.625" style="201" hidden="1"/>
    <col min="7174" max="7181" width="7.75" style="201" hidden="1"/>
    <col min="7182" max="7185" width="7.625" style="201" hidden="1"/>
    <col min="7186" max="7187" width="6.75" style="201" hidden="1"/>
    <col min="7188" max="7188" width="6.375" style="201" hidden="1"/>
    <col min="7189" max="7189" width="6.75" style="201" hidden="1"/>
    <col min="7190" max="7190" width="5" style="201" hidden="1"/>
    <col min="7191" max="7191" width="5.625" style="201" hidden="1"/>
    <col min="7192" max="7192" width="6" style="201" hidden="1"/>
    <col min="7193" max="7424" width="9" style="201" hidden="1"/>
    <col min="7425" max="7425" width="6" style="201" hidden="1"/>
    <col min="7426" max="7426" width="6.125" style="201" hidden="1"/>
    <col min="7427" max="7427" width="6.75" style="201" hidden="1"/>
    <col min="7428" max="7428" width="5.625" style="201" hidden="1"/>
    <col min="7429" max="7429" width="13.625" style="201" hidden="1"/>
    <col min="7430" max="7437" width="7.75" style="201" hidden="1"/>
    <col min="7438" max="7441" width="7.625" style="201" hidden="1"/>
    <col min="7442" max="7443" width="6.75" style="201" hidden="1"/>
    <col min="7444" max="7444" width="6.375" style="201" hidden="1"/>
    <col min="7445" max="7445" width="6.75" style="201" hidden="1"/>
    <col min="7446" max="7446" width="5" style="201" hidden="1"/>
    <col min="7447" max="7447" width="5.625" style="201" hidden="1"/>
    <col min="7448" max="7448" width="6" style="201" hidden="1"/>
    <col min="7449" max="7680" width="9" style="201" hidden="1"/>
    <col min="7681" max="7681" width="6" style="201" hidden="1"/>
    <col min="7682" max="7682" width="6.125" style="201" hidden="1"/>
    <col min="7683" max="7683" width="6.75" style="201" hidden="1"/>
    <col min="7684" max="7684" width="5.625" style="201" hidden="1"/>
    <col min="7685" max="7685" width="13.625" style="201" hidden="1"/>
    <col min="7686" max="7693" width="7.75" style="201" hidden="1"/>
    <col min="7694" max="7697" width="7.625" style="201" hidden="1"/>
    <col min="7698" max="7699" width="6.75" style="201" hidden="1"/>
    <col min="7700" max="7700" width="6.375" style="201" hidden="1"/>
    <col min="7701" max="7701" width="6.75" style="201" hidden="1"/>
    <col min="7702" max="7702" width="5" style="201" hidden="1"/>
    <col min="7703" max="7703" width="5.625" style="201" hidden="1"/>
    <col min="7704" max="7704" width="6" style="201" hidden="1"/>
    <col min="7705" max="7936" width="9" style="201" hidden="1"/>
    <col min="7937" max="7937" width="6" style="201" hidden="1"/>
    <col min="7938" max="7938" width="6.125" style="201" hidden="1"/>
    <col min="7939" max="7939" width="6.75" style="201" hidden="1"/>
    <col min="7940" max="7940" width="5.625" style="201" hidden="1"/>
    <col min="7941" max="7941" width="13.625" style="201" hidden="1"/>
    <col min="7942" max="7949" width="7.75" style="201" hidden="1"/>
    <col min="7950" max="7953" width="7.625" style="201" hidden="1"/>
    <col min="7954" max="7955" width="6.75" style="201" hidden="1"/>
    <col min="7956" max="7956" width="6.375" style="201" hidden="1"/>
    <col min="7957" max="7957" width="6.75" style="201" hidden="1"/>
    <col min="7958" max="7958" width="5" style="201" hidden="1"/>
    <col min="7959" max="7959" width="5.625" style="201" hidden="1"/>
    <col min="7960" max="7960" width="6" style="201" hidden="1"/>
    <col min="7961" max="8192" width="9" style="201" hidden="1"/>
    <col min="8193" max="8193" width="6" style="201" hidden="1"/>
    <col min="8194" max="8194" width="6.125" style="201" hidden="1"/>
    <col min="8195" max="8195" width="6.75" style="201" hidden="1"/>
    <col min="8196" max="8196" width="5.625" style="201" hidden="1"/>
    <col min="8197" max="8197" width="13.625" style="201" hidden="1"/>
    <col min="8198" max="8205" width="7.75" style="201" hidden="1"/>
    <col min="8206" max="8209" width="7.625" style="201" hidden="1"/>
    <col min="8210" max="8211" width="6.75" style="201" hidden="1"/>
    <col min="8212" max="8212" width="6.375" style="201" hidden="1"/>
    <col min="8213" max="8213" width="6.75" style="201" hidden="1"/>
    <col min="8214" max="8214" width="5" style="201" hidden="1"/>
    <col min="8215" max="8215" width="5.625" style="201" hidden="1"/>
    <col min="8216" max="8216" width="6" style="201" hidden="1"/>
    <col min="8217" max="8448" width="9" style="201" hidden="1"/>
    <col min="8449" max="8449" width="6" style="201" hidden="1"/>
    <col min="8450" max="8450" width="6.125" style="201" hidden="1"/>
    <col min="8451" max="8451" width="6.75" style="201" hidden="1"/>
    <col min="8452" max="8452" width="5.625" style="201" hidden="1"/>
    <col min="8453" max="8453" width="13.625" style="201" hidden="1"/>
    <col min="8454" max="8461" width="7.75" style="201" hidden="1"/>
    <col min="8462" max="8465" width="7.625" style="201" hidden="1"/>
    <col min="8466" max="8467" width="6.75" style="201" hidden="1"/>
    <col min="8468" max="8468" width="6.375" style="201" hidden="1"/>
    <col min="8469" max="8469" width="6.75" style="201" hidden="1"/>
    <col min="8470" max="8470" width="5" style="201" hidden="1"/>
    <col min="8471" max="8471" width="5.625" style="201" hidden="1"/>
    <col min="8472" max="8472" width="6" style="201" hidden="1"/>
    <col min="8473" max="8704" width="9" style="201" hidden="1"/>
    <col min="8705" max="8705" width="6" style="201" hidden="1"/>
    <col min="8706" max="8706" width="6.125" style="201" hidden="1"/>
    <col min="8707" max="8707" width="6.75" style="201" hidden="1"/>
    <col min="8708" max="8708" width="5.625" style="201" hidden="1"/>
    <col min="8709" max="8709" width="13.625" style="201" hidden="1"/>
    <col min="8710" max="8717" width="7.75" style="201" hidden="1"/>
    <col min="8718" max="8721" width="7.625" style="201" hidden="1"/>
    <col min="8722" max="8723" width="6.75" style="201" hidden="1"/>
    <col min="8724" max="8724" width="6.375" style="201" hidden="1"/>
    <col min="8725" max="8725" width="6.75" style="201" hidden="1"/>
    <col min="8726" max="8726" width="5" style="201" hidden="1"/>
    <col min="8727" max="8727" width="5.625" style="201" hidden="1"/>
    <col min="8728" max="8728" width="6" style="201" hidden="1"/>
    <col min="8729" max="8960" width="9" style="201" hidden="1"/>
    <col min="8961" max="8961" width="6" style="201" hidden="1"/>
    <col min="8962" max="8962" width="6.125" style="201" hidden="1"/>
    <col min="8963" max="8963" width="6.75" style="201" hidden="1"/>
    <col min="8964" max="8964" width="5.625" style="201" hidden="1"/>
    <col min="8965" max="8965" width="13.625" style="201" hidden="1"/>
    <col min="8966" max="8973" width="7.75" style="201" hidden="1"/>
    <col min="8974" max="8977" width="7.625" style="201" hidden="1"/>
    <col min="8978" max="8979" width="6.75" style="201" hidden="1"/>
    <col min="8980" max="8980" width="6.375" style="201" hidden="1"/>
    <col min="8981" max="8981" width="6.75" style="201" hidden="1"/>
    <col min="8982" max="8982" width="5" style="201" hidden="1"/>
    <col min="8983" max="8983" width="5.625" style="201" hidden="1"/>
    <col min="8984" max="8984" width="6" style="201" hidden="1"/>
    <col min="8985" max="9216" width="9" style="201" hidden="1"/>
    <col min="9217" max="9217" width="6" style="201" hidden="1"/>
    <col min="9218" max="9218" width="6.125" style="201" hidden="1"/>
    <col min="9219" max="9219" width="6.75" style="201" hidden="1"/>
    <col min="9220" max="9220" width="5.625" style="201" hidden="1"/>
    <col min="9221" max="9221" width="13.625" style="201" hidden="1"/>
    <col min="9222" max="9229" width="7.75" style="201" hidden="1"/>
    <col min="9230" max="9233" width="7.625" style="201" hidden="1"/>
    <col min="9234" max="9235" width="6.75" style="201" hidden="1"/>
    <col min="9236" max="9236" width="6.375" style="201" hidden="1"/>
    <col min="9237" max="9237" width="6.75" style="201" hidden="1"/>
    <col min="9238" max="9238" width="5" style="201" hidden="1"/>
    <col min="9239" max="9239" width="5.625" style="201" hidden="1"/>
    <col min="9240" max="9240" width="6" style="201" hidden="1"/>
    <col min="9241" max="9472" width="9" style="201" hidden="1"/>
    <col min="9473" max="9473" width="6" style="201" hidden="1"/>
    <col min="9474" max="9474" width="6.125" style="201" hidden="1"/>
    <col min="9475" max="9475" width="6.75" style="201" hidden="1"/>
    <col min="9476" max="9476" width="5.625" style="201" hidden="1"/>
    <col min="9477" max="9477" width="13.625" style="201" hidden="1"/>
    <col min="9478" max="9485" width="7.75" style="201" hidden="1"/>
    <col min="9486" max="9489" width="7.625" style="201" hidden="1"/>
    <col min="9490" max="9491" width="6.75" style="201" hidden="1"/>
    <col min="9492" max="9492" width="6.375" style="201" hidden="1"/>
    <col min="9493" max="9493" width="6.75" style="201" hidden="1"/>
    <col min="9494" max="9494" width="5" style="201" hidden="1"/>
    <col min="9495" max="9495" width="5.625" style="201" hidden="1"/>
    <col min="9496" max="9496" width="6" style="201" hidden="1"/>
    <col min="9497" max="9728" width="9" style="201" hidden="1"/>
    <col min="9729" max="9729" width="6" style="201" hidden="1"/>
    <col min="9730" max="9730" width="6.125" style="201" hidden="1"/>
    <col min="9731" max="9731" width="6.75" style="201" hidden="1"/>
    <col min="9732" max="9732" width="5.625" style="201" hidden="1"/>
    <col min="9733" max="9733" width="13.625" style="201" hidden="1"/>
    <col min="9734" max="9741" width="7.75" style="201" hidden="1"/>
    <col min="9742" max="9745" width="7.625" style="201" hidden="1"/>
    <col min="9746" max="9747" width="6.75" style="201" hidden="1"/>
    <col min="9748" max="9748" width="6.375" style="201" hidden="1"/>
    <col min="9749" max="9749" width="6.75" style="201" hidden="1"/>
    <col min="9750" max="9750" width="5" style="201" hidden="1"/>
    <col min="9751" max="9751" width="5.625" style="201" hidden="1"/>
    <col min="9752" max="9752" width="6" style="201" hidden="1"/>
    <col min="9753" max="9984" width="9" style="201" hidden="1"/>
    <col min="9985" max="9985" width="6" style="201" hidden="1"/>
    <col min="9986" max="9986" width="6.125" style="201" hidden="1"/>
    <col min="9987" max="9987" width="6.75" style="201" hidden="1"/>
    <col min="9988" max="9988" width="5.625" style="201" hidden="1"/>
    <col min="9989" max="9989" width="13.625" style="201" hidden="1"/>
    <col min="9990" max="9997" width="7.75" style="201" hidden="1"/>
    <col min="9998" max="10001" width="7.625" style="201" hidden="1"/>
    <col min="10002" max="10003" width="6.75" style="201" hidden="1"/>
    <col min="10004" max="10004" width="6.375" style="201" hidden="1"/>
    <col min="10005" max="10005" width="6.75" style="201" hidden="1"/>
    <col min="10006" max="10006" width="5" style="201" hidden="1"/>
    <col min="10007" max="10007" width="5.625" style="201" hidden="1"/>
    <col min="10008" max="10008" width="6" style="201" hidden="1"/>
    <col min="10009" max="10240" width="9" style="201" hidden="1"/>
    <col min="10241" max="10241" width="6" style="201" hidden="1"/>
    <col min="10242" max="10242" width="6.125" style="201" hidden="1"/>
    <col min="10243" max="10243" width="6.75" style="201" hidden="1"/>
    <col min="10244" max="10244" width="5.625" style="201" hidden="1"/>
    <col min="10245" max="10245" width="13.625" style="201" hidden="1"/>
    <col min="10246" max="10253" width="7.75" style="201" hidden="1"/>
    <col min="10254" max="10257" width="7.625" style="201" hidden="1"/>
    <col min="10258" max="10259" width="6.75" style="201" hidden="1"/>
    <col min="10260" max="10260" width="6.375" style="201" hidden="1"/>
    <col min="10261" max="10261" width="6.75" style="201" hidden="1"/>
    <col min="10262" max="10262" width="5" style="201" hidden="1"/>
    <col min="10263" max="10263" width="5.625" style="201" hidden="1"/>
    <col min="10264" max="10264" width="6" style="201" hidden="1"/>
    <col min="10265" max="10496" width="9" style="201" hidden="1"/>
    <col min="10497" max="10497" width="6" style="201" hidden="1"/>
    <col min="10498" max="10498" width="6.125" style="201" hidden="1"/>
    <col min="10499" max="10499" width="6.75" style="201" hidden="1"/>
    <col min="10500" max="10500" width="5.625" style="201" hidden="1"/>
    <col min="10501" max="10501" width="13.625" style="201" hidden="1"/>
    <col min="10502" max="10509" width="7.75" style="201" hidden="1"/>
    <col min="10510" max="10513" width="7.625" style="201" hidden="1"/>
    <col min="10514" max="10515" width="6.75" style="201" hidden="1"/>
    <col min="10516" max="10516" width="6.375" style="201" hidden="1"/>
    <col min="10517" max="10517" width="6.75" style="201" hidden="1"/>
    <col min="10518" max="10518" width="5" style="201" hidden="1"/>
    <col min="10519" max="10519" width="5.625" style="201" hidden="1"/>
    <col min="10520" max="10520" width="6" style="201" hidden="1"/>
    <col min="10521" max="10752" width="9" style="201" hidden="1"/>
    <col min="10753" max="10753" width="6" style="201" hidden="1"/>
    <col min="10754" max="10754" width="6.125" style="201" hidden="1"/>
    <col min="10755" max="10755" width="6.75" style="201" hidden="1"/>
    <col min="10756" max="10756" width="5.625" style="201" hidden="1"/>
    <col min="10757" max="10757" width="13.625" style="201" hidden="1"/>
    <col min="10758" max="10765" width="7.75" style="201" hidden="1"/>
    <col min="10766" max="10769" width="7.625" style="201" hidden="1"/>
    <col min="10770" max="10771" width="6.75" style="201" hidden="1"/>
    <col min="10772" max="10772" width="6.375" style="201" hidden="1"/>
    <col min="10773" max="10773" width="6.75" style="201" hidden="1"/>
    <col min="10774" max="10774" width="5" style="201" hidden="1"/>
    <col min="10775" max="10775" width="5.625" style="201" hidden="1"/>
    <col min="10776" max="10776" width="6" style="201" hidden="1"/>
    <col min="10777" max="11008" width="9" style="201" hidden="1"/>
    <col min="11009" max="11009" width="6" style="201" hidden="1"/>
    <col min="11010" max="11010" width="6.125" style="201" hidden="1"/>
    <col min="11011" max="11011" width="6.75" style="201" hidden="1"/>
    <col min="11012" max="11012" width="5.625" style="201" hidden="1"/>
    <col min="11013" max="11013" width="13.625" style="201" hidden="1"/>
    <col min="11014" max="11021" width="7.75" style="201" hidden="1"/>
    <col min="11022" max="11025" width="7.625" style="201" hidden="1"/>
    <col min="11026" max="11027" width="6.75" style="201" hidden="1"/>
    <col min="11028" max="11028" width="6.375" style="201" hidden="1"/>
    <col min="11029" max="11029" width="6.75" style="201" hidden="1"/>
    <col min="11030" max="11030" width="5" style="201" hidden="1"/>
    <col min="11031" max="11031" width="5.625" style="201" hidden="1"/>
    <col min="11032" max="11032" width="6" style="201" hidden="1"/>
    <col min="11033" max="11264" width="9" style="201" hidden="1"/>
    <col min="11265" max="11265" width="6" style="201" hidden="1"/>
    <col min="11266" max="11266" width="6.125" style="201" hidden="1"/>
    <col min="11267" max="11267" width="6.75" style="201" hidden="1"/>
    <col min="11268" max="11268" width="5.625" style="201" hidden="1"/>
    <col min="11269" max="11269" width="13.625" style="201" hidden="1"/>
    <col min="11270" max="11277" width="7.75" style="201" hidden="1"/>
    <col min="11278" max="11281" width="7.625" style="201" hidden="1"/>
    <col min="11282" max="11283" width="6.75" style="201" hidden="1"/>
    <col min="11284" max="11284" width="6.375" style="201" hidden="1"/>
    <col min="11285" max="11285" width="6.75" style="201" hidden="1"/>
    <col min="11286" max="11286" width="5" style="201" hidden="1"/>
    <col min="11287" max="11287" width="5.625" style="201" hidden="1"/>
    <col min="11288" max="11288" width="6" style="201" hidden="1"/>
    <col min="11289" max="11520" width="9" style="201" hidden="1"/>
    <col min="11521" max="11521" width="6" style="201" hidden="1"/>
    <col min="11522" max="11522" width="6.125" style="201" hidden="1"/>
    <col min="11523" max="11523" width="6.75" style="201" hidden="1"/>
    <col min="11524" max="11524" width="5.625" style="201" hidden="1"/>
    <col min="11525" max="11525" width="13.625" style="201" hidden="1"/>
    <col min="11526" max="11533" width="7.75" style="201" hidden="1"/>
    <col min="11534" max="11537" width="7.625" style="201" hidden="1"/>
    <col min="11538" max="11539" width="6.75" style="201" hidden="1"/>
    <col min="11540" max="11540" width="6.375" style="201" hidden="1"/>
    <col min="11541" max="11541" width="6.75" style="201" hidden="1"/>
    <col min="11542" max="11542" width="5" style="201" hidden="1"/>
    <col min="11543" max="11543" width="5.625" style="201" hidden="1"/>
    <col min="11544" max="11544" width="6" style="201" hidden="1"/>
    <col min="11545" max="11776" width="9" style="201" hidden="1"/>
    <col min="11777" max="11777" width="6" style="201" hidden="1"/>
    <col min="11778" max="11778" width="6.125" style="201" hidden="1"/>
    <col min="11779" max="11779" width="6.75" style="201" hidden="1"/>
    <col min="11780" max="11780" width="5.625" style="201" hidden="1"/>
    <col min="11781" max="11781" width="13.625" style="201" hidden="1"/>
    <col min="11782" max="11789" width="7.75" style="201" hidden="1"/>
    <col min="11790" max="11793" width="7.625" style="201" hidden="1"/>
    <col min="11794" max="11795" width="6.75" style="201" hidden="1"/>
    <col min="11796" max="11796" width="6.375" style="201" hidden="1"/>
    <col min="11797" max="11797" width="6.75" style="201" hidden="1"/>
    <col min="11798" max="11798" width="5" style="201" hidden="1"/>
    <col min="11799" max="11799" width="5.625" style="201" hidden="1"/>
    <col min="11800" max="11800" width="6" style="201" hidden="1"/>
    <col min="11801" max="12032" width="9" style="201" hidden="1"/>
    <col min="12033" max="12033" width="6" style="201" hidden="1"/>
    <col min="12034" max="12034" width="6.125" style="201" hidden="1"/>
    <col min="12035" max="12035" width="6.75" style="201" hidden="1"/>
    <col min="12036" max="12036" width="5.625" style="201" hidden="1"/>
    <col min="12037" max="12037" width="13.625" style="201" hidden="1"/>
    <col min="12038" max="12045" width="7.75" style="201" hidden="1"/>
    <col min="12046" max="12049" width="7.625" style="201" hidden="1"/>
    <col min="12050" max="12051" width="6.75" style="201" hidden="1"/>
    <col min="12052" max="12052" width="6.375" style="201" hidden="1"/>
    <col min="12053" max="12053" width="6.75" style="201" hidden="1"/>
    <col min="12054" max="12054" width="5" style="201" hidden="1"/>
    <col min="12055" max="12055" width="5.625" style="201" hidden="1"/>
    <col min="12056" max="12056" width="6" style="201" hidden="1"/>
    <col min="12057" max="12288" width="9" style="201" hidden="1"/>
    <col min="12289" max="12289" width="6" style="201" hidden="1"/>
    <col min="12290" max="12290" width="6.125" style="201" hidden="1"/>
    <col min="12291" max="12291" width="6.75" style="201" hidden="1"/>
    <col min="12292" max="12292" width="5.625" style="201" hidden="1"/>
    <col min="12293" max="12293" width="13.625" style="201" hidden="1"/>
    <col min="12294" max="12301" width="7.75" style="201" hidden="1"/>
    <col min="12302" max="12305" width="7.625" style="201" hidden="1"/>
    <col min="12306" max="12307" width="6.75" style="201" hidden="1"/>
    <col min="12308" max="12308" width="6.375" style="201" hidden="1"/>
    <col min="12309" max="12309" width="6.75" style="201" hidden="1"/>
    <col min="12310" max="12310" width="5" style="201" hidden="1"/>
    <col min="12311" max="12311" width="5.625" style="201" hidden="1"/>
    <col min="12312" max="12312" width="6" style="201" hidden="1"/>
    <col min="12313" max="12544" width="9" style="201" hidden="1"/>
    <col min="12545" max="12545" width="6" style="201" hidden="1"/>
    <col min="12546" max="12546" width="6.125" style="201" hidden="1"/>
    <col min="12547" max="12547" width="6.75" style="201" hidden="1"/>
    <col min="12548" max="12548" width="5.625" style="201" hidden="1"/>
    <col min="12549" max="12549" width="13.625" style="201" hidden="1"/>
    <col min="12550" max="12557" width="7.75" style="201" hidden="1"/>
    <col min="12558" max="12561" width="7.625" style="201" hidden="1"/>
    <col min="12562" max="12563" width="6.75" style="201" hidden="1"/>
    <col min="12564" max="12564" width="6.375" style="201" hidden="1"/>
    <col min="12565" max="12565" width="6.75" style="201" hidden="1"/>
    <col min="12566" max="12566" width="5" style="201" hidden="1"/>
    <col min="12567" max="12567" width="5.625" style="201" hidden="1"/>
    <col min="12568" max="12568" width="6" style="201" hidden="1"/>
    <col min="12569" max="12800" width="9" style="201" hidden="1"/>
    <col min="12801" max="12801" width="6" style="201" hidden="1"/>
    <col min="12802" max="12802" width="6.125" style="201" hidden="1"/>
    <col min="12803" max="12803" width="6.75" style="201" hidden="1"/>
    <col min="12804" max="12804" width="5.625" style="201" hidden="1"/>
    <col min="12805" max="12805" width="13.625" style="201" hidden="1"/>
    <col min="12806" max="12813" width="7.75" style="201" hidden="1"/>
    <col min="12814" max="12817" width="7.625" style="201" hidden="1"/>
    <col min="12818" max="12819" width="6.75" style="201" hidden="1"/>
    <col min="12820" max="12820" width="6.375" style="201" hidden="1"/>
    <col min="12821" max="12821" width="6.75" style="201" hidden="1"/>
    <col min="12822" max="12822" width="5" style="201" hidden="1"/>
    <col min="12823" max="12823" width="5.625" style="201" hidden="1"/>
    <col min="12824" max="12824" width="6" style="201" hidden="1"/>
    <col min="12825" max="13056" width="9" style="201" hidden="1"/>
    <col min="13057" max="13057" width="6" style="201" hidden="1"/>
    <col min="13058" max="13058" width="6.125" style="201" hidden="1"/>
    <col min="13059" max="13059" width="6.75" style="201" hidden="1"/>
    <col min="13060" max="13060" width="5.625" style="201" hidden="1"/>
    <col min="13061" max="13061" width="13.625" style="201" hidden="1"/>
    <col min="13062" max="13069" width="7.75" style="201" hidden="1"/>
    <col min="13070" max="13073" width="7.625" style="201" hidden="1"/>
    <col min="13074" max="13075" width="6.75" style="201" hidden="1"/>
    <col min="13076" max="13076" width="6.375" style="201" hidden="1"/>
    <col min="13077" max="13077" width="6.75" style="201" hidden="1"/>
    <col min="13078" max="13078" width="5" style="201" hidden="1"/>
    <col min="13079" max="13079" width="5.625" style="201" hidden="1"/>
    <col min="13080" max="13080" width="6" style="201" hidden="1"/>
    <col min="13081" max="13312" width="9" style="201" hidden="1"/>
    <col min="13313" max="13313" width="6" style="201" hidden="1"/>
    <col min="13314" max="13314" width="6.125" style="201" hidden="1"/>
    <col min="13315" max="13315" width="6.75" style="201" hidden="1"/>
    <col min="13316" max="13316" width="5.625" style="201" hidden="1"/>
    <col min="13317" max="13317" width="13.625" style="201" hidden="1"/>
    <col min="13318" max="13325" width="7.75" style="201" hidden="1"/>
    <col min="13326" max="13329" width="7.625" style="201" hidden="1"/>
    <col min="13330" max="13331" width="6.75" style="201" hidden="1"/>
    <col min="13332" max="13332" width="6.375" style="201" hidden="1"/>
    <col min="13333" max="13333" width="6.75" style="201" hidden="1"/>
    <col min="13334" max="13334" width="5" style="201" hidden="1"/>
    <col min="13335" max="13335" width="5.625" style="201" hidden="1"/>
    <col min="13336" max="13336" width="6" style="201" hidden="1"/>
    <col min="13337" max="13568" width="9" style="201" hidden="1"/>
    <col min="13569" max="13569" width="6" style="201" hidden="1"/>
    <col min="13570" max="13570" width="6.125" style="201" hidden="1"/>
    <col min="13571" max="13571" width="6.75" style="201" hidden="1"/>
    <col min="13572" max="13572" width="5.625" style="201" hidden="1"/>
    <col min="13573" max="13573" width="13.625" style="201" hidden="1"/>
    <col min="13574" max="13581" width="7.75" style="201" hidden="1"/>
    <col min="13582" max="13585" width="7.625" style="201" hidden="1"/>
    <col min="13586" max="13587" width="6.75" style="201" hidden="1"/>
    <col min="13588" max="13588" width="6.375" style="201" hidden="1"/>
    <col min="13589" max="13589" width="6.75" style="201" hidden="1"/>
    <col min="13590" max="13590" width="5" style="201" hidden="1"/>
    <col min="13591" max="13591" width="5.625" style="201" hidden="1"/>
    <col min="13592" max="13592" width="6" style="201" hidden="1"/>
    <col min="13593" max="13824" width="9" style="201" hidden="1"/>
    <col min="13825" max="13825" width="6" style="201" hidden="1"/>
    <col min="13826" max="13826" width="6.125" style="201" hidden="1"/>
    <col min="13827" max="13827" width="6.75" style="201" hidden="1"/>
    <col min="13828" max="13828" width="5.625" style="201" hidden="1"/>
    <col min="13829" max="13829" width="13.625" style="201" hidden="1"/>
    <col min="13830" max="13837" width="7.75" style="201" hidden="1"/>
    <col min="13838" max="13841" width="7.625" style="201" hidden="1"/>
    <col min="13842" max="13843" width="6.75" style="201" hidden="1"/>
    <col min="13844" max="13844" width="6.375" style="201" hidden="1"/>
    <col min="13845" max="13845" width="6.75" style="201" hidden="1"/>
    <col min="13846" max="13846" width="5" style="201" hidden="1"/>
    <col min="13847" max="13847" width="5.625" style="201" hidden="1"/>
    <col min="13848" max="13848" width="6" style="201" hidden="1"/>
    <col min="13849" max="14080" width="9" style="201" hidden="1"/>
    <col min="14081" max="14081" width="6" style="201" hidden="1"/>
    <col min="14082" max="14082" width="6.125" style="201" hidden="1"/>
    <col min="14083" max="14083" width="6.75" style="201" hidden="1"/>
    <col min="14084" max="14084" width="5.625" style="201" hidden="1"/>
    <col min="14085" max="14085" width="13.625" style="201" hidden="1"/>
    <col min="14086" max="14093" width="7.75" style="201" hidden="1"/>
    <col min="14094" max="14097" width="7.625" style="201" hidden="1"/>
    <col min="14098" max="14099" width="6.75" style="201" hidden="1"/>
    <col min="14100" max="14100" width="6.375" style="201" hidden="1"/>
    <col min="14101" max="14101" width="6.75" style="201" hidden="1"/>
    <col min="14102" max="14102" width="5" style="201" hidden="1"/>
    <col min="14103" max="14103" width="5.625" style="201" hidden="1"/>
    <col min="14104" max="14104" width="6" style="201" hidden="1"/>
    <col min="14105" max="14336" width="9" style="201" hidden="1"/>
    <col min="14337" max="14337" width="6" style="201" hidden="1"/>
    <col min="14338" max="14338" width="6.125" style="201" hidden="1"/>
    <col min="14339" max="14339" width="6.75" style="201" hidden="1"/>
    <col min="14340" max="14340" width="5.625" style="201" hidden="1"/>
    <col min="14341" max="14341" width="13.625" style="201" hidden="1"/>
    <col min="14342" max="14349" width="7.75" style="201" hidden="1"/>
    <col min="14350" max="14353" width="7.625" style="201" hidden="1"/>
    <col min="14354" max="14355" width="6.75" style="201" hidden="1"/>
    <col min="14356" max="14356" width="6.375" style="201" hidden="1"/>
    <col min="14357" max="14357" width="6.75" style="201" hidden="1"/>
    <col min="14358" max="14358" width="5" style="201" hidden="1"/>
    <col min="14359" max="14359" width="5.625" style="201" hidden="1"/>
    <col min="14360" max="14360" width="6" style="201" hidden="1"/>
    <col min="14361" max="14592" width="9" style="201" hidden="1"/>
    <col min="14593" max="14593" width="6" style="201" hidden="1"/>
    <col min="14594" max="14594" width="6.125" style="201" hidden="1"/>
    <col min="14595" max="14595" width="6.75" style="201" hidden="1"/>
    <col min="14596" max="14596" width="5.625" style="201" hidden="1"/>
    <col min="14597" max="14597" width="13.625" style="201" hidden="1"/>
    <col min="14598" max="14605" width="7.75" style="201" hidden="1"/>
    <col min="14606" max="14609" width="7.625" style="201" hidden="1"/>
    <col min="14610" max="14611" width="6.75" style="201" hidden="1"/>
    <col min="14612" max="14612" width="6.375" style="201" hidden="1"/>
    <col min="14613" max="14613" width="6.75" style="201" hidden="1"/>
    <col min="14614" max="14614" width="5" style="201" hidden="1"/>
    <col min="14615" max="14615" width="5.625" style="201" hidden="1"/>
    <col min="14616" max="14616" width="6" style="201" hidden="1"/>
    <col min="14617" max="14848" width="9" style="201" hidden="1"/>
    <col min="14849" max="14849" width="6" style="201" hidden="1"/>
    <col min="14850" max="14850" width="6.125" style="201" hidden="1"/>
    <col min="14851" max="14851" width="6.75" style="201" hidden="1"/>
    <col min="14852" max="14852" width="5.625" style="201" hidden="1"/>
    <col min="14853" max="14853" width="13.625" style="201" hidden="1"/>
    <col min="14854" max="14861" width="7.75" style="201" hidden="1"/>
    <col min="14862" max="14865" width="7.625" style="201" hidden="1"/>
    <col min="14866" max="14867" width="6.75" style="201" hidden="1"/>
    <col min="14868" max="14868" width="6.375" style="201" hidden="1"/>
    <col min="14869" max="14869" width="6.75" style="201" hidden="1"/>
    <col min="14870" max="14870" width="5" style="201" hidden="1"/>
    <col min="14871" max="14871" width="5.625" style="201" hidden="1"/>
    <col min="14872" max="14872" width="6" style="201" hidden="1"/>
    <col min="14873" max="15104" width="9" style="201" hidden="1"/>
    <col min="15105" max="15105" width="6" style="201" hidden="1"/>
    <col min="15106" max="15106" width="6.125" style="201" hidden="1"/>
    <col min="15107" max="15107" width="6.75" style="201" hidden="1"/>
    <col min="15108" max="15108" width="5.625" style="201" hidden="1"/>
    <col min="15109" max="15109" width="13.625" style="201" hidden="1"/>
    <col min="15110" max="15117" width="7.75" style="201" hidden="1"/>
    <col min="15118" max="15121" width="7.625" style="201" hidden="1"/>
    <col min="15122" max="15123" width="6.75" style="201" hidden="1"/>
    <col min="15124" max="15124" width="6.375" style="201" hidden="1"/>
    <col min="15125" max="15125" width="6.75" style="201" hidden="1"/>
    <col min="15126" max="15126" width="5" style="201" hidden="1"/>
    <col min="15127" max="15127" width="5.625" style="201" hidden="1"/>
    <col min="15128" max="15128" width="6" style="201" hidden="1"/>
    <col min="15129" max="15360" width="9" style="201" hidden="1"/>
    <col min="15361" max="15361" width="6" style="201" hidden="1"/>
    <col min="15362" max="15362" width="6.125" style="201" hidden="1"/>
    <col min="15363" max="15363" width="6.75" style="201" hidden="1"/>
    <col min="15364" max="15364" width="5.625" style="201" hidden="1"/>
    <col min="15365" max="15365" width="13.625" style="201" hidden="1"/>
    <col min="15366" max="15373" width="7.75" style="201" hidden="1"/>
    <col min="15374" max="15377" width="7.625" style="201" hidden="1"/>
    <col min="15378" max="15379" width="6.75" style="201" hidden="1"/>
    <col min="15380" max="15380" width="6.375" style="201" hidden="1"/>
    <col min="15381" max="15381" width="6.75" style="201" hidden="1"/>
    <col min="15382" max="15382" width="5" style="201" hidden="1"/>
    <col min="15383" max="15383" width="5.625" style="201" hidden="1"/>
    <col min="15384" max="15384" width="6" style="201" hidden="1"/>
    <col min="15385" max="15616" width="9" style="201" hidden="1"/>
    <col min="15617" max="15617" width="6" style="201" hidden="1"/>
    <col min="15618" max="15618" width="6.125" style="201" hidden="1"/>
    <col min="15619" max="15619" width="6.75" style="201" hidden="1"/>
    <col min="15620" max="15620" width="5.625" style="201" hidden="1"/>
    <col min="15621" max="15621" width="13.625" style="201" hidden="1"/>
    <col min="15622" max="15629" width="7.75" style="201" hidden="1"/>
    <col min="15630" max="15633" width="7.625" style="201" hidden="1"/>
    <col min="15634" max="15635" width="6.75" style="201" hidden="1"/>
    <col min="15636" max="15636" width="6.375" style="201" hidden="1"/>
    <col min="15637" max="15637" width="6.75" style="201" hidden="1"/>
    <col min="15638" max="15638" width="5" style="201" hidden="1"/>
    <col min="15639" max="15639" width="5.625" style="201" hidden="1"/>
    <col min="15640" max="15640" width="6" style="201" hidden="1"/>
    <col min="15641" max="15872" width="9" style="201" hidden="1"/>
    <col min="15873" max="15873" width="6" style="201" hidden="1"/>
    <col min="15874" max="15874" width="6.125" style="201" hidden="1"/>
    <col min="15875" max="15875" width="6.75" style="201" hidden="1"/>
    <col min="15876" max="15876" width="5.625" style="201" hidden="1"/>
    <col min="15877" max="15877" width="13.625" style="201" hidden="1"/>
    <col min="15878" max="15885" width="7.75" style="201" hidden="1"/>
    <col min="15886" max="15889" width="7.625" style="201" hidden="1"/>
    <col min="15890" max="15891" width="6.75" style="201" hidden="1"/>
    <col min="15892" max="15892" width="6.375" style="201" hidden="1"/>
    <col min="15893" max="15893" width="6.75" style="201" hidden="1"/>
    <col min="15894" max="15894" width="5" style="201" hidden="1"/>
    <col min="15895" max="15895" width="5.625" style="201" hidden="1"/>
    <col min="15896" max="15896" width="6" style="201" hidden="1"/>
    <col min="15897" max="16128" width="9" style="201" hidden="1"/>
    <col min="16129" max="16129" width="6" style="201" hidden="1"/>
    <col min="16130" max="16130" width="6.125" style="201" hidden="1"/>
    <col min="16131" max="16131" width="6.75" style="201" hidden="1"/>
    <col min="16132" max="16132" width="5.625" style="201" hidden="1"/>
    <col min="16133" max="16133" width="13.625" style="201" hidden="1"/>
    <col min="16134" max="16141" width="7.75" style="201" hidden="1"/>
    <col min="16142" max="16145" width="7.625" style="201" hidden="1"/>
    <col min="16146" max="16147" width="6.75" style="201" hidden="1"/>
    <col min="16148" max="16148" width="6.375" style="201" hidden="1"/>
    <col min="16149" max="16149" width="6.75" style="201" hidden="1"/>
    <col min="16150" max="16150" width="5" style="201" hidden="1"/>
    <col min="16151" max="16151" width="5.625" style="201" hidden="1"/>
    <col min="16152" max="16152" width="6" style="201" hidden="1"/>
    <col min="16153" max="16384" width="9" style="201" hidden="1"/>
  </cols>
  <sheetData>
    <row r="1" spans="1:24" ht="32.25" customHeight="1">
      <c r="A1" s="199" t="s">
        <v>189</v>
      </c>
      <c r="B1" s="200"/>
      <c r="C1" s="200"/>
      <c r="D1" s="200"/>
      <c r="E1" s="200"/>
      <c r="F1" s="200"/>
      <c r="G1" s="200"/>
      <c r="H1" s="200"/>
      <c r="I1" s="200"/>
      <c r="J1" s="200"/>
      <c r="K1" s="200"/>
      <c r="L1" s="200"/>
      <c r="M1" s="200"/>
      <c r="N1" s="200"/>
      <c r="O1" s="200"/>
      <c r="P1" s="200"/>
      <c r="Q1" s="200"/>
      <c r="R1" s="200"/>
      <c r="S1" s="200"/>
      <c r="T1" s="200"/>
      <c r="U1" s="200"/>
      <c r="V1" s="200"/>
      <c r="W1" s="200"/>
      <c r="X1" s="200"/>
    </row>
    <row r="2" spans="1:24" ht="37.5" hidden="1" customHeight="1">
      <c r="A2" s="202"/>
      <c r="B2" s="200"/>
      <c r="C2" s="200"/>
      <c r="D2" s="200"/>
      <c r="E2" s="200"/>
      <c r="F2" s="200"/>
      <c r="G2" s="200"/>
      <c r="H2" s="200"/>
      <c r="I2" s="200"/>
      <c r="J2" s="200"/>
      <c r="K2" s="200"/>
      <c r="L2" s="200"/>
      <c r="M2" s="200"/>
      <c r="N2" s="200"/>
      <c r="O2" s="200"/>
      <c r="P2" s="200"/>
      <c r="Q2" s="200"/>
      <c r="R2" s="200"/>
      <c r="S2" s="200"/>
      <c r="T2" s="200"/>
      <c r="U2" s="695"/>
      <c r="V2" s="695"/>
      <c r="W2" s="695"/>
      <c r="X2" s="695"/>
    </row>
    <row r="3" spans="1:24" ht="46.5" customHeight="1">
      <c r="A3" s="696" t="s">
        <v>114</v>
      </c>
      <c r="B3" s="696"/>
      <c r="C3" s="696"/>
      <c r="D3" s="696"/>
      <c r="E3" s="696"/>
      <c r="F3" s="696"/>
      <c r="G3" s="696"/>
      <c r="H3" s="696"/>
      <c r="I3" s="696"/>
      <c r="J3" s="696"/>
      <c r="K3" s="696"/>
      <c r="L3" s="696"/>
      <c r="M3" s="696"/>
      <c r="N3" s="696"/>
      <c r="O3" s="696"/>
      <c r="P3" s="696"/>
      <c r="Q3" s="696"/>
      <c r="R3" s="696"/>
      <c r="S3" s="696"/>
      <c r="T3" s="696"/>
      <c r="U3" s="696"/>
      <c r="V3" s="696"/>
      <c r="W3" s="696"/>
      <c r="X3" s="696"/>
    </row>
    <row r="4" spans="1:24" ht="1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row>
    <row r="5" spans="1:24" ht="1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row>
    <row r="6" spans="1:24" s="206" customFormat="1" ht="45" customHeight="1">
      <c r="A6" s="199"/>
      <c r="B6" s="199"/>
      <c r="C6" s="199"/>
      <c r="D6" s="199"/>
      <c r="E6" s="199"/>
      <c r="F6" s="199"/>
      <c r="G6" s="199"/>
      <c r="H6" s="199"/>
      <c r="I6" s="199"/>
      <c r="J6" s="199"/>
      <c r="K6" s="199"/>
      <c r="L6" s="199"/>
      <c r="M6" s="199"/>
      <c r="N6" s="199"/>
      <c r="O6" s="199"/>
      <c r="P6" s="204"/>
      <c r="Q6" s="204"/>
      <c r="R6" s="204" t="s">
        <v>115</v>
      </c>
      <c r="S6" s="242" t="str">
        <f>IF('様式第１号　総括表'!T5="","",'様式第１号　総括表'!T5)</f>
        <v/>
      </c>
      <c r="T6" s="205" t="s">
        <v>3</v>
      </c>
      <c r="U6" s="242" t="str">
        <f>IF('様式第１号　総括表'!W5="","",'様式第１号　総括表'!W5)</f>
        <v/>
      </c>
      <c r="V6" s="205" t="s">
        <v>90</v>
      </c>
      <c r="W6" s="242" t="str">
        <f>IF('様式第１号　総括表'!Z5="","",'様式第１号　総括表'!Z5)</f>
        <v/>
      </c>
      <c r="X6" s="205" t="s">
        <v>91</v>
      </c>
    </row>
    <row r="7" spans="1:24" s="206" customFormat="1" ht="15" customHeight="1">
      <c r="A7" s="199"/>
      <c r="B7" s="199"/>
      <c r="C7" s="199"/>
      <c r="D7" s="199"/>
      <c r="E7" s="199"/>
      <c r="F7" s="199"/>
      <c r="G7" s="199"/>
      <c r="H7" s="199"/>
      <c r="I7" s="199"/>
      <c r="J7" s="199"/>
      <c r="K7" s="199"/>
      <c r="L7" s="199"/>
      <c r="M7" s="199"/>
      <c r="N7" s="199"/>
      <c r="O7" s="199"/>
      <c r="P7" s="204"/>
      <c r="Q7" s="204"/>
      <c r="R7" s="204"/>
      <c r="S7" s="204"/>
      <c r="T7" s="204"/>
      <c r="U7" s="204"/>
      <c r="V7" s="204"/>
      <c r="W7" s="204"/>
      <c r="X7" s="204"/>
    </row>
    <row r="8" spans="1:24" s="206" customFormat="1" ht="15" customHeight="1">
      <c r="A8" s="199"/>
      <c r="B8" s="199"/>
      <c r="C8" s="199"/>
      <c r="D8" s="199"/>
      <c r="E8" s="199"/>
      <c r="F8" s="199"/>
      <c r="G8" s="199"/>
      <c r="H8" s="199"/>
      <c r="I8" s="199"/>
      <c r="J8" s="199"/>
      <c r="K8" s="199"/>
      <c r="L8" s="199"/>
      <c r="M8" s="199"/>
      <c r="N8" s="199"/>
      <c r="O8" s="199"/>
      <c r="P8" s="204"/>
      <c r="Q8" s="204"/>
      <c r="R8" s="204"/>
      <c r="S8" s="204"/>
      <c r="T8" s="204"/>
      <c r="U8" s="204"/>
      <c r="V8" s="204"/>
      <c r="W8" s="204"/>
      <c r="X8" s="204"/>
    </row>
    <row r="9" spans="1:24" s="206" customFormat="1" ht="45" customHeight="1">
      <c r="A9" s="199" t="s">
        <v>116</v>
      </c>
      <c r="B9" s="199"/>
      <c r="C9" s="199"/>
      <c r="D9" s="199"/>
      <c r="E9" s="199"/>
      <c r="F9" s="199"/>
      <c r="G9" s="199"/>
      <c r="H9" s="199"/>
      <c r="I9" s="199"/>
      <c r="J9" s="199"/>
      <c r="K9" s="199"/>
      <c r="L9" s="199"/>
      <c r="M9" s="199"/>
      <c r="N9" s="199"/>
      <c r="O9" s="199"/>
      <c r="P9" s="199"/>
      <c r="Q9" s="199"/>
      <c r="R9" s="199"/>
      <c r="S9" s="199"/>
      <c r="T9" s="199"/>
      <c r="U9" s="199"/>
      <c r="V9" s="199"/>
      <c r="W9" s="199"/>
      <c r="X9" s="199"/>
    </row>
    <row r="10" spans="1:24" s="206" customFormat="1" ht="15" customHeight="1">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row>
    <row r="11" spans="1:24" s="206" customFormat="1" ht="15" customHeight="1">
      <c r="A11" s="199"/>
      <c r="B11" s="199"/>
      <c r="C11" s="199"/>
      <c r="D11" s="199"/>
      <c r="E11" s="199"/>
      <c r="F11" s="199"/>
      <c r="G11" s="199"/>
      <c r="H11" s="199"/>
      <c r="I11" s="199"/>
      <c r="J11" s="199"/>
      <c r="K11" s="199" t="s">
        <v>92</v>
      </c>
      <c r="L11" s="199"/>
      <c r="M11" s="199"/>
      <c r="N11" s="199"/>
      <c r="O11" s="199"/>
      <c r="P11" s="199"/>
      <c r="Q11" s="199"/>
      <c r="R11" s="199"/>
      <c r="S11" s="199"/>
      <c r="T11" s="199"/>
      <c r="U11" s="199"/>
      <c r="V11" s="199"/>
      <c r="W11" s="199"/>
      <c r="X11" s="199"/>
    </row>
    <row r="12" spans="1:24" s="206" customFormat="1" ht="45" customHeight="1">
      <c r="A12" s="199"/>
      <c r="B12" s="199"/>
      <c r="C12" s="199"/>
      <c r="D12" s="199"/>
      <c r="E12" s="199"/>
      <c r="F12" s="199"/>
      <c r="G12" s="199"/>
      <c r="H12" s="199"/>
      <c r="I12" s="199"/>
      <c r="J12" s="199"/>
      <c r="K12" s="207" t="s">
        <v>93</v>
      </c>
      <c r="L12" s="243" t="str">
        <f>IF('様式第１号　総括表'!H13="","",'様式第１号　総括表'!H13)</f>
        <v/>
      </c>
      <c r="M12" s="208" t="s">
        <v>94</v>
      </c>
      <c r="N12" s="697" t="str">
        <f>IF('様式第１号　総括表'!K13="","",'様式第１号　総括表'!K13)</f>
        <v/>
      </c>
      <c r="O12" s="698"/>
      <c r="P12" s="199"/>
      <c r="Q12" s="199"/>
      <c r="R12" s="199"/>
      <c r="S12" s="199"/>
      <c r="T12" s="199"/>
      <c r="U12" s="199"/>
      <c r="V12" s="199"/>
      <c r="W12" s="199"/>
      <c r="X12" s="199"/>
    </row>
    <row r="13" spans="1:24" s="206" customFormat="1" ht="60" customHeight="1">
      <c r="A13" s="199"/>
      <c r="B13" s="199"/>
      <c r="C13" s="199"/>
      <c r="D13" s="199"/>
      <c r="E13" s="199"/>
      <c r="F13" s="199"/>
      <c r="G13" s="199"/>
      <c r="H13" s="199"/>
      <c r="I13" s="199"/>
      <c r="J13" s="199"/>
      <c r="K13" s="699" t="str">
        <f>IF('様式第１号　総括表'!E14="","",'様式第１号　総括表'!E14)</f>
        <v/>
      </c>
      <c r="L13" s="700"/>
      <c r="M13" s="700"/>
      <c r="N13" s="700"/>
      <c r="O13" s="700"/>
      <c r="P13" s="700"/>
      <c r="Q13" s="700"/>
      <c r="R13" s="700"/>
      <c r="S13" s="700"/>
      <c r="T13" s="700"/>
      <c r="U13" s="700"/>
      <c r="V13" s="700"/>
      <c r="W13" s="700"/>
      <c r="X13" s="700"/>
    </row>
    <row r="14" spans="1:24" s="206" customFormat="1" ht="69" customHeight="1">
      <c r="A14" s="199"/>
      <c r="B14" s="199"/>
      <c r="C14" s="199"/>
      <c r="D14" s="199"/>
      <c r="E14" s="199"/>
      <c r="F14" s="199"/>
      <c r="G14" s="199"/>
      <c r="H14" s="199"/>
      <c r="I14" s="199"/>
      <c r="J14" s="199"/>
      <c r="K14" s="199" t="s">
        <v>42</v>
      </c>
      <c r="L14" s="199"/>
      <c r="M14" s="199"/>
      <c r="N14" s="199"/>
      <c r="O14" s="199"/>
      <c r="P14" s="701" t="str">
        <f>IF('様式第１号　総括表'!E11="","",'様式第１号　総括表'!E11)</f>
        <v/>
      </c>
      <c r="Q14" s="702"/>
      <c r="R14" s="702"/>
      <c r="S14" s="702"/>
      <c r="T14" s="702"/>
      <c r="U14" s="702"/>
      <c r="V14" s="702"/>
      <c r="W14" s="702"/>
      <c r="X14" s="702"/>
    </row>
    <row r="15" spans="1:24" s="206" customFormat="1" ht="69" customHeight="1">
      <c r="A15" s="199"/>
      <c r="B15" s="199"/>
      <c r="C15" s="199"/>
      <c r="D15" s="199"/>
      <c r="E15" s="199"/>
      <c r="F15" s="199"/>
      <c r="G15" s="199"/>
      <c r="H15" s="199"/>
      <c r="I15" s="199"/>
      <c r="J15" s="199"/>
      <c r="K15" s="199" t="s">
        <v>95</v>
      </c>
      <c r="L15" s="199"/>
      <c r="M15" s="199"/>
      <c r="N15" s="199"/>
      <c r="O15" s="199"/>
      <c r="P15" s="703" t="str">
        <f>IF('様式第１号　総括表'!U12="","",'様式第１号　総括表'!M12&amp;"　"&amp;'様式第１号　総括表'!U12)</f>
        <v/>
      </c>
      <c r="Q15" s="703"/>
      <c r="R15" s="703"/>
      <c r="S15" s="703"/>
      <c r="T15" s="703"/>
      <c r="U15" s="703"/>
      <c r="V15" s="703"/>
      <c r="W15" s="703"/>
      <c r="X15" s="703"/>
    </row>
    <row r="16" spans="1:24" s="206" customFormat="1" ht="16.5" customHeight="1">
      <c r="A16" s="199"/>
      <c r="B16" s="199"/>
      <c r="C16" s="199"/>
      <c r="D16" s="199"/>
      <c r="E16" s="199"/>
      <c r="F16" s="199"/>
      <c r="G16" s="199"/>
      <c r="H16" s="199"/>
      <c r="I16" s="199"/>
      <c r="J16" s="199"/>
      <c r="K16" s="199"/>
      <c r="L16" s="199"/>
      <c r="M16" s="199"/>
      <c r="N16" s="199"/>
      <c r="O16" s="209"/>
      <c r="P16" s="209"/>
      <c r="Q16" s="209"/>
      <c r="R16" s="209"/>
      <c r="S16" s="209"/>
      <c r="T16" s="209"/>
      <c r="U16" s="209"/>
      <c r="V16" s="209"/>
      <c r="W16" s="209"/>
      <c r="X16" s="199"/>
    </row>
    <row r="17" spans="1:28" s="206" customFormat="1" ht="15" customHeight="1">
      <c r="A17" s="199"/>
      <c r="B17" s="199"/>
      <c r="C17" s="199"/>
      <c r="D17" s="199"/>
      <c r="E17" s="199"/>
      <c r="F17" s="199"/>
      <c r="G17" s="199"/>
      <c r="H17" s="199"/>
      <c r="I17" s="199"/>
      <c r="J17" s="199"/>
      <c r="K17" s="199"/>
      <c r="L17" s="199"/>
      <c r="M17" s="199"/>
      <c r="N17" s="199"/>
      <c r="O17" s="199"/>
      <c r="P17" s="199"/>
      <c r="Q17" s="209"/>
      <c r="R17" s="209"/>
      <c r="S17" s="209"/>
      <c r="T17" s="209"/>
      <c r="U17" s="209"/>
      <c r="V17" s="209"/>
      <c r="W17" s="209"/>
      <c r="X17" s="199"/>
    </row>
    <row r="18" spans="1:28" s="206" customFormat="1" ht="81.75" customHeight="1">
      <c r="A18" s="704" t="s">
        <v>298</v>
      </c>
      <c r="B18" s="705"/>
      <c r="C18" s="705"/>
      <c r="D18" s="705"/>
      <c r="E18" s="705"/>
      <c r="F18" s="705"/>
      <c r="G18" s="705"/>
      <c r="H18" s="705"/>
      <c r="I18" s="705"/>
      <c r="J18" s="705"/>
      <c r="K18" s="705"/>
      <c r="L18" s="705"/>
      <c r="M18" s="705"/>
      <c r="N18" s="705"/>
      <c r="O18" s="705"/>
      <c r="P18" s="705"/>
      <c r="Q18" s="705"/>
      <c r="R18" s="705"/>
      <c r="S18" s="705"/>
      <c r="T18" s="705"/>
      <c r="U18" s="705"/>
      <c r="V18" s="705"/>
      <c r="W18" s="705"/>
      <c r="X18" s="705"/>
    </row>
    <row r="19" spans="1:28" s="206" customFormat="1" ht="12" customHeight="1">
      <c r="A19" s="199"/>
      <c r="B19" s="210"/>
      <c r="C19" s="210"/>
      <c r="D19" s="210"/>
      <c r="E19" s="210"/>
      <c r="F19" s="210"/>
      <c r="G19" s="210"/>
      <c r="H19" s="210"/>
      <c r="I19" s="210"/>
      <c r="J19" s="210"/>
      <c r="K19" s="210"/>
      <c r="L19" s="210"/>
      <c r="M19" s="210"/>
      <c r="N19" s="210"/>
      <c r="O19" s="210"/>
      <c r="P19" s="210"/>
      <c r="Q19" s="210"/>
      <c r="R19" s="210"/>
      <c r="S19" s="210"/>
      <c r="T19" s="210"/>
      <c r="U19" s="210"/>
      <c r="V19" s="210"/>
      <c r="W19" s="210"/>
      <c r="X19" s="210"/>
    </row>
    <row r="20" spans="1:28" s="206" customFormat="1" ht="39.950000000000003" customHeight="1" thickBot="1">
      <c r="A20" s="706" t="s">
        <v>96</v>
      </c>
      <c r="B20" s="706"/>
      <c r="C20" s="706"/>
      <c r="D20" s="706"/>
      <c r="E20" s="706"/>
      <c r="F20" s="706"/>
      <c r="G20" s="706"/>
      <c r="H20" s="706"/>
      <c r="I20" s="706"/>
      <c r="J20" s="706"/>
      <c r="K20" s="706"/>
      <c r="L20" s="706"/>
      <c r="M20" s="706"/>
      <c r="N20" s="706"/>
      <c r="O20" s="706"/>
      <c r="P20" s="706"/>
      <c r="Q20" s="706"/>
      <c r="R20" s="706"/>
      <c r="S20" s="706"/>
      <c r="T20" s="706"/>
      <c r="U20" s="706"/>
      <c r="V20" s="706"/>
      <c r="W20" s="706"/>
      <c r="X20" s="706"/>
    </row>
    <row r="21" spans="1:28" s="206" customFormat="1" ht="15.75" customHeight="1">
      <c r="A21" s="211"/>
      <c r="B21" s="212"/>
      <c r="C21" s="212"/>
      <c r="D21" s="212"/>
      <c r="E21" s="212"/>
      <c r="F21" s="212"/>
      <c r="G21" s="212"/>
      <c r="H21" s="212"/>
      <c r="I21" s="212"/>
      <c r="J21" s="212"/>
      <c r="K21" s="212"/>
      <c r="L21" s="212"/>
      <c r="M21" s="212"/>
      <c r="N21" s="212"/>
      <c r="O21" s="212"/>
      <c r="P21" s="212"/>
      <c r="Q21" s="212"/>
      <c r="R21" s="212"/>
      <c r="S21" s="212"/>
      <c r="T21" s="212"/>
      <c r="U21" s="212"/>
      <c r="V21" s="212"/>
      <c r="W21" s="212"/>
      <c r="X21" s="213"/>
    </row>
    <row r="22" spans="1:28" s="217" customFormat="1" ht="30.75" customHeight="1">
      <c r="A22" s="214"/>
      <c r="B22" s="215"/>
      <c r="C22" s="215"/>
      <c r="D22" s="215"/>
      <c r="E22" s="215"/>
      <c r="F22" s="215"/>
      <c r="G22" s="215"/>
      <c r="H22" s="215"/>
      <c r="I22" s="215"/>
      <c r="J22" s="215"/>
      <c r="K22" s="215"/>
      <c r="L22" s="215"/>
      <c r="M22" s="215"/>
      <c r="N22" s="215"/>
      <c r="O22" s="215"/>
      <c r="P22" s="215"/>
      <c r="Q22" s="215"/>
      <c r="R22" s="215"/>
      <c r="S22" s="215"/>
      <c r="T22" s="215"/>
      <c r="U22" s="215"/>
      <c r="V22" s="215"/>
      <c r="W22" s="215"/>
      <c r="X22" s="216"/>
    </row>
    <row r="23" spans="1:28" s="217" customFormat="1" ht="26.25" customHeight="1">
      <c r="A23" s="214"/>
      <c r="B23" s="215"/>
      <c r="C23" s="215"/>
      <c r="D23" s="215"/>
      <c r="E23" s="215"/>
      <c r="F23" s="215"/>
      <c r="G23" s="215"/>
      <c r="H23" s="215"/>
      <c r="I23" s="215"/>
      <c r="J23" s="215"/>
      <c r="K23" s="215"/>
      <c r="L23" s="215"/>
      <c r="M23" s="215"/>
      <c r="N23" s="215"/>
      <c r="O23" s="215"/>
      <c r="P23" s="215"/>
      <c r="Q23" s="215"/>
      <c r="R23" s="215"/>
      <c r="S23" s="215"/>
      <c r="T23" s="215"/>
      <c r="U23" s="215"/>
      <c r="V23" s="215"/>
      <c r="W23" s="215"/>
      <c r="X23" s="216"/>
    </row>
    <row r="24" spans="1:28" s="217" customFormat="1" ht="27.95" customHeight="1" thickBot="1">
      <c r="A24" s="214"/>
      <c r="B24" s="209" t="s">
        <v>97</v>
      </c>
      <c r="C24" s="215"/>
      <c r="D24" s="215"/>
      <c r="E24" s="215"/>
      <c r="F24" s="215"/>
      <c r="G24" s="215"/>
      <c r="H24" s="215"/>
      <c r="I24" s="215"/>
      <c r="J24" s="215"/>
      <c r="K24" s="215"/>
      <c r="L24" s="215"/>
      <c r="M24" s="215"/>
      <c r="N24" s="215"/>
      <c r="O24" s="215"/>
      <c r="P24" s="215"/>
      <c r="Q24" s="215"/>
      <c r="R24" s="215"/>
      <c r="S24" s="215"/>
      <c r="T24" s="215"/>
      <c r="U24" s="215"/>
      <c r="V24" s="215"/>
      <c r="W24" s="218"/>
      <c r="X24" s="216"/>
    </row>
    <row r="25" spans="1:28" s="217" customFormat="1" ht="36.75" customHeight="1">
      <c r="A25" s="214"/>
      <c r="B25" s="707" t="s">
        <v>98</v>
      </c>
      <c r="C25" s="660"/>
      <c r="D25" s="660"/>
      <c r="E25" s="661"/>
      <c r="F25" s="688"/>
      <c r="G25" s="685"/>
      <c r="H25" s="685"/>
      <c r="I25" s="685"/>
      <c r="J25" s="685"/>
      <c r="K25" s="140"/>
      <c r="L25" s="709" t="s">
        <v>99</v>
      </c>
      <c r="M25" s="709"/>
      <c r="N25" s="709"/>
      <c r="O25" s="685"/>
      <c r="P25" s="685"/>
      <c r="Q25" s="685"/>
      <c r="R25" s="685"/>
      <c r="S25" s="685"/>
      <c r="T25" s="140"/>
      <c r="U25" s="709" t="s">
        <v>100</v>
      </c>
      <c r="V25" s="710"/>
      <c r="W25" s="711"/>
      <c r="X25" s="216"/>
    </row>
    <row r="26" spans="1:28" s="217" customFormat="1" ht="36.75" customHeight="1">
      <c r="A26" s="214"/>
      <c r="B26" s="708"/>
      <c r="C26" s="692"/>
      <c r="D26" s="692"/>
      <c r="E26" s="694"/>
      <c r="F26" s="689"/>
      <c r="G26" s="686"/>
      <c r="H26" s="686"/>
      <c r="I26" s="686"/>
      <c r="J26" s="686"/>
      <c r="K26" s="141"/>
      <c r="L26" s="712" t="s">
        <v>101</v>
      </c>
      <c r="M26" s="712"/>
      <c r="N26" s="712"/>
      <c r="O26" s="686"/>
      <c r="P26" s="686"/>
      <c r="Q26" s="686"/>
      <c r="R26" s="686"/>
      <c r="S26" s="686"/>
      <c r="T26" s="141"/>
      <c r="U26" s="712" t="s">
        <v>102</v>
      </c>
      <c r="V26" s="713"/>
      <c r="W26" s="714"/>
      <c r="X26" s="216"/>
    </row>
    <row r="27" spans="1:28" s="217" customFormat="1" ht="36.75" customHeight="1" thickBot="1">
      <c r="A27" s="214"/>
      <c r="B27" s="662"/>
      <c r="C27" s="663"/>
      <c r="D27" s="663"/>
      <c r="E27" s="664"/>
      <c r="F27" s="690"/>
      <c r="G27" s="687"/>
      <c r="H27" s="687"/>
      <c r="I27" s="687"/>
      <c r="J27" s="687"/>
      <c r="K27" s="142"/>
      <c r="L27" s="667" t="s">
        <v>103</v>
      </c>
      <c r="M27" s="667"/>
      <c r="N27" s="667"/>
      <c r="O27" s="687"/>
      <c r="P27" s="687"/>
      <c r="Q27" s="687"/>
      <c r="R27" s="687"/>
      <c r="S27" s="687"/>
      <c r="T27" s="142"/>
      <c r="U27" s="667" t="s">
        <v>104</v>
      </c>
      <c r="V27" s="675"/>
      <c r="W27" s="684"/>
      <c r="X27" s="216"/>
    </row>
    <row r="28" spans="1:28" s="217" customFormat="1" ht="91.5" customHeight="1" thickBot="1">
      <c r="A28" s="214"/>
      <c r="B28" s="691" t="s">
        <v>105</v>
      </c>
      <c r="C28" s="692"/>
      <c r="D28" s="692"/>
      <c r="E28" s="693"/>
      <c r="F28" s="143"/>
      <c r="G28" s="144"/>
      <c r="H28" s="144"/>
      <c r="I28" s="145"/>
      <c r="J28" s="691" t="s">
        <v>106</v>
      </c>
      <c r="K28" s="692"/>
      <c r="L28" s="692"/>
      <c r="M28" s="694"/>
      <c r="N28" s="143"/>
      <c r="O28" s="144"/>
      <c r="P28" s="145"/>
      <c r="Q28" s="214"/>
      <c r="R28" s="219"/>
      <c r="S28" s="219"/>
      <c r="T28" s="219"/>
      <c r="U28" s="219"/>
      <c r="V28" s="220"/>
      <c r="W28" s="215"/>
      <c r="X28" s="216"/>
      <c r="AB28" s="217" t="s">
        <v>141</v>
      </c>
    </row>
    <row r="29" spans="1:28" s="217" customFormat="1" ht="91.5" customHeight="1" thickBot="1">
      <c r="A29" s="214"/>
      <c r="B29" s="672" t="s">
        <v>231</v>
      </c>
      <c r="C29" s="673"/>
      <c r="D29" s="673"/>
      <c r="E29" s="673"/>
      <c r="F29" s="146"/>
      <c r="G29" s="677" t="s">
        <v>139</v>
      </c>
      <c r="H29" s="677"/>
      <c r="I29" s="677"/>
      <c r="J29" s="677"/>
      <c r="K29" s="677"/>
      <c r="L29" s="146"/>
      <c r="M29" s="677" t="s">
        <v>140</v>
      </c>
      <c r="N29" s="677"/>
      <c r="O29" s="677"/>
      <c r="P29" s="678"/>
      <c r="Q29" s="221"/>
      <c r="R29" s="221"/>
      <c r="S29" s="221"/>
      <c r="T29" s="221"/>
      <c r="U29" s="221"/>
      <c r="V29" s="220"/>
      <c r="W29" s="220"/>
      <c r="X29" s="216"/>
    </row>
    <row r="30" spans="1:28" s="217" customFormat="1" ht="91.5" customHeight="1" thickBot="1">
      <c r="A30" s="214"/>
      <c r="B30" s="674" t="s">
        <v>232</v>
      </c>
      <c r="C30" s="675"/>
      <c r="D30" s="675"/>
      <c r="E30" s="676"/>
      <c r="F30" s="164"/>
      <c r="G30" s="147"/>
      <c r="H30" s="147"/>
      <c r="I30" s="147"/>
      <c r="J30" s="148"/>
      <c r="K30" s="147"/>
      <c r="L30" s="149"/>
      <c r="M30" s="219"/>
      <c r="N30" s="219"/>
      <c r="O30" s="219"/>
      <c r="P30" s="219"/>
      <c r="Q30" s="219"/>
      <c r="R30" s="219"/>
      <c r="S30" s="219"/>
      <c r="T30" s="219"/>
      <c r="U30" s="219"/>
      <c r="V30" s="215"/>
      <c r="W30" s="215"/>
      <c r="X30" s="216"/>
    </row>
    <row r="31" spans="1:28" s="217" customFormat="1" ht="91.5" customHeight="1" thickBot="1">
      <c r="A31" s="214"/>
      <c r="B31" s="679" t="s">
        <v>233</v>
      </c>
      <c r="C31" s="680"/>
      <c r="D31" s="680"/>
      <c r="E31" s="680"/>
      <c r="F31" s="680"/>
      <c r="G31" s="680"/>
      <c r="H31" s="680"/>
      <c r="I31" s="680"/>
      <c r="J31" s="681"/>
      <c r="K31" s="682"/>
      <c r="L31" s="682"/>
      <c r="M31" s="682"/>
      <c r="N31" s="682"/>
      <c r="O31" s="682"/>
      <c r="P31" s="682"/>
      <c r="Q31" s="682"/>
      <c r="R31" s="682"/>
      <c r="S31" s="682"/>
      <c r="T31" s="682"/>
      <c r="U31" s="682"/>
      <c r="V31" s="682"/>
      <c r="W31" s="683"/>
      <c r="X31" s="216"/>
    </row>
    <row r="32" spans="1:28" s="217" customFormat="1" ht="27" customHeight="1">
      <c r="A32" s="214"/>
      <c r="B32" s="220"/>
      <c r="C32" s="220"/>
      <c r="D32" s="220"/>
      <c r="E32" s="220"/>
      <c r="F32" s="215"/>
      <c r="G32" s="215"/>
      <c r="H32" s="215"/>
      <c r="I32" s="215"/>
      <c r="J32" s="222"/>
      <c r="K32" s="222"/>
      <c r="L32" s="222"/>
      <c r="M32" s="222"/>
      <c r="N32" s="220"/>
      <c r="O32" s="220"/>
      <c r="P32" s="220"/>
      <c r="Q32" s="221"/>
      <c r="R32" s="221"/>
      <c r="S32" s="215"/>
      <c r="T32" s="215"/>
      <c r="U32" s="215"/>
      <c r="V32" s="215"/>
      <c r="W32" s="215"/>
      <c r="X32" s="216"/>
    </row>
    <row r="33" spans="1:24" s="217" customFormat="1" ht="27.95" customHeight="1">
      <c r="A33" s="214"/>
      <c r="B33" s="223" t="s">
        <v>107</v>
      </c>
      <c r="C33" s="220"/>
      <c r="D33" s="220"/>
      <c r="E33" s="220"/>
      <c r="F33" s="220"/>
      <c r="G33" s="220"/>
      <c r="H33" s="220"/>
      <c r="I33" s="220"/>
      <c r="J33" s="220"/>
      <c r="K33" s="220"/>
      <c r="L33" s="220"/>
      <c r="M33" s="220"/>
      <c r="N33" s="220"/>
      <c r="O33" s="220"/>
      <c r="P33" s="224"/>
      <c r="Q33" s="224"/>
      <c r="R33" s="224"/>
      <c r="S33" s="224"/>
      <c r="T33" s="221"/>
      <c r="U33" s="221"/>
      <c r="V33" s="215"/>
      <c r="W33" s="215"/>
      <c r="X33" s="216"/>
    </row>
    <row r="34" spans="1:24" s="232" customFormat="1" ht="27.95" customHeight="1">
      <c r="A34" s="225"/>
      <c r="B34" s="226"/>
      <c r="C34" s="227" t="s">
        <v>108</v>
      </c>
      <c r="D34" s="228"/>
      <c r="E34" s="228"/>
      <c r="F34" s="228"/>
      <c r="G34" s="228"/>
      <c r="H34" s="228"/>
      <c r="I34" s="228"/>
      <c r="J34" s="228"/>
      <c r="K34" s="228"/>
      <c r="L34" s="228"/>
      <c r="M34" s="228"/>
      <c r="N34" s="228"/>
      <c r="O34" s="228"/>
      <c r="P34" s="229"/>
      <c r="Q34" s="229"/>
      <c r="R34" s="229"/>
      <c r="S34" s="229"/>
      <c r="T34" s="227"/>
      <c r="U34" s="227"/>
      <c r="V34" s="227"/>
      <c r="W34" s="230"/>
      <c r="X34" s="231"/>
    </row>
    <row r="35" spans="1:24" s="232" customFormat="1" ht="27.95" customHeight="1" thickBot="1">
      <c r="A35" s="225"/>
      <c r="B35" s="226"/>
      <c r="C35" s="227" t="s">
        <v>109</v>
      </c>
      <c r="D35" s="228"/>
      <c r="E35" s="228"/>
      <c r="F35" s="228"/>
      <c r="G35" s="228"/>
      <c r="H35" s="228"/>
      <c r="I35" s="228"/>
      <c r="J35" s="228"/>
      <c r="K35" s="228"/>
      <c r="L35" s="228"/>
      <c r="M35" s="228"/>
      <c r="N35" s="228"/>
      <c r="O35" s="228"/>
      <c r="P35" s="229"/>
      <c r="Q35" s="229"/>
      <c r="R35" s="229"/>
      <c r="S35" s="229"/>
      <c r="T35" s="227"/>
      <c r="U35" s="227"/>
      <c r="V35" s="227"/>
      <c r="W35" s="230"/>
      <c r="X35" s="231"/>
    </row>
    <row r="36" spans="1:24" s="217" customFormat="1" ht="73.5" customHeight="1" thickBot="1">
      <c r="A36" s="214"/>
      <c r="B36" s="659" t="s">
        <v>110</v>
      </c>
      <c r="C36" s="660"/>
      <c r="D36" s="660"/>
      <c r="E36" s="661"/>
      <c r="F36" s="665" t="s">
        <v>111</v>
      </c>
      <c r="G36" s="661"/>
      <c r="H36" s="233">
        <v>1</v>
      </c>
      <c r="I36" s="150"/>
      <c r="J36" s="150"/>
      <c r="K36" s="150"/>
      <c r="L36" s="234">
        <v>0</v>
      </c>
      <c r="M36" s="666"/>
      <c r="N36" s="667"/>
      <c r="O36" s="667"/>
      <c r="P36" s="215"/>
      <c r="Q36" s="215"/>
      <c r="R36" s="215"/>
      <c r="S36" s="215"/>
      <c r="T36" s="215"/>
      <c r="U36" s="215"/>
      <c r="V36" s="215"/>
      <c r="W36" s="215"/>
      <c r="X36" s="216"/>
    </row>
    <row r="37" spans="1:24" s="217" customFormat="1" ht="73.5" customHeight="1" thickBot="1">
      <c r="A37" s="214"/>
      <c r="B37" s="662"/>
      <c r="C37" s="663"/>
      <c r="D37" s="663"/>
      <c r="E37" s="664"/>
      <c r="F37" s="668" t="s">
        <v>112</v>
      </c>
      <c r="G37" s="669"/>
      <c r="H37" s="151"/>
      <c r="I37" s="152"/>
      <c r="J37" s="152"/>
      <c r="K37" s="152"/>
      <c r="L37" s="152"/>
      <c r="M37" s="147"/>
      <c r="N37" s="147"/>
      <c r="O37" s="235">
        <v>1</v>
      </c>
      <c r="P37" s="670" t="s">
        <v>113</v>
      </c>
      <c r="Q37" s="671"/>
      <c r="R37" s="671"/>
      <c r="S37" s="671"/>
      <c r="T37" s="671"/>
      <c r="U37" s="671"/>
      <c r="V37" s="671"/>
      <c r="W37" s="671"/>
      <c r="X37" s="216"/>
    </row>
    <row r="38" spans="1:24" s="217" customFormat="1" ht="91.5" customHeight="1" thickBot="1">
      <c r="A38" s="214"/>
      <c r="B38" s="679" t="s">
        <v>233</v>
      </c>
      <c r="C38" s="680"/>
      <c r="D38" s="680"/>
      <c r="E38" s="680"/>
      <c r="F38" s="680"/>
      <c r="G38" s="680"/>
      <c r="H38" s="680"/>
      <c r="I38" s="680"/>
      <c r="J38" s="681"/>
      <c r="K38" s="682"/>
      <c r="L38" s="682"/>
      <c r="M38" s="682"/>
      <c r="N38" s="682"/>
      <c r="O38" s="682"/>
      <c r="P38" s="682"/>
      <c r="Q38" s="682"/>
      <c r="R38" s="682"/>
      <c r="S38" s="682"/>
      <c r="T38" s="682"/>
      <c r="U38" s="682"/>
      <c r="V38" s="682"/>
      <c r="W38" s="683"/>
      <c r="X38" s="216"/>
    </row>
    <row r="39" spans="1:24" s="217" customFormat="1" ht="27.75" customHeight="1" thickBot="1">
      <c r="A39" s="236"/>
      <c r="B39" s="237"/>
      <c r="C39" s="237"/>
      <c r="D39" s="237"/>
      <c r="E39" s="237"/>
      <c r="F39" s="237"/>
      <c r="G39" s="237"/>
      <c r="H39" s="237"/>
      <c r="I39" s="237"/>
      <c r="J39" s="237"/>
      <c r="K39" s="237"/>
      <c r="L39" s="237"/>
      <c r="M39" s="237"/>
      <c r="N39" s="237"/>
      <c r="O39" s="237"/>
      <c r="P39" s="237"/>
      <c r="Q39" s="237"/>
      <c r="R39" s="237"/>
      <c r="S39" s="237"/>
      <c r="T39" s="237"/>
      <c r="U39" s="237"/>
      <c r="V39" s="237"/>
      <c r="W39" s="237"/>
      <c r="X39" s="238"/>
    </row>
    <row r="40" spans="1:24" s="217" customFormat="1" ht="27.75" customHeight="1">
      <c r="A40" s="215"/>
      <c r="B40" s="215"/>
      <c r="C40" s="215"/>
      <c r="D40" s="215"/>
      <c r="E40" s="215"/>
      <c r="F40" s="215"/>
      <c r="G40" s="215"/>
      <c r="H40" s="215"/>
      <c r="I40" s="215"/>
      <c r="J40" s="215"/>
      <c r="K40" s="215"/>
      <c r="L40" s="215"/>
      <c r="M40" s="215"/>
      <c r="N40" s="215"/>
      <c r="O40" s="215"/>
      <c r="P40" s="215"/>
      <c r="Q40" s="215"/>
      <c r="R40" s="215"/>
      <c r="S40" s="215"/>
      <c r="T40" s="215"/>
      <c r="U40" s="215"/>
      <c r="V40" s="215"/>
      <c r="W40" s="215"/>
      <c r="X40" s="215"/>
    </row>
    <row r="41" spans="1:24" s="217" customFormat="1" ht="39.950000000000003" customHeight="1">
      <c r="A41" s="239" t="s">
        <v>299</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row>
    <row r="42" spans="1:24" s="217" customFormat="1" ht="30" customHeight="1">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row>
    <row r="43" spans="1:24" s="217" customFormat="1" ht="30" hidden="1" customHeight="1">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row>
    <row r="44" spans="1:24" s="217" customFormat="1" ht="21" hidden="1">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row>
    <row r="45" spans="1:24" s="217" customFormat="1" ht="21" hidden="1">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row>
    <row r="46" spans="1:24" s="217" customFormat="1" ht="21" hidden="1">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row>
    <row r="47" spans="1:24" s="217" customFormat="1" ht="21" hidden="1">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row>
  </sheetData>
  <sheetProtection algorithmName="SHA-512" hashValue="3/KNbMqEy2LUWCrNo1k5GiKjvbj/r+1L6gcpScLo+sifnO3jniVRpsih1AAPzzQZJZjqJ9nxthy4vX53wMSPLw==" saltValue="cQOgkVJ852YPLj5H1THAnA==" spinCount="100000" sheet="1" selectLockedCells="1"/>
  <mergeCells count="32">
    <mergeCell ref="B38:I38"/>
    <mergeCell ref="J38:W38"/>
    <mergeCell ref="U2:X2"/>
    <mergeCell ref="A3:X3"/>
    <mergeCell ref="N12:O12"/>
    <mergeCell ref="K13:X13"/>
    <mergeCell ref="P14:X14"/>
    <mergeCell ref="P15:X15"/>
    <mergeCell ref="A18:X18"/>
    <mergeCell ref="A20:X20"/>
    <mergeCell ref="B25:E27"/>
    <mergeCell ref="L25:N25"/>
    <mergeCell ref="U25:W25"/>
    <mergeCell ref="L26:N26"/>
    <mergeCell ref="U26:W26"/>
    <mergeCell ref="L27:N27"/>
    <mergeCell ref="U27:W27"/>
    <mergeCell ref="O25:S27"/>
    <mergeCell ref="F25:J27"/>
    <mergeCell ref="B28:E28"/>
    <mergeCell ref="J28:M28"/>
    <mergeCell ref="B29:E29"/>
    <mergeCell ref="B30:E30"/>
    <mergeCell ref="G29:K29"/>
    <mergeCell ref="M29:P29"/>
    <mergeCell ref="B31:I31"/>
    <mergeCell ref="J31:W31"/>
    <mergeCell ref="B36:E37"/>
    <mergeCell ref="F36:G36"/>
    <mergeCell ref="M36:O36"/>
    <mergeCell ref="F37:G37"/>
    <mergeCell ref="P37:W37"/>
  </mergeCells>
  <phoneticPr fontId="5"/>
  <conditionalFormatting sqref="S6 U6 W6 L12 N12 K13 P14:P15 F25 K25:O25 T25:W27 K26:N27 F28:I28 N28:P28 F29:G29 L29:M29 F30:L30 J31:W31 H36:L36 H37:O37 J38:W38">
    <cfRule type="containsBlanks" dxfId="0" priority="1">
      <formula>LEN(TRIM(F6))=0</formula>
    </cfRule>
  </conditionalFormatting>
  <dataValidations count="3">
    <dataValidation imeMode="disabled" allowBlank="1" showInputMessage="1" showErrorMessage="1" sqref="U6:U8 W6:W8 L12 F28:I28 N28:P28 F30:L30 H36:L36 N12:O12 H37:O37" xr:uid="{00000000-0002-0000-0A00-000000000000}"/>
    <dataValidation imeMode="fullKatakana" allowBlank="1" showInputMessage="1" showErrorMessage="1" sqref="J31:W31 J38:W38" xr:uid="{00000000-0002-0000-0A00-000002000000}"/>
    <dataValidation type="list" allowBlank="1" showInputMessage="1" showErrorMessage="1" sqref="K25:K27 T25:T27 F29 L29" xr:uid="{00000000-0002-0000-0A00-000003000000}">
      <formula1>$AB$28:$AB$29</formula1>
    </dataValidation>
  </dataValidations>
  <printOptions horizontalCentered="1"/>
  <pageMargins left="0.6692913385826772" right="0.47244094488188981" top="0.39370078740157483" bottom="0.19685039370078741" header="0" footer="0"/>
  <pageSetup paperSize="9" scale="51" orientation="portrait" r:id="rId1"/>
  <headerFooter alignWithMargins="0">
    <oddHeader>&amp;R令和７年度　高齢者施設物価高騰対策事業補助金</oddHeader>
    <oddFooter>&amp;L令和７年度　高齢者施設物価高騰対策事業補助金</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【必読】（はじめにお読みください）本申請書の使い方</vt:lpstr>
      <vt:lpstr>個票分類表</vt:lpstr>
      <vt:lpstr>様式第１号　総括表</vt:lpstr>
      <vt:lpstr>個票A●</vt:lpstr>
      <vt:lpstr>申請額一覧A</vt:lpstr>
      <vt:lpstr>個票Ｃ●</vt:lpstr>
      <vt:lpstr>個票Ｄ●</vt:lpstr>
      <vt:lpstr>別紙４口座振込依頼書</vt:lpstr>
      <vt:lpstr>'【必読】（はじめにお読みください）本申請書の使い方'!Print_Area</vt:lpstr>
      <vt:lpstr>個票A●!Print_Area</vt:lpstr>
      <vt:lpstr>個票Ｃ●!Print_Area</vt:lpstr>
      <vt:lpstr>個票Ｄ●!Print_Area</vt:lpstr>
      <vt:lpstr>申請額一覧A!Print_Area</vt:lpstr>
      <vt:lpstr>別紙４口座振込依頼書!Print_Area</vt:lpstr>
      <vt:lpstr>'様式第１号　総括表'!Print_Area</vt:lpstr>
      <vt:lpstr>申請額一覧A!Print_Titles</vt:lpstr>
      <vt:lpstr>'様式第１号　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2024-12-19T06:23:34Z</dcterms:created>
  <dcterms:modified xsi:type="dcterms:W3CDTF">2026-01-27T07:12:34Z</dcterms:modified>
</cp:coreProperties>
</file>