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3C345FE3-579C-4AE9-AC34-968AB911F01E}" xr6:coauthVersionLast="47" xr6:coauthVersionMax="47" xr10:uidLastSave="{00000000-0000-0000-0000-000000000000}"/>
  <bookViews>
    <workbookView xWindow="30360" yWindow="2265" windowWidth="21600" windowHeight="11295" tabRatio="675" activeTab="2" xr2:uid="{A63EBE5D-C15E-4C79-B20D-BF2CF9AED540}"/>
  </bookViews>
  <sheets>
    <sheet name="【様式第1-1号】事業実施計画書（総括表）" sheetId="13" r:id="rId1"/>
    <sheet name="【様式第1-2号】事業実施計画書（詳細）" sheetId="10" r:id="rId2"/>
    <sheet name="【様式第1-3号】利用者一覧" sheetId="2" r:id="rId3"/>
    <sheet name="リース別添１－１（様式第１－２関係）" sheetId="14" r:id="rId4"/>
    <sheet name="リース別添１－２（様式第１－２関係）" sheetId="15" r:id="rId5"/>
  </sheets>
  <externalReferences>
    <externalReference r:id="rId6"/>
  </externalReferences>
  <definedNames>
    <definedName name="_xlnm.Print_Area" localSheetId="0">'【様式第1-1号】事業実施計画書（総括表）'!$A$1:$BI$31</definedName>
    <definedName name="_xlnm.Print_Area" localSheetId="1">'【様式第1-2号】事業実施計画書（詳細）'!$A$1:$BJ$256</definedName>
    <definedName name="_xlnm.Print_Area" localSheetId="2">'【様式第1-3号】利用者一覧'!$A$1:$BR$40</definedName>
    <definedName name="_xlnm.Print_Area" localSheetId="3">'リース別添１－１（様式第１－２関係）'!$A$1:$J$38</definedName>
    <definedName name="_xlnm.Print_Area" localSheetId="4">'リース別添１－２（様式第１－２関係）'!$A$1:$I$29</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41" i="10" l="1"/>
  <c r="AB141" i="10"/>
  <c r="U141" i="10"/>
  <c r="U125" i="10"/>
  <c r="AB140" i="10"/>
  <c r="U140" i="10"/>
  <c r="AL140" i="10"/>
  <c r="L39" i="2" l="1"/>
  <c r="G39" i="2"/>
  <c r="AL127" i="10" l="1"/>
  <c r="AL96" i="10" l="1"/>
  <c r="AG96" i="10"/>
  <c r="M166" i="10" l="1"/>
  <c r="I166" i="10"/>
  <c r="B166" i="10"/>
  <c r="AQ83" i="10"/>
  <c r="AL83" i="10"/>
  <c r="AG83" i="10"/>
  <c r="BB80" i="10"/>
  <c r="BB82" i="10"/>
  <c r="BB81" i="10"/>
  <c r="BB93" i="10"/>
  <c r="BB83" i="10" l="1"/>
  <c r="U160" i="10" s="1"/>
  <c r="AM160" i="10" s="1"/>
  <c r="AW28" i="2" l="1"/>
  <c r="AW27" i="2"/>
  <c r="AW26" i="2"/>
  <c r="AW14" i="2"/>
  <c r="AW13" i="2"/>
  <c r="AW12" i="2"/>
  <c r="AW11" i="2"/>
  <c r="AW10" i="2"/>
  <c r="AV148" i="10" l="1"/>
  <c r="AK14" i="13"/>
  <c r="AC14" i="13"/>
  <c r="U14" i="13"/>
  <c r="BL19" i="10" l="1"/>
  <c r="AL125" i="10" l="1"/>
  <c r="AB125" i="10"/>
  <c r="AQ96" i="10"/>
  <c r="AC39" i="2" l="1"/>
  <c r="Q39" i="2"/>
  <c r="B39" i="2"/>
  <c r="BA187" i="10"/>
  <c r="BA186" i="10"/>
  <c r="BA185" i="10"/>
  <c r="BA184" i="10"/>
  <c r="AV183" i="10"/>
  <c r="BA183" i="10" s="1"/>
  <c r="BA182" i="10"/>
  <c r="BA181" i="10"/>
  <c r="AV180" i="10"/>
  <c r="BA180" i="10" s="1"/>
  <c r="BA179" i="10"/>
  <c r="M170" i="10"/>
  <c r="I170" i="10"/>
  <c r="B170" i="10"/>
  <c r="M168" i="10"/>
  <c r="I168" i="10"/>
  <c r="B168" i="10"/>
  <c r="BB95" i="10"/>
  <c r="BB94" i="10"/>
  <c r="BF45" i="10"/>
  <c r="BA178" i="10" s="1"/>
  <c r="BB96" i="10" l="1"/>
  <c r="BA188" i="10"/>
</calcChain>
</file>

<file path=xl/sharedStrings.xml><?xml version="1.0" encoding="utf-8"?>
<sst xmlns="http://schemas.openxmlformats.org/spreadsheetml/2006/main" count="919" uniqueCount="602">
  <si>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</si>
  <si>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</si>
  <si>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</si>
  <si>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</si>
  <si>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</si>
  <si>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</si>
  <si>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</si>
  <si>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</si>
  <si>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</si>
  <si>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</si>
  <si>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</si>
  <si>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</si>
  <si>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</si>
  <si>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</si>
  <si>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</si>
  <si>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</si>
  <si>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</si>
  <si>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</si>
  <si>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</si>
  <si>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</si>
  <si>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</si>
  <si>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</si>
  <si>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</si>
  <si>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</si>
  <si>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</si>
  <si>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</si>
  <si>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</si>
  <si>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</si>
  <si>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</si>
  <si>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</si>
  <si>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</si>
  <si>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</si>
  <si>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</si>
  <si>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</si>
  <si>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</si>
  <si>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</si>
  <si>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</si>
  <si>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</si>
  <si>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</si>
  <si>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</si>
  <si>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</si>
  <si>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</si>
  <si>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</si>
  <si>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</si>
  <si>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</si>
  <si>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</si>
  <si>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</si>
  <si>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</si>
  <si>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</si>
  <si>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</si>
  <si>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</si>
  <si>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</si>
  <si>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</si>
  <si>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</si>
  <si>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</si>
  <si>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</si>
  <si>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</si>
  <si>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</si>
  <si>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</si>
  <si>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</si>
  <si>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</si>
  <si>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</si>
  <si>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</si>
  <si>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</si>
  <si>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</si>
  <si>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</si>
  <si>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</si>
  <si>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</si>
  <si>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</si>
  <si>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</si>
  <si>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</si>
  <si>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</si>
  <si>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</si>
  <si>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</si>
  <si>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</si>
  <si>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</si>
  <si>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</si>
  <si>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</si>
  <si>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</si>
  <si>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</si>
  <si>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</si>
  <si>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</si>
  <si>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</si>
  <si>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</si>
  <si>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</si>
  <si>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</si>
  <si>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</si>
  <si>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</si>
  <si>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</si>
  <si>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</si>
  <si>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</si>
  <si>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</si>
  <si>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</si>
  <si>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</si>
  <si>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</si>
  <si>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</si>
  <si>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</si>
  <si>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</si>
  <si>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</si>
  <si>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</si>
  <si>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</si>
  <si>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</si>
  <si>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</si>
  <si>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</si>
  <si>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</si>
  <si>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</si>
  <si>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</si>
  <si>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</si>
  <si>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</si>
  <si>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</si>
  <si>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</si>
  <si>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</si>
  <si>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</si>
  <si>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</si>
  <si>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</si>
  <si>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</si>
  <si>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</si>
  <si>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</si>
  <si>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</si>
  <si>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</si>
  <si>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</si>
  <si>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</si>
  <si>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</si>
  <si>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</si>
  <si>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</si>
  <si>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</si>
  <si>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</si>
  <si>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</si>
  <si>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</si>
  <si>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</si>
  <si>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</si>
  <si>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</si>
  <si>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</si>
  <si>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</si>
  <si>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</si>
  <si>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</si>
  <si>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</si>
  <si>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</si>
  <si>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</si>
  <si>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</si>
  <si>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</si>
  <si>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</si>
  <si>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</si>
  <si>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</si>
  <si>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</si>
  <si>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</si>
  <si>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</si>
  <si>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</si>
  <si>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</si>
  <si>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</si>
  <si>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</si>
  <si>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</si>
  <si>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</si>
  <si>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</si>
  <si>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</si>
  <si>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</si>
  <si>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</si>
  <si>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</si>
  <si>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</si>
  <si>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</si>
  <si>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</si>
  <si>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</si>
  <si>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</si>
  <si>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</si>
  <si>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</si>
  <si>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</si>
  <si>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</si>
  <si>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</si>
  <si>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</si>
  <si>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</si>
  <si>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</si>
  <si>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</si>
  <si>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</si>
  <si>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</si>
  <si>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</si>
  <si>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</si>
  <si>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</si>
  <si>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</si>
  <si>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</si>
  <si>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</si>
  <si>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</si>
  <si>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</si>
  <si>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</si>
  <si>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</si>
  <si>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</si>
  <si>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</si>
  <si>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</si>
  <si>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</si>
  <si>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</si>
  <si>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</si>
  <si>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</si>
  <si>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</si>
  <si>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</si>
  <si>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</si>
  <si>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</si>
  <si>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</si>
  <si>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</si>
  <si>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</si>
  <si>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</si>
  <si>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</si>
  <si>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</si>
  <si>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</si>
  <si>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</si>
  <si>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</si>
  <si>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</si>
  <si>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</si>
  <si>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</si>
  <si>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</si>
  <si>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</si>
  <si>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</si>
  <si>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</si>
  <si>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</si>
  <si>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</si>
  <si>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</si>
  <si>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</si>
  <si>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</si>
  <si>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</si>
  <si>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</si>
  <si>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</si>
  <si>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</si>
  <si>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</si>
  <si>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</si>
  <si>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</si>
  <si>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</si>
  <si>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</si>
  <si>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</si>
  <si>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</si>
  <si>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</si>
  <si>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</si>
  <si>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</si>
  <si>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</si>
  <si>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</si>
  <si>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</si>
  <si>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</si>
  <si>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</si>
  <si>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</si>
  <si>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</si>
  <si>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</si>
  <si>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</si>
  <si>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</si>
  <si>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</si>
  <si>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</si>
  <si>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</si>
  <si>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</si>
  <si>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</si>
  <si>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</si>
  <si>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</si>
  <si>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</si>
  <si>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</si>
  <si>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</si>
  <si>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</si>
  <si>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</si>
  <si>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</si>
  <si>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</si>
  <si>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</si>
  <si>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</si>
  <si>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</si>
  <si>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</si>
  <si>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</si>
  <si>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</si>
  <si>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</si>
  <si>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</si>
  <si>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</si>
  <si>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</si>
  <si>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</si>
  <si>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</si>
  <si>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</si>
  <si>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</si>
  <si>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</si>
  <si>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</si>
  <si>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</si>
  <si>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</si>
  <si>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</si>
  <si>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</si>
  <si>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</si>
  <si>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</si>
  <si>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</si>
  <si>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</si>
  <si>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</si>
  <si>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</si>
  <si>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</si>
  <si>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</si>
  <si>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</si>
  <si>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</si>
  <si>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</si>
  <si>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</si>
  <si>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</si>
  <si>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</si>
  <si>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</si>
  <si>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</si>
  <si>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</si>
  <si>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</si>
  <si>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</si>
  <si>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</si>
  <si>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</si>
  <si>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</si>
  <si>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</si>
  <si>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</si>
  <si>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</si>
  <si>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</si>
  <si>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</si>
  <si>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</si>
  <si>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</si>
  <si>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</si>
  <si>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</si>
  <si>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</si>
  <si>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</si>
  <si>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</si>
  <si>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</si>
  <si>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</si>
  <si>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</si>
  <si>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</si>
  <si>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</si>
  <si>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</si>
  <si>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</si>
  <si>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</si>
  <si>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</si>
  <si>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</si>
  <si>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</si>
  <si>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</si>
  <si>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</si>
  <si>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</si>
  <si>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</si>
  <si>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</si>
  <si>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</si>
  <si>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</si>
  <si>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</si>
  <si>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</si>
  <si>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</si>
  <si>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</si>
  <si>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</si>
  <si>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</si>
  <si>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</si>
  <si>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</si>
  <si>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</si>
  <si>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</si>
  <si>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</si>
  <si>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</si>
  <si>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</si>
  <si>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</si>
  <si>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</si>
  <si>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</si>
  <si>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</si>
  <si>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</si>
  <si>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</si>
  <si>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</si>
  <si>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</si>
  <si>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</si>
  <si>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</si>
  <si>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</si>
  <si>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</si>
  <si>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</si>
  <si>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</si>
  <si>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</si>
  <si>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</si>
  <si>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</si>
  <si>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</si>
  <si>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</si>
  <si>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</si>
  <si>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</si>
  <si>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</si>
  <si>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</si>
  <si>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</si>
  <si>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</si>
  <si>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</si>
  <si>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</si>
  <si>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</si>
  <si>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</si>
  <si>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</si>
  <si>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</si>
  <si>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</si>
  <si>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</si>
  <si>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</si>
  <si>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</si>
  <si>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</si>
  <si>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</si>
  <si>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</si>
  <si>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</si>
  <si>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</si>
  <si>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</si>
  <si>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</si>
  <si>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</si>
  <si>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</si>
  <si>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</si>
  <si>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t>
  </si>
  <si>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</si>
  <si>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</si>
  <si>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その他（　　　　　　　　　　）</t>
    <rPh sb="2" eb="3">
      <t>タ</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</si>
  <si>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</si>
  <si>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別記２様式第１－１号（第７関係）</t>
    <rPh sb="0" eb="2">
      <t>ベッキ</t>
    </rPh>
    <rPh sb="3" eb="5">
      <t>ヨウシキ</t>
    </rPh>
    <rPh sb="5" eb="6">
      <t>ダイ</t>
    </rPh>
    <rPh sb="9" eb="10">
      <t>ゴウ</t>
    </rPh>
    <phoneticPr fontId="6"/>
  </si>
  <si>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</si>
  <si>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</si>
  <si>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事業実施主体</t>
    <rPh sb="0" eb="6">
      <t>ジギョウジッシシュタイ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</si>
  <si>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</si>
  <si>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</si>
  <si>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</si>
  <si>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</si>
  <si>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（２）別記２様式第１－５号　「みどりチェック」チェックシート（必須）</t>
    <rPh sb="3" eb="5">
      <t>ベッキ</t>
    </rPh>
    <rPh sb="6" eb="9">
      <t>ヨウシキダイ</t>
    </rPh>
    <rPh sb="12" eb="13">
      <t>ゴウ</t>
    </rPh>
    <rPh sb="31" eb="33">
      <t>ヒッス</t>
    </rPh>
    <phoneticPr fontId="5"/>
  </si>
  <si>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</si>
  <si>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</si>
  <si>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</si>
  <si>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</si>
  <si>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</si>
  <si>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</si>
  <si>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</si>
  <si>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</si>
  <si>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</si>
  <si>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（３）事業実施要領第別記２第２の４の（２）の要件の確認</t>
    <rPh sb="10" eb="12">
      <t>ベッキ</t>
    </rPh>
    <rPh sb="13" eb="14">
      <t>ダイ</t>
    </rPh>
    <phoneticPr fontId="5"/>
  </si>
  <si>
    <t>※４の（２）の②を再掲（本事業で導入する農業機械の価格合計÷耐用年数）。</t>
    <rPh sb="9" eb="11">
      <t>サイケイ</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</si>
  <si>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</si>
  <si>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</si>
  <si>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</si>
  <si>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</si>
  <si>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</si>
  <si>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</si>
  <si>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</si>
  <si>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</si>
  <si>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</si>
  <si>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⑩中山間地域における農業支援サービスの展開</t>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</si>
  <si>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</si>
  <si>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別記２様式第１－６号申請書類チェックシート</t>
    <rPh sb="0" eb="2">
      <t>ベッキ</t>
    </rPh>
    <rPh sb="3" eb="5">
      <t>ヨウシキ</t>
    </rPh>
    <rPh sb="5" eb="6">
      <t>ダイ</t>
    </rPh>
    <rPh sb="9" eb="10">
      <t>ゴウ</t>
    </rPh>
    <rPh sb="10" eb="14">
      <t>シンセイショルイ</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</si>
  <si>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</si>
  <si>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</si>
  <si>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</si>
  <si>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</si>
  <si>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</si>
  <si>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</si>
  <si>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</si>
  <si>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</si>
  <si>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t>
  </si>
  <si>
    <t>株式会社MAFFサービス</t>
    <phoneticPr fontId="5"/>
  </si>
  <si>
    <t>☑</t>
  </si>
  <si>
    <t>株式会社MAFFサービス</t>
    <rPh sb="0" eb="4">
      <t>カブシキカイシャ</t>
    </rPh>
    <phoneticPr fontId="5"/>
  </si>
  <si>
    <t>東京都練馬区光原町3-12-8</t>
    <phoneticPr fontId="5"/>
  </si>
  <si>
    <t>農業支援サービス課　主任</t>
    <rPh sb="0" eb="4">
      <t>ノウギョウシエン</t>
    </rPh>
    <rPh sb="8" eb="9">
      <t>カ</t>
    </rPh>
    <rPh sb="10" eb="12">
      <t>シュニン</t>
    </rPh>
    <phoneticPr fontId="5"/>
  </si>
  <si>
    <t>○○　××</t>
    <phoneticPr fontId="5"/>
  </si>
  <si>
    <t>00-0000-0000</t>
    <phoneticPr fontId="5"/>
  </si>
  <si>
    <t>○○＠・・・</t>
    <phoneticPr fontId="5"/>
  </si>
  <si>
    <t>代表取締役</t>
    <rPh sb="0" eb="5">
      <t>ダイヒョウトリシマリヤク</t>
    </rPh>
    <phoneticPr fontId="5"/>
  </si>
  <si>
    <t>△△　○○</t>
    <phoneticPr fontId="5"/>
  </si>
  <si>
    <t>経理部　担当官</t>
    <rPh sb="0" eb="3">
      <t>ケイリブ</t>
    </rPh>
    <rPh sb="4" eb="7">
      <t>タントウカン</t>
    </rPh>
    <phoneticPr fontId="5"/>
  </si>
  <si>
    <t>××　△△</t>
    <phoneticPr fontId="5"/>
  </si>
  <si>
    <t>××＠・・・</t>
    <phoneticPr fontId="5"/>
  </si>
  <si>
    <r>
      <t>第　</t>
    </r>
    <r>
      <rPr>
        <sz val="11"/>
        <color rgb="FF0070C0"/>
        <rFont val="ＭＳ ゴシック"/>
        <family val="3"/>
        <charset val="128"/>
      </rPr>
      <t>X</t>
    </r>
    <r>
      <rPr>
        <sz val="11"/>
        <rFont val="ＭＳ ゴシック"/>
        <family val="3"/>
        <charset val="128"/>
      </rPr>
      <t>　期</t>
    </r>
    <rPh sb="0" eb="1">
      <t>ダイ</t>
    </rPh>
    <rPh sb="4" eb="5">
      <t>キ</t>
    </rPh>
    <phoneticPr fontId="5"/>
  </si>
  <si>
    <r>
      <t>第　</t>
    </r>
    <r>
      <rPr>
        <sz val="11"/>
        <color rgb="FF0070C0"/>
        <rFont val="ＭＳ ゴシック"/>
        <family val="3"/>
        <charset val="128"/>
      </rPr>
      <t>Y</t>
    </r>
    <r>
      <rPr>
        <sz val="11"/>
        <rFont val="ＭＳ ゴシック"/>
        <family val="3"/>
        <charset val="128"/>
      </rPr>
      <t>　期</t>
    </r>
    <rPh sb="0" eb="1">
      <t>ダイ</t>
    </rPh>
    <rPh sb="4" eb="5">
      <t>キ</t>
    </rPh>
    <phoneticPr fontId="5"/>
  </si>
  <si>
    <r>
      <t>第　</t>
    </r>
    <r>
      <rPr>
        <sz val="11"/>
        <color rgb="FF0070C0"/>
        <rFont val="ＭＳ ゴシック"/>
        <family val="3"/>
        <charset val="128"/>
      </rPr>
      <t>Z</t>
    </r>
    <r>
      <rPr>
        <sz val="11"/>
        <rFont val="ＭＳ ゴシック"/>
        <family val="3"/>
        <charset val="128"/>
      </rPr>
      <t>　期</t>
    </r>
    <rPh sb="0" eb="1">
      <t>ダイ</t>
    </rPh>
    <rPh sb="4" eb="5">
      <t>キ</t>
    </rPh>
    <phoneticPr fontId="5"/>
  </si>
  <si>
    <t>　2022年　4月　1日～</t>
    <phoneticPr fontId="5"/>
  </si>
  <si>
    <t>　2023年　4月　1日～</t>
    <phoneticPr fontId="5"/>
  </si>
  <si>
    <t>　2024年　4月　1日～</t>
    <phoneticPr fontId="5"/>
  </si>
  <si>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</si>
  <si>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t>　2023年　3月　31日</t>
    <phoneticPr fontId="5"/>
  </si>
  <si>
    <t>　2024年　3月　31日</t>
    <phoneticPr fontId="5"/>
  </si>
  <si>
    <t>　2025年　3月　31日</t>
    <phoneticPr fontId="5"/>
  </si>
  <si>
    <t>千円</t>
    <phoneticPr fontId="5"/>
  </si>
  <si>
    <t>達成</t>
  </si>
  <si>
    <t>小麦</t>
    <rPh sb="0" eb="2">
      <t>コムギ</t>
    </rPh>
    <phoneticPr fontId="5"/>
  </si>
  <si>
    <t>収穫作業の代行</t>
    <rPh sb="0" eb="4">
      <t>シュウカクサギョウ</t>
    </rPh>
    <rPh sb="5" eb="7">
      <t>ダイコウ</t>
    </rPh>
    <phoneticPr fontId="5"/>
  </si>
  <si>
    <t>サービスを提供する○○地区では、高齢化の進行により、農作業に従事する人材の確保が困難な状況である。特に収穫作業は身体的負荷が大きく、多くの時間と労働力を要するため、農業者にとって大きな負担となっている。このような状況に対し、株式会社MAFFサービスが収穫作業を代行することで、サービス利用者の作業負担を軽減し、営農の継続が期待される。</t>
    <phoneticPr fontId="5"/>
  </si>
  <si>
    <t>○○地区を中心に、隣接する市町村において高齢化、保有機械の老朽化により営農が困難になりつつある農業者を主要なターゲットとして、収穫作業の代行サービスを展開する。</t>
    <phoneticPr fontId="5"/>
  </si>
  <si>
    <t>定額</t>
    <phoneticPr fontId="5"/>
  </si>
  <si>
    <r>
      <t>現状（令和</t>
    </r>
    <r>
      <rPr>
        <sz val="11"/>
        <color rgb="FF0070C0"/>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</si>
  <si>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rgb="FF0070C0"/>
        <rFont val="ＭＳ ゴシック"/>
        <family val="3"/>
        <charset val="128"/>
      </rPr>
      <t>８</t>
    </r>
    <r>
      <rPr>
        <sz val="11"/>
        <rFont val="ＭＳ ゴシック"/>
        <family val="3"/>
        <charset val="128"/>
      </rPr>
      <t>年度）</t>
    </r>
    <phoneticPr fontId="5"/>
  </si>
  <si>
    <r>
      <t>令和</t>
    </r>
    <r>
      <rPr>
        <sz val="11"/>
        <color rgb="FF0070C0"/>
        <rFont val="ＭＳ ゴシック"/>
        <family val="3"/>
        <charset val="128"/>
      </rPr>
      <t>９</t>
    </r>
    <r>
      <rPr>
        <sz val="11"/>
        <rFont val="ＭＳ ゴシック"/>
        <family val="3"/>
        <charset val="128"/>
      </rPr>
      <t>年度</t>
    </r>
    <phoneticPr fontId="5"/>
  </si>
  <si>
    <r>
      <t>目標年度
（令和</t>
    </r>
    <r>
      <rPr>
        <sz val="11"/>
        <color rgb="FF0070C0"/>
        <rFont val="ＭＳ ゴシック"/>
        <family val="3"/>
        <charset val="128"/>
      </rPr>
      <t>10</t>
    </r>
    <r>
      <rPr>
        <sz val="11"/>
        <rFont val="ＭＳ ゴシック"/>
        <family val="3"/>
        <charset val="128"/>
      </rPr>
      <t>年度）</t>
    </r>
    <phoneticPr fontId="5"/>
  </si>
  <si>
    <t>添付の根拠資料のとおり（利用者の同意書等）</t>
    <phoneticPr fontId="5"/>
  </si>
  <si>
    <r>
      <t>現状（※１）
（令和</t>
    </r>
    <r>
      <rPr>
        <sz val="11"/>
        <color rgb="FF0070C0"/>
        <rFont val="ＭＳ ゴシック"/>
        <family val="3"/>
        <charset val="128"/>
      </rPr>
      <t>７</t>
    </r>
    <r>
      <rPr>
        <sz val="11"/>
        <rFont val="ＭＳ ゴシック"/>
        <family val="3"/>
      </rPr>
      <t>年度）</t>
    </r>
    <rPh sb="8" eb="10">
      <t>レイワ</t>
    </rPh>
    <phoneticPr fontId="5"/>
  </si>
  <si>
    <r>
      <t>事業実施年度
（令和</t>
    </r>
    <r>
      <rPr>
        <sz val="11"/>
        <color rgb="FF0070C0"/>
        <rFont val="ＭＳ ゴシック"/>
        <family val="3"/>
        <charset val="128"/>
      </rPr>
      <t>８</t>
    </r>
    <r>
      <rPr>
        <sz val="11"/>
        <rFont val="ＭＳ ゴシック"/>
        <family val="3"/>
      </rPr>
      <t>年度）</t>
    </r>
    <phoneticPr fontId="5"/>
  </si>
  <si>
    <r>
      <t>令和</t>
    </r>
    <r>
      <rPr>
        <sz val="11"/>
        <color rgb="FF0070C0"/>
        <rFont val="ＭＳ ゴシック"/>
        <family val="3"/>
        <charset val="128"/>
      </rPr>
      <t>９</t>
    </r>
    <r>
      <rPr>
        <sz val="11"/>
        <rFont val="ＭＳ ゴシック"/>
        <family val="3"/>
      </rPr>
      <t>年度</t>
    </r>
    <phoneticPr fontId="5"/>
  </si>
  <si>
    <r>
      <t>目標年度
（令和</t>
    </r>
    <r>
      <rPr>
        <sz val="11"/>
        <color rgb="FF0070C0"/>
        <rFont val="ＭＳ ゴシック"/>
        <family val="3"/>
        <charset val="128"/>
      </rPr>
      <t>10</t>
    </r>
    <r>
      <rPr>
        <sz val="11"/>
        <rFont val="ＭＳ ゴシック"/>
        <family val="3"/>
      </rPr>
      <t>年度）</t>
    </r>
    <phoneticPr fontId="5"/>
  </si>
  <si>
    <t>別紙根拠資料のとおり</t>
    <rPh sb="0" eb="2">
      <t>ベッシ</t>
    </rPh>
    <rPh sb="2" eb="6">
      <t>コンキョシリョウ</t>
    </rPh>
    <phoneticPr fontId="5"/>
  </si>
  <si>
    <t>万円</t>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</si>
  <si>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</si>
  <si>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　○○</t>
    <phoneticPr fontId="5"/>
  </si>
  <si>
    <t>北海道○○市○○地区</t>
    <rPh sb="0" eb="3">
      <t>ホッカイドウ</t>
    </rPh>
    <rPh sb="5" eb="6">
      <t>シ</t>
    </rPh>
    <rPh sb="8" eb="10">
      <t>チク</t>
    </rPh>
    <phoneticPr fontId="5"/>
  </si>
  <si>
    <t>収穫</t>
    <rPh sb="0" eb="2">
      <t>シュウカク</t>
    </rPh>
    <phoneticPr fontId="5"/>
  </si>
  <si>
    <t>メールでの利用意向あり</t>
    <rPh sb="5" eb="9">
      <t>リヨウイコウ</t>
    </rPh>
    <phoneticPr fontId="5"/>
  </si>
  <si>
    <t>A農協</t>
    <rPh sb="1" eb="3">
      <t>ノウキョウ</t>
    </rPh>
    <phoneticPr fontId="5"/>
  </si>
  <si>
    <t>北海道○○市</t>
    <rPh sb="0" eb="3">
      <t>ホッカイドウ</t>
    </rPh>
    <rPh sb="5" eb="6">
      <t>シ</t>
    </rPh>
    <phoneticPr fontId="5"/>
  </si>
  <si>
    <t>B農協</t>
    <rPh sb="1" eb="3">
      <t>ノウキョウ</t>
    </rPh>
    <phoneticPr fontId="5"/>
  </si>
  <si>
    <t>C農協</t>
    <rPh sb="1" eb="3">
      <t>ノウキョウ</t>
    </rPh>
    <phoneticPr fontId="5"/>
  </si>
  <si>
    <t>メールでの利用意向あり</t>
    <phoneticPr fontId="5"/>
  </si>
  <si>
    <t>北海道△△地区の麦農家</t>
    <rPh sb="0" eb="3">
      <t>ホッカイドウ</t>
    </rPh>
    <rPh sb="5" eb="7">
      <t>チク</t>
    </rPh>
    <rPh sb="8" eb="11">
      <t>ムギノウカ</t>
    </rPh>
    <phoneticPr fontId="5"/>
  </si>
  <si>
    <t>新たに確保するサービス利用者の人数については、○○市におけるサービス利用に係る商談の成約率（●％）を踏まえて算定。面積については、△△市の１農家あたりの平均面積から算定。</t>
    <rPh sb="0" eb="1">
      <t>アラ</t>
    </rPh>
    <rPh sb="3" eb="5">
      <t>カクホ</t>
    </rPh>
    <rPh sb="11" eb="14">
      <t>リヨウシャ</t>
    </rPh>
    <rPh sb="15" eb="17">
      <t>ニンズ</t>
    </rPh>
    <rPh sb="25" eb="26">
      <t>シ</t>
    </rPh>
    <rPh sb="34" eb="36">
      <t>リヨウ</t>
    </rPh>
    <rPh sb="37" eb="38">
      <t>カカ</t>
    </rPh>
    <rPh sb="39" eb="41">
      <t>ショウダン</t>
    </rPh>
    <rPh sb="42" eb="45">
      <t>セイヤクリツ</t>
    </rPh>
    <rPh sb="50" eb="51">
      <t>フ</t>
    </rPh>
    <rPh sb="54" eb="56">
      <t>サンテイ</t>
    </rPh>
    <rPh sb="57" eb="59">
      <t>メンセキ</t>
    </rPh>
    <rPh sb="82" eb="84">
      <t>サンテイ</t>
    </rPh>
    <phoneticPr fontId="5"/>
  </si>
  <si>
    <r>
      <t xml:space="preserve">北海道農政事務所長 </t>
    </r>
    <r>
      <rPr>
        <sz val="11"/>
        <rFont val="ＭＳ ゴシック"/>
        <family val="3"/>
        <charset val="128"/>
      </rPr>
      <t>殿</t>
    </r>
    <phoneticPr fontId="5"/>
  </si>
  <si>
    <t>小麦の収穫代行サービスを提供するため、コンバインを導入する。</t>
    <phoneticPr fontId="5"/>
  </si>
  <si>
    <t>コンバイン</t>
    <phoneticPr fontId="5"/>
  </si>
  <si>
    <t>abcde</t>
    <phoneticPr fontId="5"/>
  </si>
  <si>
    <t>qwerty</t>
    <phoneticPr fontId="5"/>
  </si>
  <si>
    <t>○○リース</t>
    <phoneticPr fontId="5"/>
  </si>
  <si>
    <t>R8.8月</t>
    <rPh sb="4" eb="5">
      <t>ガツ</t>
    </rPh>
    <phoneticPr fontId="5"/>
  </si>
  <si>
    <t>新品</t>
  </si>
  <si>
    <t>コンバインの導入　</t>
    <phoneticPr fontId="5"/>
  </si>
  <si>
    <t>令和７年５月</t>
    <phoneticPr fontId="5"/>
  </si>
  <si>
    <t>メーカーHPで確認
自動操舵付</t>
    <rPh sb="7" eb="9">
      <t>カクニン</t>
    </rPh>
    <phoneticPr fontId="5"/>
  </si>
  <si>
    <t>別添１－１（別記２様式第１－２関係）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</si>
  <si>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</si>
  <si>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</si>
  <si>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スマート農業・農業支援サービス事業加速化総合対策事業のうち農業支援サービスの立上げ・事業拡大支援</t>
    </r>
    <rPh sb="0" eb="2">
      <t>キカイ</t>
    </rPh>
    <rPh sb="5" eb="8">
      <t>ケイカクショ</t>
    </rPh>
    <rPh sb="55" eb="57">
      <t>シエン</t>
    </rPh>
    <phoneticPr fontId="5"/>
  </si>
  <si>
    <t>【事業実施主体名】</t>
    <rPh sb="1" eb="3">
      <t>ジギョウ</t>
    </rPh>
    <rPh sb="3" eb="5">
      <t>ジッシ</t>
    </rPh>
    <rPh sb="5" eb="7">
      <t>シュタイ</t>
    </rPh>
    <rPh sb="7" eb="8">
      <t>メイ</t>
    </rPh>
    <phoneticPr fontId="5"/>
  </si>
  <si>
    <t>フリガナ</t>
    <phoneticPr fontId="5"/>
  </si>
  <si>
    <t>氏名</t>
    <rPh sb="0" eb="2">
      <t>シメイ</t>
    </rPh>
    <phoneticPr fontId="5"/>
  </si>
  <si>
    <t>代表者氏名</t>
    <rPh sb="0" eb="3">
      <t>ダイヒョウシャ</t>
    </rPh>
    <rPh sb="3" eb="5">
      <t>シメイ</t>
    </rPh>
    <phoneticPr fontId="5"/>
  </si>
  <si>
    <t>〒</t>
    <phoneticPr fontId="5"/>
  </si>
  <si>
    <t>ー</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</si>
  <si>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</si>
  <si>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</si>
  <si>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</si>
  <si>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事業者名</t>
    <rPh sb="0" eb="3">
      <t>ジギョウシャ</t>
    </rPh>
    <rPh sb="3" eb="4">
      <t>メイ</t>
    </rPh>
    <phoneticPr fontId="5"/>
  </si>
  <si>
    <t>代表者名</t>
    <rPh sb="0" eb="4">
      <t>ダイヒョウシャメイ</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</si>
  <si>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</si>
  <si>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</si>
  <si>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</si>
  <si>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</si>
  <si>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</si>
  <si>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</si>
  <si>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</si>
  <si>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</si>
  <si>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</si>
  <si>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</si>
  <si>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</si>
  <si>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別添１－２（別記２様式第１－２関係）</t>
    <rPh sb="6" eb="8">
      <t>ベッキ</t>
    </rPh>
    <phoneticPr fontId="5"/>
  </si>
  <si>
    <t>（共同申請者記載）</t>
    <phoneticPr fontId="5"/>
  </si>
  <si>
    <t>個票（リース方式によるスマート農業機械等の導入の取組用）</t>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</si>
  <si>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</si>
  <si>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</si>
  <si>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</si>
  <si>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</si>
  <si>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t>型式名</t>
  </si>
  <si>
    <t>現有機の有無 
(有の場合：能力・取
得年月・台数など)</t>
    <phoneticPr fontId="5"/>
  </si>
  <si>
    <t>リース期間</t>
  </si>
  <si>
    <t>開始日～終了日（※１）</t>
  </si>
  <si>
    <t>～</t>
    <phoneticPr fontId="5"/>
  </si>
  <si>
    <t>（年）</t>
    <phoneticPr fontId="5"/>
  </si>
  <si>
    <t>リース借受日から○年間（※２）</t>
  </si>
  <si>
    <t>リース物件購入価格（税抜き）</t>
    <rPh sb="5" eb="9">
      <t>コウニュウカカク</t>
    </rPh>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</si>
  <si>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</si>
  <si>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</si>
  <si>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</si>
  <si>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</si>
  <si>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 xml:space="preserve">うち税相当分 </t>
    <phoneticPr fontId="5"/>
  </si>
  <si>
    <t xml:space="preserve">機械利用者負担リース料（税込み） </t>
    <phoneticPr fontId="5"/>
  </si>
  <si>
    <t xml:space="preserve">リース物件保管場所 </t>
    <phoneticPr fontId="5"/>
  </si>
  <si>
    <t xml:space="preserve">リース事業者名 </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</si>
  <si>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</si>
  <si>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</si>
  <si>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</si>
  <si>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</si>
  <si>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</si>
  <si>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</si>
  <si>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</si>
  <si>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</si>
  <si>
    <t>北海道農政事務所長　殿</t>
    <rPh sb="0" eb="8">
      <t>ホッカイドウノウセイジムショ</t>
    </rPh>
    <rPh sb="8" eb="9">
      <t>チョウ</t>
    </rPh>
    <rPh sb="10" eb="11">
      <t>ドノ</t>
    </rPh>
    <phoneticPr fontId="5"/>
  </si>
  <si>
    <t>カブシキカイシャマフサービス</t>
    <phoneticPr fontId="5"/>
  </si>
  <si>
    <t>株式会社MAFFサービス</t>
  </si>
  <si>
    <t>マルマルリースカブシキカイシャ</t>
    <phoneticPr fontId="5"/>
  </si>
  <si>
    <t>××　□□</t>
    <phoneticPr fontId="5"/>
  </si>
  <si>
    <t>東京都板橋区竹風町2-987</t>
    <rPh sb="3" eb="5">
      <t>イタバシ</t>
    </rPh>
    <rPh sb="5" eb="6">
      <t>ク</t>
    </rPh>
    <rPh sb="6" eb="7">
      <t>タケ</t>
    </rPh>
    <rPh sb="7" eb="8">
      <t>フウ</t>
    </rPh>
    <rPh sb="8" eb="9">
      <t>チョウ</t>
    </rPh>
    <phoneticPr fontId="5"/>
  </si>
  <si>
    <r>
      <rPr>
        <sz val="11"/>
        <color rgb="FF0070C0"/>
        <rFont val="ＭＳ ゴシック"/>
        <family val="3"/>
        <charset val="128"/>
      </rPr>
      <t>１</t>
    </r>
    <r>
      <rPr>
        <sz val="11"/>
        <rFont val="ＭＳ ゴシック"/>
        <family val="3"/>
        <charset val="128"/>
      </rPr>
      <t>　台</t>
    </r>
    <rPh sb="2" eb="3">
      <t>ダイ</t>
    </rPh>
    <phoneticPr fontId="5"/>
  </si>
  <si>
    <t>無</t>
    <rPh sb="0" eb="1">
      <t>ナシ</t>
    </rPh>
    <phoneticPr fontId="5"/>
  </si>
  <si>
    <r>
      <rPr>
        <sz val="11"/>
        <color theme="4"/>
        <rFont val="ＭＳ ゴシック"/>
        <family val="3"/>
        <charset val="128"/>
      </rPr>
      <t>7</t>
    </r>
    <r>
      <rPr>
        <sz val="11"/>
        <rFont val="ＭＳ ゴシック"/>
        <family val="3"/>
        <charset val="128"/>
      </rPr>
      <t>（年間）</t>
    </r>
    <rPh sb="3" eb="4">
      <t>カン</t>
    </rPh>
    <phoneticPr fontId="5"/>
  </si>
  <si>
    <r>
      <rPr>
        <sz val="11"/>
        <color theme="4"/>
        <rFont val="ＭＳ ゴシック"/>
        <family val="3"/>
        <charset val="128"/>
      </rPr>
      <t>25,000,000</t>
    </r>
    <r>
      <rPr>
        <sz val="11"/>
        <rFont val="ＭＳ ゴシック"/>
        <family val="3"/>
        <charset val="128"/>
      </rPr>
      <t>（円）</t>
    </r>
    <phoneticPr fontId="5"/>
  </si>
  <si>
    <r>
      <rPr>
        <sz val="11"/>
        <color theme="4"/>
        <rFont val="ＭＳ ゴシック"/>
        <family val="3"/>
        <charset val="128"/>
      </rPr>
      <t>0</t>
    </r>
    <r>
      <rPr>
        <sz val="11"/>
        <rFont val="ＭＳ ゴシック"/>
        <family val="3"/>
        <charset val="128"/>
      </rPr>
      <t>（円）</t>
    </r>
    <phoneticPr fontId="5"/>
  </si>
  <si>
    <r>
      <rPr>
        <sz val="11"/>
        <color theme="4"/>
        <rFont val="ＭＳ ゴシック"/>
        <family val="3"/>
        <charset val="128"/>
      </rPr>
      <t>12,500,000</t>
    </r>
    <r>
      <rPr>
        <sz val="11"/>
        <rFont val="ＭＳ ゴシック"/>
        <family val="3"/>
        <charset val="128"/>
      </rPr>
      <t>（円）</t>
    </r>
    <phoneticPr fontId="5"/>
  </si>
  <si>
    <r>
      <rPr>
        <sz val="11"/>
        <color theme="4"/>
        <rFont val="ＭＳ ゴシック"/>
        <family val="3"/>
        <charset val="128"/>
      </rPr>
      <t>8,800,000</t>
    </r>
    <r>
      <rPr>
        <sz val="11"/>
        <rFont val="ＭＳ ゴシック"/>
        <family val="3"/>
        <charset val="128"/>
      </rPr>
      <t>（円）</t>
    </r>
    <phoneticPr fontId="5"/>
  </si>
  <si>
    <r>
      <rPr>
        <sz val="11"/>
        <color theme="4"/>
        <rFont val="ＭＳ ゴシック"/>
        <family val="3"/>
        <charset val="128"/>
      </rPr>
      <t>800,000</t>
    </r>
    <r>
      <rPr>
        <sz val="11"/>
        <rFont val="ＭＳ ゴシック"/>
        <family val="3"/>
        <charset val="128"/>
      </rPr>
      <t>（円）</t>
    </r>
    <phoneticPr fontId="5"/>
  </si>
  <si>
    <r>
      <rPr>
        <sz val="11"/>
        <color theme="4"/>
        <rFont val="ＭＳ ゴシック"/>
        <family val="3"/>
        <charset val="128"/>
      </rPr>
      <t>21,300,000</t>
    </r>
    <r>
      <rPr>
        <sz val="11"/>
        <rFont val="ＭＳ ゴシック"/>
        <family val="3"/>
        <charset val="128"/>
      </rPr>
      <t>（円）</t>
    </r>
    <phoneticPr fontId="5"/>
  </si>
  <si>
    <t>東京都板橋区竹風町2-987</t>
    <phoneticPr fontId="5"/>
  </si>
  <si>
    <t>○○リース株式会社</t>
    <phoneticPr fontId="5"/>
  </si>
  <si>
    <t>収穫作業の受託ニーズの把握</t>
    <phoneticPr fontId="5"/>
  </si>
  <si>
    <t>△△市及び××町においてアンケート調査を実施。</t>
    <phoneticPr fontId="5"/>
  </si>
  <si>
    <t>収穫作業に従事するオペレータの増員</t>
    <phoneticPr fontId="5"/>
  </si>
  <si>
    <t>サービス内容の理解促進と利用意向の掘り起こしを図る</t>
    <phoneticPr fontId="5"/>
  </si>
  <si>
    <t>□□地区において収穫作業のデモ実演を10回実施。</t>
    <phoneticPr fontId="5"/>
  </si>
  <si>
    <t>収穫日程の調整や地域課題の共有</t>
    <phoneticPr fontId="5"/>
  </si>
  <si>
    <t>以下の者から構成される検討会を３回開催。
・株式会社MAFFサービス（○名）
・北海道○○課（○名）
・農業者（○名）</t>
    <phoneticPr fontId="5"/>
  </si>
  <si>
    <t>(2)</t>
    <phoneticPr fontId="20"/>
  </si>
  <si>
    <t>△△市の農業者にアンケート調査</t>
    <phoneticPr fontId="5"/>
  </si>
  <si>
    <t>××町の農業者にアンケート調査</t>
    <rPh sb="4" eb="6">
      <t>ノウギョウ</t>
    </rPh>
    <rPh sb="6" eb="7">
      <t>シャ</t>
    </rPh>
    <phoneticPr fontId="5"/>
  </si>
  <si>
    <t>OJTによる作業者の育成</t>
    <phoneticPr fontId="5"/>
  </si>
  <si>
    <t>□□地区で収穫作業のデモ実演</t>
    <phoneticPr fontId="5"/>
  </si>
  <si>
    <t>減額した金額
5,000円</t>
    <phoneticPr fontId="5"/>
  </si>
  <si>
    <t>アンケート用紙
20円×2500枚=50,000円(税抜)</t>
    <phoneticPr fontId="5"/>
  </si>
  <si>
    <t>減額した金額
0円</t>
    <phoneticPr fontId="5"/>
  </si>
  <si>
    <t>・従業員A
2,000円×180時間=360,000円
オペレータの育成のためOJTを行う（6時間×30日間（8月））。</t>
    <phoneticPr fontId="5"/>
  </si>
  <si>
    <t>減額した金額
100,000円</t>
    <phoneticPr fontId="5"/>
  </si>
  <si>
    <t>100,000円×10回=1,000,000円(税抜)</t>
    <phoneticPr fontId="5"/>
  </si>
  <si>
    <t>○○リース株式会社</t>
    <rPh sb="5" eb="9">
      <t>カブシキカイシャ</t>
    </rPh>
    <phoneticPr fontId="5"/>
  </si>
  <si>
    <t>本事業で導入するコンバインは、一般に広く使用されている機種よりも大型で、１時間当たりの作業面積も大きいため、効率よく短時間で収穫作業を実施することが可能になる。</t>
    <phoneticPr fontId="5"/>
  </si>
  <si>
    <t>イ　サービス事業の企画・検討に当たって必要な機械のレンタル・改修、データ収集・分析、技術実証、検討会等の実施</t>
    <phoneticPr fontId="5"/>
  </si>
  <si>
    <t>十勝・オホーツク</t>
    <phoneticPr fontId="5"/>
  </si>
  <si>
    <t>○○○</t>
    <phoneticPr fontId="5"/>
  </si>
  <si>
    <t>○○○○</t>
    <phoneticPr fontId="5"/>
  </si>
  <si>
    <r>
      <rPr>
        <sz val="11"/>
        <color theme="4"/>
        <rFont val="ＭＳ ゴシック"/>
        <family val="3"/>
        <charset val="128"/>
      </rPr>
      <t>○</t>
    </r>
    <r>
      <rPr>
        <sz val="11"/>
        <rFont val="ＭＳ ゴシック"/>
        <family val="3"/>
      </rPr>
      <t>年</t>
    </r>
    <r>
      <rPr>
        <sz val="11"/>
        <color rgb="FF0070C0"/>
        <rFont val="ＭＳ ゴシック"/>
        <family val="3"/>
        <charset val="128"/>
      </rPr>
      <t>□</t>
    </r>
    <r>
      <rPr>
        <sz val="11"/>
        <rFont val="ＭＳ ゴシック"/>
        <family val="3"/>
      </rPr>
      <t>月</t>
    </r>
    <r>
      <rPr>
        <sz val="11"/>
        <color rgb="FF0070C0"/>
        <rFont val="ＭＳ ゴシック"/>
        <family val="3"/>
        <charset val="128"/>
      </rPr>
      <t>×</t>
    </r>
    <r>
      <rPr>
        <sz val="11"/>
        <rFont val="ＭＳ ゴシック"/>
        <family val="3"/>
      </rPr>
      <t>日</t>
    </r>
    <rPh sb="1" eb="2">
      <t>ネン</t>
    </rPh>
    <rPh sb="3" eb="4">
      <t>ガツ</t>
    </rPh>
    <rPh sb="5" eb="6">
      <t>ヒ</t>
    </rPh>
    <phoneticPr fontId="5"/>
  </si>
  <si>
    <r>
      <t>機械リース計画書 （№</t>
    </r>
    <r>
      <rPr>
        <sz val="12"/>
        <color theme="4"/>
        <rFont val="ＭＳ ゴシック"/>
        <family val="3"/>
        <charset val="128"/>
      </rPr>
      <t>1</t>
    </r>
    <r>
      <rPr>
        <sz val="12"/>
        <rFont val="ＭＳ ゴシック"/>
        <family val="3"/>
        <charset val="128"/>
      </rPr>
      <t>）</t>
    </r>
    <rPh sb="0" eb="2">
      <t>キカイ</t>
    </rPh>
    <rPh sb="5" eb="8">
      <t>ケイカクショ</t>
    </rPh>
    <phoneticPr fontId="5"/>
  </si>
  <si>
    <t>別添１－２のリース諸費用から、機械等に係る消費税相当額を除いている。</t>
    <rPh sb="0" eb="2">
      <t>ベッテン</t>
    </rPh>
    <rPh sb="9" eb="12">
      <t>ショヒヨウ</t>
    </rPh>
    <rPh sb="19" eb="20">
      <t>カカ</t>
    </rPh>
    <rPh sb="21" eb="27">
      <t>ショウヒゼイソウトウガク</t>
    </rPh>
    <rPh sb="28" eb="29">
      <t>ノゾ</t>
    </rPh>
    <phoneticPr fontId="5"/>
  </si>
  <si>
    <t>減額した金額
2,500,000円</t>
    <phoneticPr fontId="5"/>
  </si>
  <si>
    <t>本事業では、新たにサービス事業に従事する作業者（オペレータ）を○名を育成する。その際、熟練者○名がOJTによる作業者を育成する。</t>
    <phoneticPr fontId="5"/>
  </si>
  <si>
    <t>検討会の実施</t>
    <rPh sb="0" eb="3">
      <t>ケントウカイ</t>
    </rPh>
    <rPh sb="4" eb="6">
      <t>ジッシ</t>
    </rPh>
    <phoneticPr fontId="5"/>
  </si>
  <si>
    <t>減額した金額
60,000円</t>
    <phoneticPr fontId="5"/>
  </si>
  <si>
    <t>200,000円×3回=600,000円(税抜)</t>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</si>
  <si>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</si>
  <si>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減額した金額
2,665,000円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</si>
</sst>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4">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1"/>
      <name val="ＭＳ Ｐゴシック"/>
      <family val="3"/>
      <charset val="128"/>
    </font>
    <font>
      <sz val="11"/>
      <color theme="1"/>
      <name val="游ゴシック"/>
      <family val="3"/>
      <charset val="128"/>
      <scheme val="minor"/>
    </font>
    <font>
      <u/>
      <sz val="9"/>
      <name val="ＭＳ ゴシック"/>
      <family val="3"/>
      <charset val="128"/>
    </font>
    <font>
      <sz val="8"/>
      <name val="ＭＳ ゴシック"/>
      <family val="3"/>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11"/>
      <color rgb="FFFF0000"/>
      <name val="ＭＳ ゴシック"/>
      <family val="3"/>
      <charset val="128"/>
    </font>
    <font>
      <b/>
      <u/>
      <sz val="11"/>
      <name val="ＭＳ ゴシック"/>
      <family val="3"/>
      <charset val="128"/>
    </font>
    <font>
      <sz val="11"/>
      <color theme="4"/>
      <name val="ＭＳ ゴシック"/>
      <family val="3"/>
      <charset val="128"/>
    </font>
    <font>
      <sz val="11"/>
      <color rgb="FF0070C0"/>
      <name val="ＭＳ ゴシック"/>
      <family val="3"/>
      <charset val="128"/>
    </font>
    <font>
      <sz val="11"/>
      <color theme="4"/>
      <name val="ＭＳ ゴシック"/>
      <family val="3"/>
    </font>
    <font>
      <sz val="11"/>
      <color rgb="FF0070C0"/>
      <name val="ＭＳ ゴシック"/>
      <family val="3"/>
    </font>
    <font>
      <sz val="10"/>
      <color rgb="FF0070C0"/>
      <name val="ＭＳ ゴシック"/>
      <family val="3"/>
      <charset val="128"/>
    </font>
    <font>
      <sz val="12"/>
      <color theme="4"/>
      <name val="ＭＳ ゴシック"/>
      <family val="3"/>
    </font>
    <font>
      <sz val="12"/>
      <color theme="4"/>
      <name val="ＭＳ ゴシック"/>
      <family val="3"/>
      <charset val="128"/>
    </font>
    <font>
      <sz val="11"/>
      <color theme="1"/>
      <name val="ＭＳ ゴシック"/>
      <family val="3"/>
      <charset val="128"/>
    </font>
    <font>
      <sz val="11"/>
      <color theme="1"/>
      <name val="ＭＳ ゴシック"/>
      <family val="3"/>
    </font>
    <font>
      <sz val="9"/>
      <color rgb="FF0070C0"/>
      <name val="ＭＳ ゴシック"/>
      <family val="3"/>
    </font>
    <font>
      <sz val="9"/>
      <color rgb="FF0070C0"/>
      <name val="ＭＳ ゴシック"/>
      <family val="3"/>
      <charset val="128"/>
    </font>
    <font>
      <sz val="9"/>
      <color theme="4"/>
      <name val="ＭＳ ゴシック"/>
      <family val="3"/>
      <charset val="128"/>
    </font>
    <font>
      <sz val="10.9"/>
      <color theme="4"/>
      <name val="ＭＳ ゴシック"/>
      <family val="3"/>
    </font>
    <font>
      <sz val="10.9"/>
      <color theme="4"/>
      <name val="ＭＳ ゴシック"/>
      <family val="3"/>
      <charset val="128"/>
    </font>
    <font>
      <sz val="11"/>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darkGrid">
        <bgColor rgb="FF0070C0"/>
      </patternFill>
    </fill>
    <fill>
      <patternFill patternType="solid">
        <fgColor rgb="FFF2F2F2"/>
        <bgColor rgb="FF000000"/>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7" fillId="0" borderId="0">
      <alignment vertical="center"/>
    </xf>
    <xf numFmtId="0" fontId="28" fillId="0" borderId="0">
      <alignment vertical="center"/>
    </xf>
    <xf numFmtId="0" fontId="27" fillId="0" borderId="0">
      <alignment vertical="center"/>
    </xf>
    <xf numFmtId="0" fontId="28" fillId="0" borderId="0">
      <alignment vertical="center"/>
    </xf>
    <xf numFmtId="0" fontId="2" fillId="0" borderId="0">
      <alignment vertical="center"/>
    </xf>
    <xf numFmtId="38" fontId="27"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8" fillId="0" borderId="0">
      <alignment vertical="center"/>
    </xf>
    <xf numFmtId="0" fontId="18" fillId="0" borderId="0">
      <alignment vertical="center"/>
    </xf>
    <xf numFmtId="0" fontId="1" fillId="0" borderId="0">
      <alignment vertical="center"/>
    </xf>
    <xf numFmtId="0" fontId="1" fillId="0" borderId="0">
      <alignment vertical="center"/>
    </xf>
  </cellStyleXfs>
  <cellXfs count="934">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30"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13" fillId="3" borderId="3" xfId="2" applyFont="1" applyFill="1" applyBorder="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32" fillId="3" borderId="0" xfId="6" applyFont="1" applyFill="1">
      <alignment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35" fillId="3" borderId="0" xfId="3" applyFont="1" applyFill="1" applyAlignment="1">
      <alignment vertical="center" wrapText="1"/>
    </xf>
    <xf numFmtId="0" fontId="7" fillId="0" borderId="0" xfId="2" applyFont="1" applyAlignment="1">
      <alignment horizontal="center" vertical="center" wrapText="1"/>
    </xf>
    <xf numFmtId="0" fontId="4" fillId="2" borderId="6" xfId="2" applyFont="1" applyFill="1" applyBorder="1" applyAlignment="1">
      <alignment vertical="center" wrapText="1"/>
    </xf>
    <xf numFmtId="0" fontId="4" fillId="2" borderId="0" xfId="2" applyFont="1" applyFill="1" applyAlignment="1">
      <alignment vertical="center" wrapText="1"/>
    </xf>
    <xf numFmtId="0" fontId="4" fillId="2" borderId="9" xfId="2" applyFont="1" applyFill="1" applyBorder="1" applyAlignment="1">
      <alignment vertical="center" wrapText="1"/>
    </xf>
    <xf numFmtId="0" fontId="39" fillId="2" borderId="4" xfId="2" applyFont="1" applyFill="1" applyBorder="1">
      <alignment vertical="center"/>
    </xf>
    <xf numFmtId="0" fontId="41" fillId="2" borderId="4" xfId="2" applyFont="1" applyFill="1" applyBorder="1" applyAlignment="1">
      <alignment vertical="center" wrapText="1"/>
    </xf>
    <xf numFmtId="0" fontId="39" fillId="2" borderId="0" xfId="2" applyFont="1" applyFill="1" applyAlignment="1">
      <alignment vertical="center" wrapText="1"/>
    </xf>
    <xf numFmtId="0" fontId="4" fillId="0" borderId="0" xfId="0" applyFont="1" applyAlignment="1">
      <alignment horizontal="left" vertical="center"/>
    </xf>
    <xf numFmtId="0" fontId="4" fillId="0" borderId="0" xfId="0" applyFont="1">
      <alignment vertical="center"/>
    </xf>
    <xf numFmtId="0" fontId="37" fillId="4" borderId="13" xfId="2" applyFont="1" applyFill="1" applyBorder="1" applyAlignment="1">
      <alignment horizontal="center" vertical="center" wrapText="1"/>
    </xf>
    <xf numFmtId="0" fontId="37" fillId="4" borderId="50" xfId="2" applyFont="1" applyFill="1" applyBorder="1" applyAlignment="1">
      <alignment horizontal="center" vertical="center" wrapText="1"/>
    </xf>
    <xf numFmtId="0" fontId="37" fillId="4" borderId="14" xfId="2" applyFont="1" applyFill="1" applyBorder="1" applyAlignment="1">
      <alignment horizontal="center" vertical="center" wrapText="1"/>
    </xf>
    <xf numFmtId="0" fontId="53" fillId="0" borderId="0" xfId="0" applyFont="1">
      <alignment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5" xfId="0" applyFont="1" applyBorder="1">
      <alignment vertical="center"/>
    </xf>
    <xf numFmtId="0" fontId="53" fillId="0" borderId="15"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53" fillId="0" borderId="3" xfId="0" applyFont="1" applyBorder="1">
      <alignment vertical="center"/>
    </xf>
    <xf numFmtId="0" fontId="4" fillId="0" borderId="0" xfId="0" applyFont="1" applyAlignment="1">
      <alignment horizontal="right" vertical="center"/>
    </xf>
    <xf numFmtId="0" fontId="23" fillId="0" borderId="0" xfId="0" applyFont="1" applyAlignment="1">
      <alignment horizontal="center" vertical="center"/>
    </xf>
    <xf numFmtId="0" fontId="4" fillId="0" borderId="4"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 xfId="0" applyFont="1" applyBorder="1" applyAlignment="1">
      <alignment horizontal="right" vertical="center"/>
    </xf>
    <xf numFmtId="0" fontId="40" fillId="0" borderId="0" xfId="0" applyFont="1">
      <alignment vertical="center"/>
    </xf>
    <xf numFmtId="0" fontId="40" fillId="0" borderId="15" xfId="0" applyFont="1" applyBorder="1">
      <alignment vertical="center"/>
    </xf>
    <xf numFmtId="0" fontId="40" fillId="0" borderId="3" xfId="0" applyFont="1" applyBorder="1">
      <alignment vertical="center"/>
    </xf>
    <xf numFmtId="0" fontId="40" fillId="4" borderId="13" xfId="2" applyFont="1" applyFill="1" applyBorder="1" applyAlignment="1">
      <alignment horizontal="center" vertical="center" wrapText="1"/>
    </xf>
    <xf numFmtId="0" fontId="40" fillId="4" borderId="50" xfId="2" applyFont="1" applyFill="1" applyBorder="1" applyAlignment="1">
      <alignment horizontal="center" vertical="center" wrapText="1"/>
    </xf>
    <xf numFmtId="0" fontId="40" fillId="4" borderId="14"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4" borderId="50" xfId="2" applyFont="1" applyFill="1" applyBorder="1" applyAlignment="1">
      <alignment horizontal="center" vertical="center" wrapText="1"/>
    </xf>
    <xf numFmtId="0" fontId="4" fillId="4" borderId="14" xfId="2" applyFont="1" applyFill="1" applyBorder="1" applyAlignment="1">
      <alignment horizontal="center" vertical="center" wrapText="1"/>
    </xf>
    <xf numFmtId="0" fontId="42" fillId="0" borderId="0" xfId="0" applyFont="1">
      <alignment vertical="center"/>
    </xf>
    <xf numFmtId="0" fontId="42" fillId="2" borderId="1" xfId="2" applyFont="1" applyFill="1" applyBorder="1" applyAlignment="1">
      <alignment horizontal="center" vertical="center" wrapText="1"/>
    </xf>
    <xf numFmtId="0" fontId="40" fillId="2" borderId="3" xfId="2" applyFont="1" applyFill="1" applyBorder="1" applyAlignment="1">
      <alignment horizontal="center" vertical="center" wrapText="1"/>
    </xf>
    <xf numFmtId="0" fontId="40" fillId="2" borderId="2" xfId="2" applyFont="1" applyFill="1" applyBorder="1" applyAlignment="1">
      <alignment horizontal="center" vertical="center" wrapText="1"/>
    </xf>
    <xf numFmtId="0" fontId="40" fillId="2" borderId="1" xfId="2" applyFont="1" applyFill="1" applyBorder="1" applyAlignment="1">
      <alignment horizontal="center" vertical="center"/>
    </xf>
    <xf numFmtId="0" fontId="40" fillId="2" borderId="3" xfId="2" applyFont="1" applyFill="1" applyBorder="1" applyAlignment="1">
      <alignment horizontal="center" vertical="center"/>
    </xf>
    <xf numFmtId="0" fontId="40" fillId="2" borderId="2" xfId="2" applyFont="1" applyFill="1" applyBorder="1" applyAlignment="1">
      <alignment horizontal="center" vertical="center"/>
    </xf>
    <xf numFmtId="0" fontId="41" fillId="2" borderId="1" xfId="2" applyFont="1" applyFill="1" applyBorder="1" applyAlignment="1">
      <alignment horizontal="center" vertical="center"/>
    </xf>
    <xf numFmtId="0" fontId="39" fillId="2" borderId="3" xfId="2" applyFont="1" applyFill="1" applyBorder="1" applyAlignment="1">
      <alignment horizontal="center" vertical="center"/>
    </xf>
    <xf numFmtId="0" fontId="39" fillId="2" borderId="2" xfId="2" applyFont="1" applyFill="1" applyBorder="1" applyAlignment="1">
      <alignment horizontal="center" vertical="center"/>
    </xf>
    <xf numFmtId="0" fontId="4" fillId="2" borderId="4" xfId="2" applyFont="1" applyFill="1" applyBorder="1" applyAlignment="1">
      <alignment horizontal="center" vertical="center"/>
    </xf>
    <xf numFmtId="0" fontId="42" fillId="2" borderId="1"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7" xfId="2" applyFont="1" applyFill="1" applyBorder="1" applyAlignment="1">
      <alignment horizontal="center" vertical="center"/>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14" xfId="2" applyFont="1" applyBorder="1" applyAlignment="1">
      <alignment horizontal="center"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7" xfId="2" applyFont="1" applyBorder="1" applyAlignment="1">
      <alignment horizontal="center" vertical="center"/>
    </xf>
    <xf numFmtId="0" fontId="3" fillId="2" borderId="4" xfId="2" applyFont="1" applyFill="1" applyBorder="1" applyAlignment="1">
      <alignment horizontal="center" vertical="center"/>
    </xf>
    <xf numFmtId="0" fontId="16" fillId="0" borderId="0" xfId="2" applyFont="1" applyAlignment="1">
      <alignment horizontal="center" vertical="center" wrapText="1"/>
    </xf>
    <xf numFmtId="0" fontId="12" fillId="0" borderId="0" xfId="2" applyFont="1" applyAlignment="1">
      <alignment horizontal="center" vertical="center" wrapText="1"/>
    </xf>
    <xf numFmtId="0" fontId="12" fillId="0" borderId="0" xfId="2" applyFont="1" applyAlignment="1">
      <alignment horizontal="left" vertical="center" wrapText="1"/>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2"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0" fillId="2" borderId="4" xfId="2" applyFont="1" applyFill="1" applyBorder="1" applyAlignment="1">
      <alignment horizontal="left" vertical="center" wrapText="1"/>
    </xf>
    <xf numFmtId="0" fontId="46" fillId="2" borderId="1" xfId="2" applyFont="1" applyFill="1" applyBorder="1" applyAlignment="1">
      <alignment horizontal="center" vertical="center"/>
    </xf>
    <xf numFmtId="0" fontId="46" fillId="2" borderId="3" xfId="2" applyFont="1" applyFill="1" applyBorder="1" applyAlignment="1">
      <alignment horizontal="center" vertical="center"/>
    </xf>
    <xf numFmtId="0" fontId="46" fillId="2" borderId="2" xfId="2" applyFont="1" applyFill="1" applyBorder="1" applyAlignment="1">
      <alignment horizontal="center" vertical="center"/>
    </xf>
    <xf numFmtId="0" fontId="3" fillId="0" borderId="2" xfId="2" applyFont="1" applyBorder="1" applyAlignment="1">
      <alignment horizontal="center" vertical="center"/>
    </xf>
    <xf numFmtId="0" fontId="10" fillId="0" borderId="49" xfId="2" applyFont="1" applyBorder="1" applyAlignment="1">
      <alignment horizontal="center" vertical="center" wrapText="1"/>
    </xf>
    <xf numFmtId="0" fontId="10" fillId="0" borderId="4" xfId="2" applyFont="1" applyBorder="1" applyAlignment="1">
      <alignment horizontal="center" vertical="center" wrapText="1"/>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0" fillId="0" borderId="1"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40" fillId="2" borderId="7" xfId="2" applyFont="1" applyFill="1" applyBorder="1" applyAlignment="1">
      <alignment horizontal="center" vertical="center"/>
    </xf>
    <xf numFmtId="0" fontId="13" fillId="0" borderId="9"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41" fillId="2" borderId="3" xfId="2" applyFont="1" applyFill="1" applyBorder="1" applyAlignment="1">
      <alignment horizontal="center" vertical="center"/>
    </xf>
    <xf numFmtId="0" fontId="41" fillId="2" borderId="7" xfId="2" applyFont="1" applyFill="1" applyBorder="1" applyAlignment="1">
      <alignment horizontal="center" vertical="center"/>
    </xf>
    <xf numFmtId="0" fontId="16" fillId="0" borderId="9" xfId="2" applyFont="1" applyBorder="1" applyAlignment="1">
      <alignment horizontal="center" vertical="center" wrapText="1"/>
    </xf>
    <xf numFmtId="0" fontId="41" fillId="2" borderId="4" xfId="2" applyFont="1" applyFill="1" applyBorder="1" applyAlignment="1">
      <alignment horizontal="center" vertical="center"/>
    </xf>
    <xf numFmtId="0" fontId="39" fillId="2" borderId="4" xfId="2" applyFont="1" applyFill="1" applyBorder="1" applyAlignment="1">
      <alignment horizontal="center" vertical="center"/>
    </xf>
    <xf numFmtId="0" fontId="16" fillId="0" borderId="5"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2" xfId="2" applyFont="1" applyBorder="1" applyAlignment="1">
      <alignment horizontal="center" vertical="center" wrapText="1"/>
    </xf>
    <xf numFmtId="0" fontId="10" fillId="0" borderId="1" xfId="2" applyFont="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3" fillId="0" borderId="6" xfId="2" applyFont="1" applyBorder="1" applyAlignment="1">
      <alignment horizontal="center" vertical="center" wrapText="1"/>
    </xf>
    <xf numFmtId="0" fontId="13" fillId="0" borderId="0" xfId="2" applyFont="1" applyAlignment="1">
      <alignment horizontal="center" vertical="center" wrapText="1"/>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7" fillId="0" borderId="0" xfId="2" applyFont="1" applyAlignment="1">
      <alignment horizontal="center" vertical="center" wrapText="1"/>
    </xf>
    <xf numFmtId="0" fontId="34" fillId="0" borderId="0" xfId="2" applyFont="1" applyAlignment="1">
      <alignment horizontal="center" vertical="center" wrapText="1"/>
    </xf>
    <xf numFmtId="0" fontId="13" fillId="0" borderId="4" xfId="2" applyFont="1" applyBorder="1" applyAlignment="1">
      <alignment horizontal="center" vertical="center" wrapText="1"/>
    </xf>
    <xf numFmtId="0" fontId="10" fillId="0" borderId="49" xfId="2" applyFont="1" applyBorder="1" applyAlignment="1">
      <alignment horizontal="center" vertical="center"/>
    </xf>
    <xf numFmtId="0" fontId="10" fillId="0" borderId="4" xfId="2" applyFont="1" applyBorder="1" applyAlignment="1">
      <alignment horizontal="center" vertic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9" fillId="2" borderId="1" xfId="2" applyFont="1" applyFill="1" applyBorder="1" applyAlignment="1">
      <alignment horizontal="center" vertical="center" wrapText="1"/>
    </xf>
    <xf numFmtId="0" fontId="39" fillId="2" borderId="3" xfId="2" applyFont="1" applyFill="1" applyBorder="1" applyAlignment="1">
      <alignment horizontal="center" vertical="center" wrapText="1"/>
    </xf>
    <xf numFmtId="0" fontId="39" fillId="2" borderId="2" xfId="2" applyFont="1" applyFill="1" applyBorder="1" applyAlignment="1">
      <alignment horizontal="center" vertical="center" wrapText="1"/>
    </xf>
    <xf numFmtId="0" fontId="40" fillId="2" borderId="4" xfId="2" applyFont="1" applyFill="1" applyBorder="1" applyAlignment="1">
      <alignment horizontal="center" vertical="center"/>
    </xf>
    <xf numFmtId="0" fontId="40" fillId="2" borderId="47" xfId="2" applyFont="1" applyFill="1" applyBorder="1" applyAlignment="1">
      <alignment horizontal="center" vertical="center"/>
    </xf>
    <xf numFmtId="0" fontId="42" fillId="2" borderId="4" xfId="2" applyFont="1" applyFill="1" applyBorder="1" applyAlignment="1">
      <alignment horizontal="center" vertical="center"/>
    </xf>
    <xf numFmtId="0" fontId="42" fillId="2" borderId="47" xfId="2" applyFont="1" applyFill="1" applyBorder="1" applyAlignment="1">
      <alignment horizontal="center" vertical="center"/>
    </xf>
    <xf numFmtId="0" fontId="43" fillId="2" borderId="1" xfId="2" applyFont="1" applyFill="1" applyBorder="1" applyAlignment="1">
      <alignment horizontal="left" vertical="center" wrapText="1"/>
    </xf>
    <xf numFmtId="0" fontId="43" fillId="2" borderId="3" xfId="2" applyFont="1" applyFill="1" applyBorder="1" applyAlignment="1">
      <alignment horizontal="left" vertical="center" wrapText="1"/>
    </xf>
    <xf numFmtId="0" fontId="43" fillId="2" borderId="2" xfId="2" applyFont="1" applyFill="1" applyBorder="1" applyAlignment="1">
      <alignment horizontal="left" vertical="center" wrapText="1"/>
    </xf>
    <xf numFmtId="38" fontId="40" fillId="2" borderId="1" xfId="1" applyFont="1" applyFill="1" applyBorder="1" applyAlignment="1">
      <alignment horizontal="right" vertical="center" wrapText="1"/>
    </xf>
    <xf numFmtId="38" fontId="40" fillId="2" borderId="3" xfId="1" applyFont="1" applyFill="1" applyBorder="1" applyAlignment="1">
      <alignment horizontal="right" vertical="center" wrapText="1"/>
    </xf>
    <xf numFmtId="38" fontId="40" fillId="2" borderId="2" xfId="1" applyFont="1" applyFill="1" applyBorder="1" applyAlignment="1">
      <alignment horizontal="right" vertical="center" wrapText="1"/>
    </xf>
    <xf numFmtId="0" fontId="4" fillId="3" borderId="4" xfId="3" applyFont="1" applyFill="1" applyBorder="1" applyAlignment="1">
      <alignment horizontal="center" vertical="center"/>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1"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10" fillId="0" borderId="0" xfId="2" applyFont="1" applyAlignment="1">
      <alignment horizontal="center" vertical="center"/>
    </xf>
    <xf numFmtId="0" fontId="4"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0" borderId="0" xfId="2" applyFont="1" applyAlignment="1">
      <alignment horizontal="left" vertical="center"/>
    </xf>
    <xf numFmtId="0" fontId="39" fillId="2" borderId="63" xfId="2" applyFont="1" applyFill="1" applyBorder="1" applyAlignment="1">
      <alignment horizontal="center" vertical="center"/>
    </xf>
    <xf numFmtId="0" fontId="39" fillId="2" borderId="60" xfId="2" applyFont="1" applyFill="1" applyBorder="1" applyAlignment="1">
      <alignment horizontal="center" vertical="center"/>
    </xf>
    <xf numFmtId="0" fontId="39" fillId="2" borderId="59" xfId="2" applyFont="1" applyFill="1" applyBorder="1" applyAlignment="1">
      <alignment horizontal="left" vertical="center" wrapText="1"/>
    </xf>
    <xf numFmtId="0" fontId="39" fillId="2" borderId="61" xfId="2" applyFont="1" applyFill="1" applyBorder="1" applyAlignment="1">
      <alignment horizontal="left" vertical="center" wrapText="1"/>
    </xf>
    <xf numFmtId="0" fontId="39" fillId="2" borderId="65"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2" borderId="62" xfId="2" applyFont="1" applyFill="1" applyBorder="1" applyAlignment="1">
      <alignment horizontal="center" vertical="center"/>
    </xf>
    <xf numFmtId="0" fontId="4" fillId="2" borderId="57" xfId="2" applyFont="1" applyFill="1" applyBorder="1" applyAlignment="1">
      <alignment horizontal="center" vertical="center"/>
    </xf>
    <xf numFmtId="0" fontId="4" fillId="2" borderId="56" xfId="2" applyFont="1" applyFill="1" applyBorder="1" applyAlignment="1">
      <alignment horizontal="left" vertical="center"/>
    </xf>
    <xf numFmtId="0" fontId="4" fillId="2" borderId="58" xfId="2" applyFont="1" applyFill="1" applyBorder="1" applyAlignment="1">
      <alignment horizontal="left" vertical="center"/>
    </xf>
    <xf numFmtId="0" fontId="4" fillId="2" borderId="64"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39" fillId="2" borderId="10"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9" fillId="2" borderId="0" xfId="3" applyFont="1" applyFill="1" applyAlignment="1">
      <alignment horizontal="center" vertical="center" wrapText="1"/>
    </xf>
    <xf numFmtId="0" fontId="39" fillId="2" borderId="11" xfId="3" applyFont="1" applyFill="1" applyBorder="1" applyAlignment="1">
      <alignment horizontal="center" vertical="center" wrapText="1"/>
    </xf>
    <xf numFmtId="0" fontId="39" fillId="2" borderId="13" xfId="3" applyFont="1" applyFill="1" applyBorder="1" applyAlignment="1">
      <alignment horizontal="center" vertical="center" wrapText="1"/>
    </xf>
    <xf numFmtId="0" fontId="39" fillId="2" borderId="15" xfId="3" applyFont="1" applyFill="1" applyBorder="1" applyAlignment="1">
      <alignment horizontal="center" vertical="center" wrapText="1"/>
    </xf>
    <xf numFmtId="0" fontId="39" fillId="2" borderId="1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35" fillId="3" borderId="0" xfId="3" applyFont="1" applyFill="1" applyAlignment="1">
      <alignment horizontal="center" vertical="center" wrapText="1"/>
    </xf>
    <xf numFmtId="0" fontId="13" fillId="0" borderId="0" xfId="2" applyFont="1" applyAlignment="1">
      <alignment horizontal="left" vertical="center" wrapText="1"/>
    </xf>
    <xf numFmtId="0" fontId="13" fillId="3" borderId="0" xfId="3" applyFont="1" applyFill="1" applyAlignment="1">
      <alignment horizontal="left" vertical="center" shrinkToFi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10" fillId="0" borderId="0" xfId="2" applyFont="1" applyAlignment="1">
      <alignment horizontal="center" vertical="center" shrinkToFit="1"/>
    </xf>
    <xf numFmtId="0" fontId="13" fillId="0" borderId="0" xfId="2" applyFont="1" applyAlignment="1">
      <alignment horizontal="left" vertical="center"/>
    </xf>
    <xf numFmtId="0" fontId="13" fillId="0" borderId="0" xfId="2" applyFont="1" applyAlignment="1">
      <alignment horizontal="left" vertical="top" wrapText="1"/>
    </xf>
    <xf numFmtId="0" fontId="3" fillId="0" borderId="75" xfId="2" applyFont="1" applyBorder="1" applyAlignment="1">
      <alignment horizontal="center" vertical="center" shrinkToFit="1"/>
    </xf>
    <xf numFmtId="0" fontId="3" fillId="0" borderId="76" xfId="2" applyFont="1" applyBorder="1" applyAlignment="1">
      <alignment horizontal="center" vertical="center" shrinkToFit="1"/>
    </xf>
    <xf numFmtId="38" fontId="3" fillId="0" borderId="76" xfId="2" applyNumberFormat="1" applyFont="1" applyBorder="1" applyAlignment="1">
      <alignment horizontal="right" vertical="center"/>
    </xf>
    <xf numFmtId="0" fontId="3" fillId="0" borderId="76" xfId="2" applyFont="1" applyBorder="1" applyAlignment="1">
      <alignment horizontal="right" vertical="center"/>
    </xf>
    <xf numFmtId="38" fontId="12" fillId="0" borderId="75" xfId="4" applyFont="1" applyBorder="1" applyAlignment="1">
      <alignment horizontal="center" vertical="center" wrapText="1" shrinkToFit="1"/>
    </xf>
    <xf numFmtId="38" fontId="13" fillId="0" borderId="76" xfId="4" applyFont="1" applyBorder="1" applyAlignment="1">
      <alignment horizontal="center" vertical="center" wrapText="1" shrinkToFit="1"/>
    </xf>
    <xf numFmtId="38" fontId="3" fillId="0" borderId="76" xfId="4" applyFont="1" applyBorder="1" applyAlignment="1">
      <alignment horizontal="center" vertical="center" shrinkToFit="1"/>
    </xf>
    <xf numFmtId="38" fontId="3" fillId="0" borderId="77"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0" fontId="12" fillId="0" borderId="9"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38" fontId="4" fillId="2" borderId="4" xfId="4" applyFont="1" applyFill="1" applyBorder="1" applyAlignment="1">
      <alignment horizontal="center" vertical="center" shrinkToFit="1"/>
    </xf>
    <xf numFmtId="38" fontId="3" fillId="2" borderId="12" xfId="4"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42" fillId="2" borderId="6" xfId="2" applyFont="1" applyFill="1" applyBorder="1" applyAlignment="1">
      <alignment horizontal="center" vertical="center" shrinkToFit="1"/>
    </xf>
    <xf numFmtId="0" fontId="40" fillId="2" borderId="12" xfId="2" applyFont="1" applyFill="1" applyBorder="1" applyAlignment="1">
      <alignment horizontal="center" vertical="center" shrinkToFit="1"/>
    </xf>
    <xf numFmtId="0" fontId="40" fillId="2" borderId="10" xfId="2" applyFont="1" applyFill="1" applyBorder="1" applyAlignment="1">
      <alignment horizontal="center" vertical="center" shrinkToFit="1"/>
    </xf>
    <xf numFmtId="0" fontId="40" fillId="2" borderId="1" xfId="2" applyFont="1" applyFill="1" applyBorder="1" applyAlignment="1">
      <alignment horizontal="center" vertical="center" shrinkToFit="1"/>
    </xf>
    <xf numFmtId="0" fontId="40" fillId="2" borderId="3" xfId="2" applyFont="1" applyFill="1" applyBorder="1" applyAlignment="1">
      <alignment horizontal="center" vertical="center" shrinkToFit="1"/>
    </xf>
    <xf numFmtId="0" fontId="40" fillId="2" borderId="2" xfId="2" applyFont="1" applyFill="1" applyBorder="1" applyAlignment="1">
      <alignment horizontal="center" vertical="center" shrinkToFit="1"/>
    </xf>
    <xf numFmtId="0" fontId="40" fillId="2" borderId="4" xfId="2" applyFont="1" applyFill="1" applyBorder="1" applyAlignment="1">
      <alignment horizontal="center" vertical="center" shrinkToFit="1"/>
    </xf>
    <xf numFmtId="38" fontId="40" fillId="2" borderId="4" xfId="1" applyFont="1" applyFill="1" applyBorder="1" applyAlignment="1">
      <alignment horizontal="right" vertical="center" shrinkToFit="1"/>
    </xf>
    <xf numFmtId="38" fontId="40" fillId="2" borderId="6" xfId="4" applyFont="1" applyFill="1" applyBorder="1" applyAlignment="1">
      <alignment horizontal="center" vertical="center" shrinkToFit="1"/>
    </xf>
    <xf numFmtId="38" fontId="40" fillId="2" borderId="10" xfId="4" applyFont="1" applyFill="1" applyBorder="1" applyAlignment="1">
      <alignment horizontal="center" vertical="center" shrinkToFit="1"/>
    </xf>
    <xf numFmtId="38" fontId="42" fillId="2" borderId="4" xfId="1" applyFont="1" applyFill="1" applyBorder="1" applyAlignment="1">
      <alignment horizontal="right" vertical="center" shrinkToFit="1"/>
    </xf>
    <xf numFmtId="38" fontId="40" fillId="2" borderId="6" xfId="4" applyFont="1" applyFill="1" applyBorder="1" applyAlignment="1">
      <alignment horizontal="right" vertical="center" shrinkToFit="1"/>
    </xf>
    <xf numFmtId="38" fontId="40" fillId="2" borderId="12" xfId="4" applyFont="1" applyFill="1" applyBorder="1" applyAlignment="1">
      <alignment horizontal="right" vertical="center" shrinkToFit="1"/>
    </xf>
    <xf numFmtId="38" fontId="40" fillId="2" borderId="10" xfId="4" applyFont="1" applyFill="1" applyBorder="1" applyAlignment="1">
      <alignment horizontal="right" vertical="center" shrinkToFit="1"/>
    </xf>
    <xf numFmtId="38" fontId="40" fillId="2" borderId="4" xfId="4" applyFont="1" applyFill="1" applyBorder="1" applyAlignment="1">
      <alignment horizontal="right" vertical="center" shrinkToFit="1"/>
    </xf>
    <xf numFmtId="38" fontId="40" fillId="2" borderId="12" xfId="4" applyFont="1" applyFill="1" applyBorder="1" applyAlignment="1">
      <alignment horizontal="center" vertical="center" shrinkToFit="1"/>
    </xf>
    <xf numFmtId="38" fontId="4" fillId="0" borderId="4" xfId="4" applyFont="1" applyBorder="1" applyAlignment="1">
      <alignment horizontal="right" vertical="center"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12" fillId="0" borderId="4" xfId="2" applyFont="1" applyBorder="1" applyAlignment="1">
      <alignment horizontal="center" vertical="center" wrapText="1" shrinkToFi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4" xfId="2" applyFont="1" applyBorder="1" applyAlignment="1">
      <alignment horizontal="left"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4" fillId="2" borderId="4" xfId="2" applyFont="1" applyFill="1" applyBorder="1" applyAlignment="1">
      <alignment horizontal="center" vertical="center"/>
    </xf>
    <xf numFmtId="0" fontId="45" fillId="2" borderId="4" xfId="2" applyFont="1" applyFill="1" applyBorder="1" applyAlignment="1">
      <alignment horizontal="center" vertical="center"/>
    </xf>
    <xf numFmtId="0" fontId="24" fillId="0" borderId="4" xfId="0" applyFont="1" applyBorder="1" applyAlignment="1">
      <alignment horizontal="center" vertical="center" shrinkToFi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51" fillId="2" borderId="4" xfId="2" applyFont="1" applyFill="1" applyBorder="1" applyAlignment="1">
      <alignment horizontal="center" vertical="center"/>
    </xf>
    <xf numFmtId="0" fontId="52" fillId="2" borderId="4" xfId="2" applyFont="1" applyFill="1" applyBorder="1" applyAlignment="1">
      <alignment horizontal="center" vertical="center"/>
    </xf>
    <xf numFmtId="0" fontId="24" fillId="2" borderId="4" xfId="2" applyFont="1" applyFill="1" applyBorder="1" applyAlignment="1">
      <alignment horizontal="center" vertical="center"/>
    </xf>
    <xf numFmtId="0" fontId="22" fillId="0" borderId="0" xfId="2" applyFont="1" applyAlignment="1">
      <alignment horizontal="left" vertical="center"/>
    </xf>
    <xf numFmtId="0" fontId="31" fillId="2" borderId="4" xfId="2" applyFont="1" applyFill="1" applyBorder="1" applyAlignment="1">
      <alignment horizontal="center" vertical="center"/>
    </xf>
    <xf numFmtId="0" fontId="22" fillId="0" borderId="4" xfId="0" applyFont="1" applyBorder="1" applyAlignment="1">
      <alignment horizontal="center" vertical="center"/>
    </xf>
    <xf numFmtId="0" fontId="10" fillId="0" borderId="12" xfId="2" applyFont="1" applyBorder="1" applyAlignment="1">
      <alignment horizontal="left" vertical="center" wrapText="1"/>
    </xf>
    <xf numFmtId="0" fontId="3" fillId="0" borderId="4" xfId="2" applyFont="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Alignment="1">
      <alignment horizontal="left" vertical="center"/>
    </xf>
    <xf numFmtId="0" fontId="22" fillId="0" borderId="0" xfId="2" applyFont="1" applyAlignment="1">
      <alignment horizontal="left" vertical="center" wrapText="1"/>
    </xf>
    <xf numFmtId="0" fontId="24" fillId="0" borderId="5" xfId="2" applyFont="1" applyBorder="1" applyAlignment="1">
      <alignment horizontal="center" vertical="center"/>
    </xf>
    <xf numFmtId="0" fontId="22" fillId="0" borderId="5" xfId="2" applyFont="1" applyBorder="1" applyAlignment="1">
      <alignment horizontal="center"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2" fillId="0" borderId="4" xfId="2" applyFont="1" applyBorder="1" applyAlignment="1">
      <alignment horizontal="left" vertical="center" wrapText="1"/>
    </xf>
    <xf numFmtId="0" fontId="39" fillId="2" borderId="1" xfId="2" applyFont="1" applyFill="1" applyBorder="1" applyAlignment="1">
      <alignment horizontal="center" vertical="center"/>
    </xf>
    <xf numFmtId="0" fontId="4" fillId="0" borderId="15" xfId="2" applyFont="1" applyBorder="1" applyAlignment="1">
      <alignment horizontal="left" vertical="center"/>
    </xf>
    <xf numFmtId="0" fontId="4" fillId="0" borderId="4" xfId="2" applyFont="1" applyBorder="1" applyAlignment="1">
      <alignment horizontal="center" vertical="center"/>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4" fillId="0" borderId="70" xfId="2" applyFont="1" applyBorder="1" applyAlignment="1">
      <alignment horizontal="center" vertical="center"/>
    </xf>
    <xf numFmtId="0" fontId="4" fillId="0" borderId="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49" fillId="5" borderId="6" xfId="0" applyFont="1" applyFill="1" applyBorder="1" applyAlignment="1">
      <alignment horizontal="center" vertical="center"/>
    </xf>
    <xf numFmtId="0" fontId="49" fillId="5" borderId="12" xfId="0" applyFont="1" applyFill="1" applyBorder="1" applyAlignment="1">
      <alignment horizontal="center" vertical="center"/>
    </xf>
    <xf numFmtId="0" fontId="49" fillId="5" borderId="10" xfId="0" applyFont="1" applyFill="1" applyBorder="1" applyAlignment="1">
      <alignment horizontal="center" vertical="center"/>
    </xf>
    <xf numFmtId="0" fontId="49" fillId="5" borderId="13" xfId="0" applyFont="1" applyFill="1" applyBorder="1" applyAlignment="1">
      <alignment horizontal="center" vertical="center"/>
    </xf>
    <xf numFmtId="0" fontId="49" fillId="5" borderId="15" xfId="0" applyFont="1" applyFill="1" applyBorder="1" applyAlignment="1">
      <alignment horizontal="center" vertical="center"/>
    </xf>
    <xf numFmtId="0" fontId="49" fillId="5" borderId="14" xfId="0" applyFont="1" applyFill="1" applyBorder="1" applyAlignment="1">
      <alignment horizontal="center" vertical="center"/>
    </xf>
    <xf numFmtId="0" fontId="39" fillId="0" borderId="4" xfId="2" applyFont="1" applyBorder="1" applyAlignment="1">
      <alignment horizontal="center" vertical="center" shrinkToFit="1"/>
    </xf>
    <xf numFmtId="0" fontId="39" fillId="0" borderId="6" xfId="2" applyFont="1" applyBorder="1" applyAlignment="1">
      <alignment horizontal="center" vertical="center" shrinkToFit="1"/>
    </xf>
    <xf numFmtId="0" fontId="39" fillId="0" borderId="12" xfId="2" applyFont="1" applyBorder="1" applyAlignment="1">
      <alignment horizontal="center" vertical="center" shrinkToFit="1"/>
    </xf>
    <xf numFmtId="0" fontId="39" fillId="0" borderId="10" xfId="2" applyFont="1" applyBorder="1" applyAlignment="1">
      <alignment horizontal="center" vertical="center" shrinkToFit="1"/>
    </xf>
    <xf numFmtId="0" fontId="39" fillId="0" borderId="13" xfId="2" applyFont="1" applyBorder="1" applyAlignment="1">
      <alignment horizontal="center" vertical="center" shrinkToFit="1"/>
    </xf>
    <xf numFmtId="0" fontId="39" fillId="0" borderId="15" xfId="2" applyFont="1" applyBorder="1" applyAlignment="1">
      <alignment horizontal="center" vertical="center" shrinkToFit="1"/>
    </xf>
    <xf numFmtId="0" fontId="39" fillId="0" borderId="14" xfId="2" applyFont="1" applyBorder="1" applyAlignment="1">
      <alignment horizontal="center" vertical="center" shrinkToFit="1"/>
    </xf>
    <xf numFmtId="0" fontId="45" fillId="2" borderId="9" xfId="2" applyFont="1" applyFill="1" applyBorder="1" applyAlignment="1">
      <alignment horizontal="center" wrapText="1" shrinkToFit="1"/>
    </xf>
    <xf numFmtId="0" fontId="45" fillId="2" borderId="0" xfId="2" applyFont="1" applyFill="1" applyAlignment="1">
      <alignment horizontal="center" wrapText="1" shrinkToFit="1"/>
    </xf>
    <xf numFmtId="0" fontId="39" fillId="2" borderId="9" xfId="2" applyFont="1" applyFill="1" applyBorder="1" applyAlignment="1">
      <alignment horizontal="center" vertical="center"/>
    </xf>
    <xf numFmtId="0" fontId="39" fillId="2" borderId="0" xfId="2" applyFont="1" applyFill="1" applyAlignment="1">
      <alignment horizontal="center" vertical="center"/>
    </xf>
    <xf numFmtId="0" fontId="39" fillId="2" borderId="11" xfId="2" applyFont="1" applyFill="1" applyBorder="1" applyAlignment="1">
      <alignment horizontal="center" vertical="center"/>
    </xf>
    <xf numFmtId="0" fontId="39" fillId="2" borderId="13" xfId="2" applyFont="1" applyFill="1" applyBorder="1" applyAlignment="1">
      <alignment horizontal="center" vertical="center"/>
    </xf>
    <xf numFmtId="0" fontId="39" fillId="2" borderId="15" xfId="2" applyFont="1" applyFill="1" applyBorder="1" applyAlignment="1">
      <alignment horizontal="center" vertical="center"/>
    </xf>
    <xf numFmtId="0" fontId="39" fillId="2" borderId="14" xfId="2" applyFont="1" applyFill="1" applyBorder="1" applyAlignment="1">
      <alignment horizontal="center" vertical="center"/>
    </xf>
    <xf numFmtId="0" fontId="50" fillId="2" borderId="6" xfId="2" applyFont="1" applyFill="1" applyBorder="1" applyAlignment="1">
      <alignment horizontal="center" vertical="center" wrapText="1"/>
    </xf>
    <xf numFmtId="0" fontId="50" fillId="2" borderId="12" xfId="2" applyFont="1" applyFill="1" applyBorder="1" applyAlignment="1">
      <alignment horizontal="center" vertical="center" wrapText="1"/>
    </xf>
    <xf numFmtId="0" fontId="50" fillId="2" borderId="10" xfId="2" applyFont="1" applyFill="1" applyBorder="1" applyAlignment="1">
      <alignment horizontal="center" vertical="center" wrapText="1"/>
    </xf>
    <xf numFmtId="0" fontId="50" fillId="2" borderId="13" xfId="2" applyFont="1" applyFill="1" applyBorder="1" applyAlignment="1">
      <alignment horizontal="center" vertical="center" wrapText="1"/>
    </xf>
    <xf numFmtId="0" fontId="50" fillId="2" borderId="15" xfId="2" applyFont="1" applyFill="1" applyBorder="1" applyAlignment="1">
      <alignment horizontal="center" vertical="center" wrapText="1"/>
    </xf>
    <xf numFmtId="0" fontId="50" fillId="2" borderId="14" xfId="2" applyFont="1" applyFill="1" applyBorder="1" applyAlignment="1">
      <alignment horizontal="center" vertical="center" wrapTex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3" fillId="0" borderId="0" xfId="2" applyFont="1" applyAlignment="1">
      <alignment horizontal="left" vertical="center"/>
    </xf>
    <xf numFmtId="0" fontId="13" fillId="3" borderId="6" xfId="2" applyFont="1" applyFill="1" applyBorder="1" applyAlignment="1">
      <alignment horizontal="center" vertical="center"/>
    </xf>
    <xf numFmtId="0" fontId="13" fillId="3" borderId="12" xfId="2" applyFont="1" applyFill="1" applyBorder="1" applyAlignment="1">
      <alignment horizontal="center" vertical="center"/>
    </xf>
    <xf numFmtId="0" fontId="13" fillId="3" borderId="10"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14" xfId="2" applyFont="1" applyFill="1" applyBorder="1" applyAlignment="1">
      <alignment horizontal="center" vertical="center"/>
    </xf>
    <xf numFmtId="0" fontId="13" fillId="0" borderId="49" xfId="2" applyFont="1" applyBorder="1" applyAlignment="1">
      <alignment horizontal="center" vertical="center" wrapText="1"/>
    </xf>
    <xf numFmtId="0" fontId="3" fillId="0" borderId="15" xfId="2" applyFont="1" applyBorder="1" applyAlignment="1">
      <alignment horizontal="left" vertical="center"/>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38" fontId="40" fillId="2" borderId="1" xfId="1" applyFont="1" applyFill="1" applyBorder="1" applyAlignment="1">
      <alignment horizontal="center" vertical="center" wrapText="1"/>
    </xf>
    <xf numFmtId="38" fontId="40" fillId="2" borderId="3" xfId="1" applyFont="1" applyFill="1" applyBorder="1" applyAlignment="1">
      <alignment horizontal="center" vertical="center" wrapText="1"/>
    </xf>
    <xf numFmtId="38" fontId="40" fillId="2" borderId="2" xfId="1" applyFont="1" applyFill="1" applyBorder="1" applyAlignment="1">
      <alignment horizontal="center" vertical="center" wrapText="1"/>
    </xf>
    <xf numFmtId="38" fontId="4" fillId="0" borderId="1" xfId="2" applyNumberFormat="1" applyFont="1" applyBorder="1" applyAlignment="1">
      <alignment horizontal="center" vertical="center" wrapText="1"/>
    </xf>
    <xf numFmtId="38" fontId="4" fillId="0" borderId="3" xfId="2" applyNumberFormat="1" applyFont="1" applyBorder="1" applyAlignment="1">
      <alignment horizontal="center" vertical="center" wrapText="1"/>
    </xf>
    <xf numFmtId="38" fontId="4" fillId="0" borderId="2" xfId="2" applyNumberFormat="1" applyFont="1" applyBorder="1" applyAlignment="1">
      <alignment horizontal="center" vertical="center" wrapText="1"/>
    </xf>
    <xf numFmtId="0" fontId="12" fillId="0" borderId="12" xfId="2" applyFont="1" applyBorder="1" applyAlignment="1">
      <alignment horizontal="left"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42" fillId="2" borderId="4" xfId="2" applyFont="1" applyFill="1" applyBorder="1" applyAlignment="1">
      <alignment horizontal="center" vertical="center" wrapText="1"/>
    </xf>
    <xf numFmtId="0" fontId="40" fillId="2" borderId="4" xfId="2" applyFont="1" applyFill="1" applyBorder="1" applyAlignment="1">
      <alignment horizontal="center" vertical="center" wrapText="1"/>
    </xf>
    <xf numFmtId="0" fontId="3" fillId="0" borderId="1" xfId="2" applyFont="1" applyBorder="1" applyAlignment="1">
      <alignment horizontal="center" vertical="center" wrapText="1"/>
    </xf>
    <xf numFmtId="0" fontId="42" fillId="2" borderId="3" xfId="2" applyFont="1" applyFill="1" applyBorder="1" applyAlignment="1">
      <alignment horizontal="center" vertical="center" wrapText="1"/>
    </xf>
    <xf numFmtId="0" fontId="40" fillId="2" borderId="4" xfId="2" applyFont="1" applyFill="1" applyBorder="1" applyAlignment="1">
      <alignment horizontal="left"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2" borderId="83" xfId="2" applyFont="1" applyFill="1" applyBorder="1" applyAlignment="1">
      <alignment horizontal="center" vertical="center"/>
    </xf>
    <xf numFmtId="0" fontId="3" fillId="2" borderId="7" xfId="2" applyFont="1" applyFill="1" applyBorder="1" applyAlignment="1">
      <alignment horizontal="center" vertical="center"/>
    </xf>
    <xf numFmtId="0" fontId="3" fillId="0" borderId="51" xfId="2" applyFont="1" applyBorder="1" applyAlignment="1">
      <alignment horizontal="center" vertical="center"/>
    </xf>
    <xf numFmtId="0" fontId="39" fillId="2" borderId="4"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42" fillId="2" borderId="6" xfId="2" applyFont="1" applyFill="1" applyBorder="1" applyAlignment="1">
      <alignment horizontal="center" vertical="center" wrapText="1"/>
    </xf>
    <xf numFmtId="0" fontId="42" fillId="2" borderId="12"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8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81" xfId="2" applyFont="1" applyBorder="1" applyAlignment="1">
      <alignment horizontal="center" vertical="center" wrapText="1"/>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9" fillId="2" borderId="39" xfId="2" applyFont="1" applyFill="1" applyBorder="1" applyAlignment="1">
      <alignment horizontal="center" vertical="center"/>
    </xf>
    <xf numFmtId="38" fontId="40" fillId="2" borderId="13" xfId="1" applyFont="1" applyFill="1" applyBorder="1" applyAlignment="1">
      <alignment horizontal="right" vertical="center"/>
    </xf>
    <xf numFmtId="38" fontId="40" fillId="2" borderId="15" xfId="1" applyFont="1" applyFill="1" applyBorder="1" applyAlignment="1">
      <alignment horizontal="right" vertical="center"/>
    </xf>
    <xf numFmtId="38" fontId="40" fillId="2" borderId="14" xfId="1" applyFont="1" applyFill="1" applyBorder="1" applyAlignment="1">
      <alignment horizontal="right" vertical="center"/>
    </xf>
    <xf numFmtId="0" fontId="43" fillId="2" borderId="1" xfId="2" applyFont="1" applyFill="1" applyBorder="1" applyAlignment="1">
      <alignment horizontal="center" vertical="center" wrapText="1"/>
    </xf>
    <xf numFmtId="0" fontId="43" fillId="2" borderId="3" xfId="2" applyFont="1" applyFill="1" applyBorder="1" applyAlignment="1">
      <alignment horizontal="center" vertical="center" wrapText="1"/>
    </xf>
    <xf numFmtId="0" fontId="43" fillId="2" borderId="2" xfId="2" applyFont="1" applyFill="1" applyBorder="1" applyAlignment="1">
      <alignment horizontal="center" vertical="center" wrapText="1"/>
    </xf>
    <xf numFmtId="0" fontId="4" fillId="2" borderId="8" xfId="2" applyFont="1" applyFill="1" applyBorder="1" applyAlignment="1">
      <alignment horizontal="center" vertical="center"/>
    </xf>
    <xf numFmtId="38" fontId="40" fillId="2" borderId="1" xfId="1" applyFont="1" applyFill="1" applyBorder="1" applyAlignment="1">
      <alignment horizontal="right" vertical="center"/>
    </xf>
    <xf numFmtId="38" fontId="40" fillId="2" borderId="3" xfId="1" applyFont="1" applyFill="1" applyBorder="1" applyAlignment="1">
      <alignment horizontal="right" vertical="center"/>
    </xf>
    <xf numFmtId="38" fontId="40" fillId="2" borderId="2" xfId="1" applyFont="1" applyFill="1" applyBorder="1" applyAlignment="1">
      <alignment horizontal="right" vertical="center"/>
    </xf>
    <xf numFmtId="0" fontId="43" fillId="2" borderId="4" xfId="2" applyFont="1" applyFill="1" applyBorder="1" applyAlignment="1">
      <alignment horizontal="center" vertical="center" wrapText="1"/>
    </xf>
    <xf numFmtId="0" fontId="43" fillId="2" borderId="4" xfId="2" applyFont="1" applyFill="1" applyBorder="1" applyAlignment="1">
      <alignment horizontal="center" vertical="center"/>
    </xf>
    <xf numFmtId="0" fontId="4" fillId="0" borderId="49" xfId="2" applyFont="1" applyBorder="1" applyAlignment="1">
      <alignment horizontal="center" vertical="center"/>
    </xf>
    <xf numFmtId="0" fontId="43" fillId="2" borderId="49" xfId="2" applyFont="1" applyFill="1" applyBorder="1" applyAlignment="1">
      <alignment horizontal="center" vertical="center" wrapText="1"/>
    </xf>
    <xf numFmtId="0" fontId="43" fillId="2" borderId="49" xfId="2" applyFont="1" applyFill="1" applyBorder="1" applyAlignment="1">
      <alignment horizontal="center" vertical="center"/>
    </xf>
    <xf numFmtId="0" fontId="40" fillId="2" borderId="4" xfId="2" applyFont="1" applyFill="1" applyBorder="1" applyAlignment="1">
      <alignment horizontal="left"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9" fillId="2" borderId="8" xfId="2" applyFont="1" applyFill="1" applyBorder="1" applyAlignment="1">
      <alignment horizontal="center" vertical="center"/>
    </xf>
    <xf numFmtId="3" fontId="40" fillId="5" borderId="1" xfId="0" applyNumberFormat="1" applyFont="1" applyFill="1" applyBorder="1" applyAlignment="1">
      <alignment horizontal="right" vertical="center" wrapText="1"/>
    </xf>
    <xf numFmtId="3" fontId="40" fillId="5" borderId="3" xfId="0" applyNumberFormat="1" applyFont="1" applyFill="1" applyBorder="1" applyAlignment="1">
      <alignment horizontal="right" vertical="center"/>
    </xf>
    <xf numFmtId="3" fontId="40" fillId="5" borderId="2" xfId="0" applyNumberFormat="1" applyFont="1" applyFill="1" applyBorder="1" applyAlignment="1">
      <alignment horizontal="right" vertical="center"/>
    </xf>
    <xf numFmtId="3" fontId="40" fillId="5" borderId="1" xfId="0" applyNumberFormat="1" applyFont="1" applyFill="1" applyBorder="1" applyAlignment="1">
      <alignment horizontal="right" vertical="center"/>
    </xf>
    <xf numFmtId="0" fontId="43" fillId="5" borderId="1" xfId="0" applyFont="1" applyFill="1" applyBorder="1" applyAlignment="1">
      <alignment horizontal="center" vertical="center" wrapText="1"/>
    </xf>
    <xf numFmtId="0" fontId="43" fillId="5" borderId="3" xfId="0" applyFont="1" applyFill="1" applyBorder="1" applyAlignment="1">
      <alignment horizontal="center" vertical="center"/>
    </xf>
    <xf numFmtId="0" fontId="43" fillId="5" borderId="2" xfId="0"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4" fillId="0" borderId="4" xfId="2" applyFont="1" applyBorder="1" applyAlignment="1">
      <alignment horizontal="left" vertical="center" wrapText="1"/>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39" fillId="2" borderId="14" xfId="2" applyFont="1" applyFill="1" applyBorder="1" applyAlignment="1">
      <alignment horizontal="left" vertical="center" wrapText="1"/>
    </xf>
    <xf numFmtId="0" fontId="39"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49" fontId="4" fillId="0" borderId="49" xfId="5" applyNumberFormat="1" applyFont="1" applyBorder="1" applyAlignment="1">
      <alignment horizontal="left" vertical="center" shrinkToFit="1"/>
    </xf>
    <xf numFmtId="0" fontId="40" fillId="2" borderId="14" xfId="2" applyFont="1" applyFill="1" applyBorder="1" applyAlignment="1">
      <alignment horizontal="left" vertical="center" wrapText="1"/>
    </xf>
    <xf numFmtId="0" fontId="40" fillId="2" borderId="49" xfId="2" applyFont="1" applyFill="1" applyBorder="1" applyAlignment="1">
      <alignment horizontal="left" vertical="center" wrapText="1"/>
    </xf>
    <xf numFmtId="0" fontId="4" fillId="0" borderId="15" xfId="2" applyFont="1" applyBorder="1" applyAlignment="1">
      <alignment horizontal="left" vertical="top"/>
    </xf>
    <xf numFmtId="0" fontId="4" fillId="0" borderId="0" xfId="2" applyFont="1" applyAlignment="1">
      <alignment horizontal="left" vertical="top"/>
    </xf>
    <xf numFmtId="38" fontId="3" fillId="0" borderId="80" xfId="2" applyNumberFormat="1" applyFont="1" applyBorder="1" applyAlignment="1">
      <alignment horizontal="center" vertical="center"/>
    </xf>
    <xf numFmtId="0" fontId="3" fillId="0" borderId="76" xfId="2" applyFont="1" applyBorder="1" applyAlignment="1">
      <alignment horizontal="center" vertical="center"/>
    </xf>
    <xf numFmtId="0" fontId="3" fillId="0" borderId="77" xfId="2" applyFont="1" applyBorder="1" applyAlignment="1">
      <alignment horizontal="center" vertical="center"/>
    </xf>
    <xf numFmtId="38" fontId="42" fillId="2" borderId="6" xfId="4" applyFont="1" applyFill="1" applyBorder="1" applyAlignment="1">
      <alignment horizontal="right" vertical="center" shrinkToFit="1"/>
    </xf>
    <xf numFmtId="38" fontId="42" fillId="2" borderId="12" xfId="4" applyFont="1" applyFill="1" applyBorder="1" applyAlignment="1">
      <alignment horizontal="right" vertical="center" shrinkToFit="1"/>
    </xf>
    <xf numFmtId="38" fontId="42" fillId="2" borderId="10" xfId="4" applyFont="1" applyFill="1" applyBorder="1" applyAlignment="1">
      <alignment horizontal="right" vertical="center" shrinkToFit="1"/>
    </xf>
    <xf numFmtId="38" fontId="42" fillId="2" borderId="5" xfId="4" applyFont="1" applyFill="1" applyBorder="1" applyAlignment="1">
      <alignment horizontal="right" vertical="center" shrinkToFit="1"/>
    </xf>
    <xf numFmtId="38" fontId="42" fillId="2" borderId="5" xfId="4" applyFont="1" applyFill="1" applyBorder="1" applyAlignment="1">
      <alignment horizontal="center" vertical="center" shrinkToFit="1"/>
    </xf>
    <xf numFmtId="38" fontId="3" fillId="0" borderId="4" xfId="4" applyFont="1" applyBorder="1" applyAlignment="1">
      <alignment horizontal="right" vertical="center" shrinkToFit="1"/>
    </xf>
    <xf numFmtId="0" fontId="48" fillId="2" borderId="6" xfId="2" applyFont="1" applyFill="1" applyBorder="1" applyAlignment="1">
      <alignment horizontal="left" vertical="center" wrapText="1"/>
    </xf>
    <xf numFmtId="0" fontId="49" fillId="2" borderId="12" xfId="2" applyFont="1" applyFill="1" applyBorder="1" applyAlignment="1">
      <alignment horizontal="left" vertical="center" wrapText="1"/>
    </xf>
    <xf numFmtId="0" fontId="49" fillId="2" borderId="10" xfId="2" applyFont="1" applyFill="1" applyBorder="1" applyAlignment="1">
      <alignment horizontal="left" vertical="center" wrapText="1"/>
    </xf>
    <xf numFmtId="0" fontId="42" fillId="2" borderId="12" xfId="2" applyFont="1" applyFill="1" applyBorder="1" applyAlignment="1">
      <alignment horizontal="center" vertical="center" shrinkToFit="1"/>
    </xf>
    <xf numFmtId="0" fontId="42" fillId="2" borderId="10" xfId="2" applyFont="1" applyFill="1" applyBorder="1" applyAlignment="1">
      <alignment horizontal="center" vertical="center" shrinkToFit="1"/>
    </xf>
    <xf numFmtId="0" fontId="42" fillId="2" borderId="5" xfId="2" applyFont="1" applyFill="1" applyBorder="1" applyAlignment="1">
      <alignment horizontal="center" vertical="center" shrinkToFit="1"/>
    </xf>
    <xf numFmtId="0" fontId="42" fillId="2" borderId="1" xfId="2" applyFont="1" applyFill="1" applyBorder="1" applyAlignment="1">
      <alignment horizontal="center" vertical="center" shrinkToFit="1"/>
    </xf>
    <xf numFmtId="0" fontId="42" fillId="2" borderId="3" xfId="2" applyFont="1" applyFill="1" applyBorder="1" applyAlignment="1">
      <alignment horizontal="center" vertical="center" shrinkToFit="1"/>
    </xf>
    <xf numFmtId="0" fontId="42" fillId="2" borderId="2" xfId="2" applyFont="1" applyFill="1" applyBorder="1" applyAlignment="1">
      <alignment horizontal="center" vertical="center" shrinkToFit="1"/>
    </xf>
    <xf numFmtId="38" fontId="42" fillId="2" borderId="6" xfId="4" applyFont="1" applyFill="1" applyBorder="1" applyAlignment="1">
      <alignment horizontal="center" vertical="center" shrinkToFit="1"/>
    </xf>
    <xf numFmtId="38" fontId="42" fillId="2" borderId="10" xfId="4" applyFont="1" applyFill="1" applyBorder="1" applyAlignment="1">
      <alignment horizontal="center" vertical="center" shrinkToFit="1"/>
    </xf>
    <xf numFmtId="0" fontId="39" fillId="2" borderId="1" xfId="2" applyFont="1" applyFill="1" applyBorder="1" applyAlignment="1">
      <alignment horizontal="left" vertical="center" wrapText="1"/>
    </xf>
    <xf numFmtId="0" fontId="39" fillId="2" borderId="3" xfId="2" applyFont="1" applyFill="1" applyBorder="1" applyAlignment="1">
      <alignment horizontal="left" vertical="center" wrapText="1"/>
    </xf>
    <xf numFmtId="0" fontId="39" fillId="2" borderId="2" xfId="2" applyFont="1" applyFill="1" applyBorder="1" applyAlignment="1">
      <alignment horizontal="left" vertical="center" wrapText="1"/>
    </xf>
    <xf numFmtId="0" fontId="39" fillId="2" borderId="4" xfId="2" applyFont="1" applyFill="1" applyBorder="1" applyAlignment="1">
      <alignment horizontal="left" vertical="center" wrapText="1"/>
    </xf>
    <xf numFmtId="0" fontId="14" fillId="0" borderId="4" xfId="2" applyFont="1" applyBorder="1" applyAlignment="1">
      <alignment horizontal="center" vertical="center" wrapText="1"/>
    </xf>
    <xf numFmtId="0" fontId="4" fillId="0" borderId="0" xfId="2" applyFont="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39" fillId="2" borderId="7"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3" fillId="0" borderId="5" xfId="2" applyFont="1" applyBorder="1" applyAlignment="1">
      <alignment horizontal="center" vertical="center" wrapText="1"/>
    </xf>
    <xf numFmtId="0" fontId="12" fillId="0" borderId="12" xfId="2" applyFont="1" applyBorder="1" applyAlignment="1">
      <alignment horizontal="left" vertical="top" wrapText="1"/>
    </xf>
    <xf numFmtId="38" fontId="3" fillId="0" borderId="1" xfId="2" applyNumberFormat="1" applyFont="1" applyBorder="1" applyAlignment="1">
      <alignment horizontal="right" vertical="center"/>
    </xf>
    <xf numFmtId="38" fontId="3" fillId="0" borderId="3" xfId="2" applyNumberFormat="1" applyFont="1" applyBorder="1" applyAlignment="1">
      <alignment horizontal="right" vertical="center"/>
    </xf>
    <xf numFmtId="38" fontId="3" fillId="0" borderId="2" xfId="2" applyNumberFormat="1" applyFont="1" applyBorder="1" applyAlignment="1">
      <alignment horizontal="right" vertical="center"/>
    </xf>
    <xf numFmtId="38" fontId="47" fillId="0" borderId="1" xfId="1" applyFont="1" applyFill="1" applyBorder="1" applyAlignment="1">
      <alignment horizontal="right" vertical="center"/>
    </xf>
    <xf numFmtId="38" fontId="47" fillId="0" borderId="3" xfId="1" applyFont="1" applyFill="1" applyBorder="1" applyAlignment="1">
      <alignment horizontal="right" vertical="center"/>
    </xf>
    <xf numFmtId="38" fontId="47" fillId="0" borderId="2" xfId="1" applyFont="1" applyFill="1" applyBorder="1" applyAlignment="1">
      <alignment horizontal="right" vertical="center"/>
    </xf>
    <xf numFmtId="56" fontId="3" fillId="0" borderId="1" xfId="2" quotePrefix="1" applyNumberFormat="1" applyFont="1" applyBorder="1" applyAlignment="1">
      <alignment horizontal="center" vertical="center"/>
    </xf>
    <xf numFmtId="56" fontId="3" fillId="0" borderId="3" xfId="2" quotePrefix="1" applyNumberFormat="1" applyFont="1" applyBorder="1" applyAlignment="1">
      <alignment horizontal="center" vertical="center"/>
    </xf>
    <xf numFmtId="56" fontId="3" fillId="0" borderId="2" xfId="2" quotePrefix="1" applyNumberFormat="1" applyFont="1" applyBorder="1" applyAlignment="1">
      <alignment horizontal="center" vertical="center"/>
    </xf>
    <xf numFmtId="38" fontId="46" fillId="0" borderId="1" xfId="2" applyNumberFormat="1" applyFont="1" applyBorder="1" applyAlignment="1">
      <alignment horizontal="right" vertical="center"/>
    </xf>
    <xf numFmtId="38" fontId="46" fillId="0" borderId="3" xfId="2" applyNumberFormat="1" applyFont="1" applyBorder="1" applyAlignment="1">
      <alignment horizontal="right" vertical="center"/>
    </xf>
    <xf numFmtId="38" fontId="46" fillId="0" borderId="2" xfId="2" applyNumberFormat="1" applyFont="1" applyBorder="1" applyAlignment="1">
      <alignment horizontal="right" vertical="center"/>
    </xf>
    <xf numFmtId="0" fontId="10" fillId="0" borderId="12" xfId="2" applyFont="1" applyBorder="1" applyAlignment="1">
      <alignment horizontal="left" vertical="center" shrinkToFit="1"/>
    </xf>
    <xf numFmtId="58" fontId="40" fillId="2" borderId="4" xfId="2" applyNumberFormat="1" applyFont="1" applyFill="1" applyBorder="1" applyAlignment="1">
      <alignment horizontal="center" vertical="center"/>
    </xf>
    <xf numFmtId="38" fontId="4" fillId="0" borderId="1" xfId="2" applyNumberFormat="1" applyFont="1" applyBorder="1" applyAlignment="1">
      <alignment horizontal="right" vertical="center"/>
    </xf>
    <xf numFmtId="0" fontId="4" fillId="0" borderId="3" xfId="2" applyFont="1" applyBorder="1" applyAlignment="1">
      <alignment horizontal="right" vertical="center"/>
    </xf>
    <xf numFmtId="0" fontId="4" fillId="0" borderId="2" xfId="2" applyFont="1" applyBorder="1" applyAlignment="1">
      <alignment horizontal="right" vertical="center"/>
    </xf>
    <xf numFmtId="0" fontId="3" fillId="0" borderId="4" xfId="2" applyFont="1" applyBorder="1" applyAlignment="1">
      <alignment horizontal="righ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39" fillId="2" borderId="1" xfId="2" applyFont="1" applyFill="1" applyBorder="1" applyAlignment="1">
      <alignment horizontal="center" vertical="top"/>
    </xf>
    <xf numFmtId="0" fontId="4" fillId="2" borderId="3" xfId="2" applyFont="1" applyFill="1" applyBorder="1" applyAlignment="1">
      <alignment horizontal="center" vertical="top"/>
    </xf>
    <xf numFmtId="0" fontId="4" fillId="2" borderId="2" xfId="2" applyFont="1" applyFill="1" applyBorder="1" applyAlignment="1">
      <alignment horizontal="center" vertical="top"/>
    </xf>
    <xf numFmtId="0" fontId="13" fillId="3" borderId="12" xfId="2" applyFont="1" applyFill="1" applyBorder="1" applyAlignment="1">
      <alignment horizontal="left" vertical="center" wrapText="1"/>
    </xf>
    <xf numFmtId="0" fontId="39" fillId="2" borderId="4" xfId="2" applyFont="1" applyFill="1" applyBorder="1" applyAlignment="1">
      <alignment horizontal="left" vertical="center"/>
    </xf>
    <xf numFmtId="0" fontId="4" fillId="0" borderId="67"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39" fillId="2" borderId="6" xfId="2" applyFont="1" applyFill="1" applyBorder="1" applyAlignment="1">
      <alignment horizontal="center" vertical="center" wrapText="1"/>
    </xf>
    <xf numFmtId="0" fontId="39"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40" fillId="2" borderId="1" xfId="2" applyFont="1" applyFill="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3" fillId="0" borderId="6" xfId="2" applyFont="1" applyBorder="1" applyAlignment="1">
      <alignment horizontal="center" vertical="center"/>
    </xf>
    <xf numFmtId="0" fontId="13" fillId="0" borderId="12"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25"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13" fillId="0" borderId="17" xfId="2" applyFont="1" applyBorder="1" applyAlignment="1">
      <alignment horizontal="center" vertical="center" shrinkToFi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176" fontId="40" fillId="2" borderId="1" xfId="2" applyNumberFormat="1" applyFont="1" applyFill="1" applyBorder="1" applyAlignment="1">
      <alignment horizontal="center" vertical="center" shrinkToFit="1"/>
    </xf>
    <xf numFmtId="176" fontId="40" fillId="2" borderId="3" xfId="2" applyNumberFormat="1" applyFont="1" applyFill="1" applyBorder="1" applyAlignment="1">
      <alignment horizontal="center" vertical="center" shrinkToFit="1"/>
    </xf>
    <xf numFmtId="176" fontId="40" fillId="2" borderId="2" xfId="2" applyNumberFormat="1" applyFont="1" applyFill="1" applyBorder="1" applyAlignment="1">
      <alignment horizontal="center" vertical="center"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38" fontId="40" fillId="2" borderId="31" xfId="1" applyFont="1" applyFill="1" applyBorder="1" applyAlignment="1">
      <alignment horizontal="right" vertical="center"/>
    </xf>
    <xf numFmtId="38" fontId="40" fillId="2" borderId="32" xfId="1" applyFont="1" applyFill="1" applyBorder="1" applyAlignment="1">
      <alignment horizontal="right" vertical="center"/>
    </xf>
    <xf numFmtId="38" fontId="40" fillId="2" borderId="33" xfId="1" applyFont="1" applyFill="1" applyBorder="1" applyAlignment="1">
      <alignment horizontal="right" vertical="center"/>
    </xf>
    <xf numFmtId="38" fontId="4" fillId="0" borderId="19" xfId="1" applyFont="1" applyBorder="1" applyAlignment="1">
      <alignment horizontal="center" vertical="center"/>
    </xf>
    <xf numFmtId="38" fontId="37" fillId="2" borderId="18" xfId="1" applyFont="1" applyFill="1" applyBorder="1" applyAlignment="1">
      <alignment horizontal="right" vertical="center"/>
    </xf>
    <xf numFmtId="38" fontId="37" fillId="2" borderId="19" xfId="1" applyFont="1" applyFill="1" applyBorder="1" applyAlignment="1">
      <alignment horizontal="right" vertical="center"/>
    </xf>
    <xf numFmtId="38" fontId="37" fillId="2" borderId="30" xfId="1" applyFont="1" applyFill="1" applyBorder="1" applyAlignment="1">
      <alignment horizontal="right" vertical="center"/>
    </xf>
    <xf numFmtId="38" fontId="40" fillId="2" borderId="18" xfId="1" applyFont="1" applyFill="1" applyBorder="1" applyAlignment="1">
      <alignment horizontal="right" vertical="center"/>
    </xf>
    <xf numFmtId="38" fontId="40" fillId="2" borderId="19" xfId="1" applyFont="1" applyFill="1" applyBorder="1" applyAlignment="1">
      <alignment horizontal="right" vertical="center"/>
    </xf>
    <xf numFmtId="38" fontId="40" fillId="2" borderId="30" xfId="1" applyFont="1" applyFill="1" applyBorder="1" applyAlignment="1">
      <alignment horizontal="right" vertical="center"/>
    </xf>
    <xf numFmtId="0" fontId="41" fillId="2" borderId="29" xfId="2" applyFont="1" applyFill="1" applyBorder="1" applyAlignment="1">
      <alignment horizontal="center" vertical="center"/>
    </xf>
    <xf numFmtId="0" fontId="39" fillId="2" borderId="19" xfId="2" applyFont="1" applyFill="1" applyBorder="1" applyAlignment="1">
      <alignment horizontal="center" vertical="center"/>
    </xf>
    <xf numFmtId="0" fontId="39" fillId="2" borderId="30" xfId="2" applyFont="1" applyFill="1" applyBorder="1" applyAlignment="1">
      <alignment horizontal="center" vertical="center"/>
    </xf>
    <xf numFmtId="0" fontId="3" fillId="2" borderId="7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horizontal="center" vertical="center"/>
    </xf>
    <xf numFmtId="38" fontId="4" fillId="0" borderId="32" xfId="1"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38" fontId="40" fillId="2" borderId="21" xfId="1" applyFont="1" applyFill="1" applyBorder="1" applyAlignment="1">
      <alignment horizontal="right" vertical="center"/>
    </xf>
    <xf numFmtId="38" fontId="40" fillId="2" borderId="22" xfId="1" applyFont="1" applyFill="1" applyBorder="1" applyAlignment="1">
      <alignment horizontal="right"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0" fillId="2" borderId="9" xfId="2" applyFont="1" applyFill="1" applyBorder="1" applyAlignment="1">
      <alignment horizontal="center" vertical="center" wrapText="1"/>
    </xf>
    <xf numFmtId="0" fontId="40" fillId="2" borderId="0" xfId="2" applyFont="1" applyFill="1" applyAlignment="1">
      <alignment horizontal="center" vertical="center" wrapText="1"/>
    </xf>
    <xf numFmtId="0" fontId="40" fillId="2" borderId="11"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73" xfId="2" applyFont="1" applyBorder="1" applyAlignment="1">
      <alignment horizontal="center" vertical="center" wrapText="1"/>
    </xf>
    <xf numFmtId="0" fontId="10" fillId="0" borderId="74" xfId="2" applyFont="1" applyBorder="1" applyAlignment="1">
      <alignment horizontal="center" vertical="center" wrapText="1"/>
    </xf>
    <xf numFmtId="0" fontId="40" fillId="2" borderId="27" xfId="2" applyFont="1" applyFill="1" applyBorder="1" applyAlignment="1">
      <alignment horizontal="center" vertical="center" wrapText="1"/>
    </xf>
    <xf numFmtId="0" fontId="40" fillId="2" borderId="66" xfId="2" applyFont="1" applyFill="1" applyBorder="1" applyAlignment="1">
      <alignment horizontal="center" vertical="center" wrapText="1"/>
    </xf>
    <xf numFmtId="0" fontId="40" fillId="2" borderId="6" xfId="2" applyFont="1" applyFill="1" applyBorder="1" applyAlignment="1">
      <alignment horizontal="left" vertical="center" wrapText="1"/>
    </xf>
    <xf numFmtId="0" fontId="40" fillId="2" borderId="12" xfId="2" applyFont="1" applyFill="1" applyBorder="1" applyAlignment="1">
      <alignment horizontal="left" vertical="center" wrapText="1"/>
    </xf>
    <xf numFmtId="0" fontId="40" fillId="2" borderId="10" xfId="2" applyFont="1" applyFill="1" applyBorder="1" applyAlignment="1">
      <alignment horizontal="left" vertical="center" wrapText="1"/>
    </xf>
    <xf numFmtId="0" fontId="40" fillId="2" borderId="9" xfId="2" applyFont="1" applyFill="1" applyBorder="1" applyAlignment="1">
      <alignment horizontal="left" vertical="center" wrapText="1"/>
    </xf>
    <xf numFmtId="0" fontId="40" fillId="2" borderId="0" xfId="2" applyFont="1" applyFill="1" applyAlignment="1">
      <alignment horizontal="left" vertical="center" wrapText="1"/>
    </xf>
    <xf numFmtId="0" fontId="40" fillId="2" borderId="11" xfId="2" applyFont="1" applyFill="1" applyBorder="1" applyAlignment="1">
      <alignment horizontal="left" vertical="center" wrapText="1"/>
    </xf>
    <xf numFmtId="0" fontId="40" fillId="2" borderId="13" xfId="2" applyFont="1" applyFill="1" applyBorder="1" applyAlignment="1">
      <alignment horizontal="left" vertical="center" wrapText="1"/>
    </xf>
    <xf numFmtId="0" fontId="40" fillId="2" borderId="15" xfId="2" applyFont="1" applyFill="1" applyBorder="1" applyAlignment="1">
      <alignment horizontal="left" vertical="center" wrapText="1"/>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20" xfId="2" applyFont="1" applyFill="1" applyBorder="1" applyAlignment="1">
      <alignment horizontal="center" vertical="center"/>
    </xf>
    <xf numFmtId="0" fontId="3" fillId="2" borderId="30" xfId="2" applyFont="1" applyFill="1" applyBorder="1" applyAlignment="1">
      <alignment horizontal="center" vertical="center"/>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78" xfId="2" applyFont="1" applyFill="1" applyBorder="1" applyAlignment="1">
      <alignment horizontal="center" vertical="center"/>
    </xf>
    <xf numFmtId="0" fontId="4" fillId="2" borderId="27" xfId="2" applyFont="1" applyFill="1" applyBorder="1" applyAlignment="1">
      <alignment horizontal="center" vertical="center"/>
    </xf>
    <xf numFmtId="0" fontId="39" fillId="2" borderId="34" xfId="2" applyFont="1" applyFill="1" applyBorder="1" applyAlignment="1">
      <alignment horizontal="center" vertical="center" wrapText="1"/>
    </xf>
    <xf numFmtId="0" fontId="39" fillId="2" borderId="32" xfId="2" applyFont="1" applyFill="1" applyBorder="1" applyAlignment="1">
      <alignment horizontal="center" vertical="center" wrapText="1"/>
    </xf>
    <xf numFmtId="0" fontId="39" fillId="2" borderId="33" xfId="2" applyFont="1" applyFill="1" applyBorder="1" applyAlignment="1">
      <alignment horizontal="center" vertical="center" wrapText="1"/>
    </xf>
    <xf numFmtId="0" fontId="39" fillId="2" borderId="37" xfId="2" applyFont="1" applyFill="1" applyBorder="1" applyAlignment="1">
      <alignment horizontal="center" vertical="center" wrapText="1"/>
    </xf>
    <xf numFmtId="0" fontId="39" fillId="2" borderId="0" xfId="2" applyFont="1" applyFill="1" applyAlignment="1">
      <alignment horizontal="center" vertical="center" wrapText="1"/>
    </xf>
    <xf numFmtId="0" fontId="39" fillId="2" borderId="38" xfId="2" applyFont="1" applyFill="1" applyBorder="1" applyAlignment="1">
      <alignment horizontal="center" vertical="center" wrapText="1"/>
    </xf>
    <xf numFmtId="0" fontId="4" fillId="0" borderId="0" xfId="0" applyFont="1" applyAlignment="1">
      <alignment horizontal="left" vertical="center"/>
    </xf>
    <xf numFmtId="0" fontId="36" fillId="0" borderId="0" xfId="0" applyFont="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39" fillId="2" borderId="41" xfId="2" applyFont="1" applyFill="1" applyBorder="1" applyAlignment="1">
      <alignment horizontal="center" vertical="center" wrapText="1"/>
    </xf>
    <xf numFmtId="0" fontId="39" fillId="2" borderId="42" xfId="2" applyFont="1" applyFill="1" applyBorder="1" applyAlignment="1">
      <alignment horizontal="center" vertical="center" wrapText="1"/>
    </xf>
    <xf numFmtId="0" fontId="39" fillId="2" borderId="43" xfId="2" applyFont="1" applyFill="1" applyBorder="1" applyAlignment="1">
      <alignment horizontal="center" vertical="center" wrapText="1"/>
    </xf>
    <xf numFmtId="0" fontId="39" fillId="2" borderId="71" xfId="2" applyFont="1" applyFill="1" applyBorder="1" applyAlignment="1">
      <alignment horizontal="center" vertical="center" wrapText="1"/>
    </xf>
    <xf numFmtId="0" fontId="39" fillId="2" borderId="72" xfId="2" applyFont="1" applyFill="1" applyBorder="1" applyAlignment="1">
      <alignment horizontal="center" vertical="center" wrapText="1"/>
    </xf>
    <xf numFmtId="0" fontId="39" fillId="2" borderId="44" xfId="2" applyFont="1" applyFill="1" applyBorder="1" applyAlignment="1">
      <alignment horizontal="center" vertical="center" wrapText="1"/>
    </xf>
    <xf numFmtId="0" fontId="39" fillId="2" borderId="45" xfId="2" applyFont="1" applyFill="1" applyBorder="1" applyAlignment="1">
      <alignment horizontal="center" vertical="center" wrapText="1"/>
    </xf>
    <xf numFmtId="0" fontId="39" fillId="2" borderId="4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3" fillId="0" borderId="4" xfId="2" applyFont="1" applyBorder="1" applyAlignment="1">
      <alignment horizontal="center" vertical="center" shrinkToFit="1"/>
    </xf>
    <xf numFmtId="0" fontId="3" fillId="0" borderId="5" xfId="2" applyFont="1" applyBorder="1" applyAlignment="1">
      <alignment horizontal="center" vertical="center"/>
    </xf>
    <xf numFmtId="0" fontId="30" fillId="0" borderId="2" xfId="2" applyFont="1" applyBorder="1" applyAlignment="1">
      <alignment horizontal="left" vertical="center" wrapText="1"/>
    </xf>
    <xf numFmtId="0" fontId="30" fillId="0" borderId="4" xfId="2" applyFont="1" applyBorder="1" applyAlignment="1">
      <alignment horizontal="left" vertical="center" wrapText="1"/>
    </xf>
    <xf numFmtId="0" fontId="30" fillId="0" borderId="1" xfId="2" applyFont="1" applyBorder="1" applyAlignment="1">
      <alignment horizontal="left" vertical="center" wrapText="1"/>
    </xf>
    <xf numFmtId="0" fontId="30" fillId="0" borderId="10" xfId="2" applyFont="1" applyBorder="1" applyAlignment="1">
      <alignment horizontal="left" vertical="center" wrapText="1"/>
    </xf>
    <xf numFmtId="0" fontId="30" fillId="0" borderId="5" xfId="2" applyFont="1" applyBorder="1" applyAlignment="1">
      <alignment horizontal="left" vertical="center" wrapText="1"/>
    </xf>
    <xf numFmtId="0" fontId="30" fillId="0" borderId="6" xfId="2" applyFont="1" applyBorder="1" applyAlignment="1">
      <alignment horizontal="left" vertical="center" wrapTex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38" fontId="40" fillId="0" borderId="15" xfId="1" applyFont="1"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0" fillId="0" borderId="0" xfId="0" applyFont="1" applyAlignment="1">
      <alignment horizontal="center" vertical="center" wrapText="1"/>
    </xf>
    <xf numFmtId="0" fontId="49" fillId="0" borderId="0" xfId="0" applyFont="1" applyAlignment="1">
      <alignment horizontal="center" vertical="center" wrapText="1"/>
    </xf>
    <xf numFmtId="0" fontId="40" fillId="0" borderId="15" xfId="0" applyFont="1" applyBorder="1" applyAlignment="1">
      <alignment horizontal="center" vertical="center" wrapText="1"/>
    </xf>
    <xf numFmtId="0" fontId="40" fillId="0" borderId="15" xfId="0" applyFont="1" applyBorder="1" applyAlignment="1">
      <alignment horizontal="center" vertical="center"/>
    </xf>
    <xf numFmtId="0" fontId="4" fillId="0" borderId="4" xfId="0" applyFont="1" applyBorder="1" applyAlignment="1">
      <alignment horizontal="left" vertical="center"/>
    </xf>
    <xf numFmtId="0" fontId="40" fillId="0" borderId="4" xfId="0" applyFont="1" applyBorder="1" applyAlignment="1">
      <alignment horizontal="left" vertical="center"/>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13" xfId="0" applyFont="1" applyBorder="1" applyAlignment="1">
      <alignment horizontal="right" vertical="center"/>
    </xf>
    <xf numFmtId="0" fontId="4" fillId="0" borderId="15" xfId="0" applyFont="1" applyBorder="1" applyAlignment="1">
      <alignment horizontal="right" vertical="center"/>
    </xf>
    <xf numFmtId="0" fontId="4" fillId="0" borderId="14" xfId="0" applyFont="1" applyBorder="1" applyAlignment="1">
      <alignment horizontal="righ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right"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80" xfId="0" applyFont="1" applyBorder="1" applyAlignment="1">
      <alignment horizontal="left" vertical="center"/>
    </xf>
    <xf numFmtId="0" fontId="4" fillId="0" borderId="79" xfId="0" applyFont="1" applyBorder="1" applyAlignment="1">
      <alignment horizontal="right" vertical="center"/>
    </xf>
    <xf numFmtId="0" fontId="4" fillId="0" borderId="53" xfId="0" applyFont="1" applyBorder="1" applyAlignment="1">
      <alignment horizontal="right" vertical="center"/>
    </xf>
    <xf numFmtId="0" fontId="4" fillId="0" borderId="55" xfId="0" applyFont="1" applyBorder="1" applyAlignment="1">
      <alignment horizontal="right"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4" xfId="0" applyFont="1" applyBorder="1" applyAlignment="1">
      <alignment horizontal="right" vertical="center"/>
    </xf>
    <xf numFmtId="0" fontId="40" fillId="0" borderId="1" xfId="0" applyFont="1" applyBorder="1" applyAlignment="1">
      <alignment horizontal="left" vertical="center"/>
    </xf>
    <xf numFmtId="0" fontId="40" fillId="0" borderId="3" xfId="0" applyFont="1" applyBorder="1" applyAlignment="1">
      <alignment horizontal="left" vertical="center"/>
    </xf>
    <xf numFmtId="0" fontId="40" fillId="0" borderId="2" xfId="0" applyFont="1" applyBorder="1" applyAlignment="1">
      <alignment horizontal="left" vertical="center"/>
    </xf>
    <xf numFmtId="0" fontId="4" fillId="0" borderId="4" xfId="0" applyFont="1" applyBorder="1" applyAlignment="1">
      <alignment horizontal="left"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68580</xdr:colOff>
      <xdr:row>1</xdr:row>
      <xdr:rowOff>685800</xdr:rowOff>
    </xdr:from>
    <xdr:to>
      <xdr:col>30</xdr:col>
      <xdr:colOff>167973</xdr:colOff>
      <xdr:row>2</xdr:row>
      <xdr:rowOff>201183</xdr:rowOff>
    </xdr:to>
    <xdr:sp macro="" textlink="">
      <xdr:nvSpPr>
        <xdr:cNvPr id="4" name="吹き出し: 線 3">
          <a:extLst>
            <a:ext uri="{FF2B5EF4-FFF2-40B4-BE49-F238E27FC236}">
              <a16:creationId xmlns:a16="http://schemas.microsoft.com/office/drawing/2014/main" id="{92D0EA7F-6EFA-4A6F-BD80-B0B6ABBA6F68}"/>
            </a:ext>
          </a:extLst>
        </xdr:cNvPr>
        <xdr:cNvSpPr/>
      </xdr:nvSpPr>
      <xdr:spPr>
        <a:xfrm>
          <a:off x="3116580" y="914400"/>
          <a:ext cx="2766393" cy="300243"/>
        </a:xfrm>
        <a:prstGeom prst="borderCallout1">
          <a:avLst>
            <a:gd name="adj1" fmla="val 77086"/>
            <a:gd name="adj2" fmla="val 29"/>
            <a:gd name="adj3" fmla="val 139900"/>
            <a:gd name="adj4" fmla="val -15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都道府県へ提出の場合は北海道知事等に修正</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175260</xdr:colOff>
      <xdr:row>7</xdr:row>
      <xdr:rowOff>15240</xdr:rowOff>
    </xdr:from>
    <xdr:to>
      <xdr:col>56</xdr:col>
      <xdr:colOff>22860</xdr:colOff>
      <xdr:row>9</xdr:row>
      <xdr:rowOff>18885</xdr:rowOff>
    </xdr:to>
    <xdr:sp macro="" textlink="">
      <xdr:nvSpPr>
        <xdr:cNvPr id="5" name="正方形/長方形 4">
          <a:extLst>
            <a:ext uri="{FF2B5EF4-FFF2-40B4-BE49-F238E27FC236}">
              <a16:creationId xmlns:a16="http://schemas.microsoft.com/office/drawing/2014/main" id="{DC16FCAE-82E1-4160-8139-5E699D3D857F}"/>
            </a:ext>
          </a:extLst>
        </xdr:cNvPr>
        <xdr:cNvSpPr/>
      </xdr:nvSpPr>
      <xdr:spPr>
        <a:xfrm>
          <a:off x="175260" y="2598420"/>
          <a:ext cx="10515600" cy="54466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175260</xdr:colOff>
      <xdr:row>20</xdr:row>
      <xdr:rowOff>236220</xdr:rowOff>
    </xdr:from>
    <xdr:to>
      <xdr:col>43</xdr:col>
      <xdr:colOff>183542</xdr:colOff>
      <xdr:row>27</xdr:row>
      <xdr:rowOff>17726</xdr:rowOff>
    </xdr:to>
    <xdr:sp macro="" textlink="">
      <xdr:nvSpPr>
        <xdr:cNvPr id="8" name="正方形/長方形 7">
          <a:extLst>
            <a:ext uri="{FF2B5EF4-FFF2-40B4-BE49-F238E27FC236}">
              <a16:creationId xmlns:a16="http://schemas.microsoft.com/office/drawing/2014/main" id="{747FA94E-FB5B-41EF-BF54-2105BCAA2C71}"/>
            </a:ext>
          </a:extLst>
        </xdr:cNvPr>
        <xdr:cNvSpPr/>
      </xdr:nvSpPr>
      <xdr:spPr>
        <a:xfrm>
          <a:off x="175260" y="5646420"/>
          <a:ext cx="8199782" cy="124454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99060</xdr:colOff>
      <xdr:row>18</xdr:row>
      <xdr:rowOff>30480</xdr:rowOff>
    </xdr:from>
    <xdr:to>
      <xdr:col>60</xdr:col>
      <xdr:colOff>7620</xdr:colOff>
      <xdr:row>29</xdr:row>
      <xdr:rowOff>76200</xdr:rowOff>
    </xdr:to>
    <xdr:sp macro="" textlink="">
      <xdr:nvSpPr>
        <xdr:cNvPr id="9" name="吹き出し: 線 8">
          <a:extLst>
            <a:ext uri="{FF2B5EF4-FFF2-40B4-BE49-F238E27FC236}">
              <a16:creationId xmlns:a16="http://schemas.microsoft.com/office/drawing/2014/main" id="{2AEEF138-CF95-4FD6-8ED5-8981D0462341}"/>
            </a:ext>
          </a:extLst>
        </xdr:cNvPr>
        <xdr:cNvSpPr/>
      </xdr:nvSpPr>
      <xdr:spPr>
        <a:xfrm>
          <a:off x="8862060" y="5105400"/>
          <a:ext cx="2575560" cy="2270760"/>
        </a:xfrm>
        <a:prstGeom prst="borderCallout1">
          <a:avLst>
            <a:gd name="adj1" fmla="val 26002"/>
            <a:gd name="adj2" fmla="val 363"/>
            <a:gd name="adj3" fmla="val 56030"/>
            <a:gd name="adj4" fmla="val -52714"/>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77491</xdr:colOff>
      <xdr:row>1</xdr:row>
      <xdr:rowOff>0</xdr:rowOff>
    </xdr:from>
    <xdr:to>
      <xdr:col>18</xdr:col>
      <xdr:colOff>153888</xdr:colOff>
      <xdr:row>1</xdr:row>
      <xdr:rowOff>612914</xdr:rowOff>
    </xdr:to>
    <xdr:sp macro="" textlink="">
      <xdr:nvSpPr>
        <xdr:cNvPr id="6" name="正方形/長方形 5">
          <a:extLst>
            <a:ext uri="{FF2B5EF4-FFF2-40B4-BE49-F238E27FC236}">
              <a16:creationId xmlns:a16="http://schemas.microsoft.com/office/drawing/2014/main" id="{95F2B6B4-41ED-4E09-B79A-58E344F03205}"/>
            </a:ext>
          </a:extLst>
        </xdr:cNvPr>
        <xdr:cNvSpPr/>
      </xdr:nvSpPr>
      <xdr:spPr>
        <a:xfrm>
          <a:off x="77491" y="232475"/>
          <a:ext cx="3563516" cy="612914"/>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①立上げ・事業拡大の取組 及び</a:t>
          </a:r>
          <a:endParaRPr kumimoji="0" lang="en-US" altLang="ja-JP"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 ②スマート農業機械等の導入 に取り組む場合の記載例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8282</xdr:colOff>
      <xdr:row>207</xdr:row>
      <xdr:rowOff>0</xdr:rowOff>
    </xdr:from>
    <xdr:to>
      <xdr:col>60</xdr:col>
      <xdr:colOff>91109</xdr:colOff>
      <xdr:row>212</xdr:row>
      <xdr:rowOff>24849</xdr:rowOff>
    </xdr:to>
    <xdr:sp macro="" textlink="">
      <xdr:nvSpPr>
        <xdr:cNvPr id="3" name="大かっこ 2">
          <a:extLst>
            <a:ext uri="{FF2B5EF4-FFF2-40B4-BE49-F238E27FC236}">
              <a16:creationId xmlns:a16="http://schemas.microsoft.com/office/drawing/2014/main" id="{3DB02063-0748-4162-B6DE-71367D545590}"/>
            </a:ext>
          </a:extLst>
        </xdr:cNvPr>
        <xdr:cNvSpPr/>
      </xdr:nvSpPr>
      <xdr:spPr>
        <a:xfrm>
          <a:off x="370232" y="5538787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107674</xdr:colOff>
      <xdr:row>9</xdr:row>
      <xdr:rowOff>149087</xdr:rowOff>
    </xdr:from>
    <xdr:to>
      <xdr:col>61</xdr:col>
      <xdr:colOff>124239</xdr:colOff>
      <xdr:row>14</xdr:row>
      <xdr:rowOff>234015</xdr:rowOff>
    </xdr:to>
    <xdr:sp macro="" textlink="">
      <xdr:nvSpPr>
        <xdr:cNvPr id="6" name="吹き出し: 線 5">
          <a:extLst>
            <a:ext uri="{FF2B5EF4-FFF2-40B4-BE49-F238E27FC236}">
              <a16:creationId xmlns:a16="http://schemas.microsoft.com/office/drawing/2014/main" id="{E550DDEC-DF6C-479B-BF0D-FA0930B583EE}"/>
            </a:ext>
          </a:extLst>
        </xdr:cNvPr>
        <xdr:cNvSpPr/>
      </xdr:nvSpPr>
      <xdr:spPr>
        <a:xfrm>
          <a:off x="9617434" y="2610347"/>
          <a:ext cx="1662485" cy="1570828"/>
        </a:xfrm>
        <a:prstGeom prst="borderCallout1">
          <a:avLst>
            <a:gd name="adj1" fmla="val 101008"/>
            <a:gd name="adj2" fmla="val 70302"/>
            <a:gd name="adj3" fmla="val 157314"/>
            <a:gd name="adj4" fmla="val 1416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76201</xdr:colOff>
      <xdr:row>13</xdr:row>
      <xdr:rowOff>46384</xdr:rowOff>
    </xdr:from>
    <xdr:to>
      <xdr:col>19</xdr:col>
      <xdr:colOff>142875</xdr:colOff>
      <xdr:row>18</xdr:row>
      <xdr:rowOff>75660</xdr:rowOff>
    </xdr:to>
    <xdr:sp macro="" textlink="">
      <xdr:nvSpPr>
        <xdr:cNvPr id="7" name="吹き出し: 線 34">
          <a:extLst>
            <a:ext uri="{FF2B5EF4-FFF2-40B4-BE49-F238E27FC236}">
              <a16:creationId xmlns:a16="http://schemas.microsoft.com/office/drawing/2014/main" id="{D76C2EED-1C0E-495E-9D60-FBFE4552FB19}"/>
            </a:ext>
          </a:extLst>
        </xdr:cNvPr>
        <xdr:cNvSpPr/>
      </xdr:nvSpPr>
      <xdr:spPr>
        <a:xfrm>
          <a:off x="76201" y="3751609"/>
          <a:ext cx="3505199" cy="1277051"/>
        </a:xfrm>
        <a:prstGeom prst="borderCallout1">
          <a:avLst>
            <a:gd name="adj1" fmla="val 101008"/>
            <a:gd name="adj2" fmla="val 70302"/>
            <a:gd name="adj3" fmla="val 163191"/>
            <a:gd name="adj4" fmla="val 94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（空欄だと記載漏れと誤認する恐れがあります。）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86139</xdr:colOff>
      <xdr:row>14</xdr:row>
      <xdr:rowOff>225288</xdr:rowOff>
    </xdr:from>
    <xdr:to>
      <xdr:col>55</xdr:col>
      <xdr:colOff>106653</xdr:colOff>
      <xdr:row>19</xdr:row>
      <xdr:rowOff>26506</xdr:rowOff>
    </xdr:to>
    <xdr:cxnSp macro="">
      <xdr:nvCxnSpPr>
        <xdr:cNvPr id="8" name="直線コネクタ 7">
          <a:extLst>
            <a:ext uri="{FF2B5EF4-FFF2-40B4-BE49-F238E27FC236}">
              <a16:creationId xmlns:a16="http://schemas.microsoft.com/office/drawing/2014/main" id="{4FDF9918-121F-4384-84E7-D237CBD0E449}"/>
            </a:ext>
          </a:extLst>
        </xdr:cNvPr>
        <xdr:cNvCxnSpPr/>
      </xdr:nvCxnSpPr>
      <xdr:spPr>
        <a:xfrm flipH="1">
          <a:off x="9733722" y="4181062"/>
          <a:ext cx="577105" cy="993914"/>
        </a:xfrm>
        <a:prstGeom prst="line">
          <a:avLst/>
        </a:prstGeom>
        <a:noFill/>
        <a:ln w="28575" cap="flat" cmpd="sng" algn="ctr">
          <a:solidFill>
            <a:schemeClr val="accent2"/>
          </a:solidFill>
          <a:prstDash val="solid"/>
          <a:miter lim="800000"/>
        </a:ln>
        <a:effectLst/>
      </xdr:spPr>
    </xdr:cxnSp>
    <xdr:clientData/>
  </xdr:twoCellAnchor>
  <xdr:twoCellAnchor>
    <xdr:from>
      <xdr:col>46</xdr:col>
      <xdr:colOff>102706</xdr:colOff>
      <xdr:row>29</xdr:row>
      <xdr:rowOff>39756</xdr:rowOff>
    </xdr:from>
    <xdr:to>
      <xdr:col>60</xdr:col>
      <xdr:colOff>156797</xdr:colOff>
      <xdr:row>34</xdr:row>
      <xdr:rowOff>139306</xdr:rowOff>
    </xdr:to>
    <xdr:sp macro="" textlink="">
      <xdr:nvSpPr>
        <xdr:cNvPr id="9" name="吹き出し: 線 39">
          <a:extLst>
            <a:ext uri="{FF2B5EF4-FFF2-40B4-BE49-F238E27FC236}">
              <a16:creationId xmlns:a16="http://schemas.microsoft.com/office/drawing/2014/main" id="{4CF531B2-814D-4E8B-8BE1-41EDA5A41509}"/>
            </a:ext>
          </a:extLst>
        </xdr:cNvPr>
        <xdr:cNvSpPr/>
      </xdr:nvSpPr>
      <xdr:spPr>
        <a:xfrm>
          <a:off x="8637106" y="7109791"/>
          <a:ext cx="2651517" cy="881428"/>
        </a:xfrm>
        <a:prstGeom prst="borderCallout1">
          <a:avLst>
            <a:gd name="adj1" fmla="val 45588"/>
            <a:gd name="adj2" fmla="val -153"/>
            <a:gd name="adj3" fmla="val 24003"/>
            <a:gd name="adj4" fmla="val -220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過去にこれらの事業実施がある場合は、もれなく（複数の場合すべてについて）記入してください。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32</xdr:col>
      <xdr:colOff>0</xdr:colOff>
      <xdr:row>33</xdr:row>
      <xdr:rowOff>31474</xdr:rowOff>
    </xdr:from>
    <xdr:to>
      <xdr:col>46</xdr:col>
      <xdr:colOff>57404</xdr:colOff>
      <xdr:row>37</xdr:row>
      <xdr:rowOff>6626</xdr:rowOff>
    </xdr:to>
    <xdr:sp macro="" textlink="">
      <xdr:nvSpPr>
        <xdr:cNvPr id="10" name="吹き出し: 線 39">
          <a:extLst>
            <a:ext uri="{FF2B5EF4-FFF2-40B4-BE49-F238E27FC236}">
              <a16:creationId xmlns:a16="http://schemas.microsoft.com/office/drawing/2014/main" id="{480141B9-CEAE-4435-8AFC-8B07CA16B7EF}"/>
            </a:ext>
          </a:extLst>
        </xdr:cNvPr>
        <xdr:cNvSpPr/>
      </xdr:nvSpPr>
      <xdr:spPr>
        <a:xfrm>
          <a:off x="5936974" y="7764117"/>
          <a:ext cx="2654830" cy="843170"/>
        </a:xfrm>
        <a:prstGeom prst="borderCallout1">
          <a:avLst>
            <a:gd name="adj1" fmla="val 80204"/>
            <a:gd name="adj2" fmla="val 141328"/>
            <a:gd name="adj3" fmla="val 51888"/>
            <a:gd name="adj4" fmla="val 100941"/>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本事業の対象は耕種農業に関するサービス事業です（畜産農業に関するものは対象外となります）。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112643</xdr:colOff>
      <xdr:row>38</xdr:row>
      <xdr:rowOff>6626</xdr:rowOff>
    </xdr:from>
    <xdr:to>
      <xdr:col>40</xdr:col>
      <xdr:colOff>76200</xdr:colOff>
      <xdr:row>39</xdr:row>
      <xdr:rowOff>337928</xdr:rowOff>
    </xdr:to>
    <xdr:sp macro="" textlink="">
      <xdr:nvSpPr>
        <xdr:cNvPr id="11" name="吹き出し: 線 39">
          <a:extLst>
            <a:ext uri="{FF2B5EF4-FFF2-40B4-BE49-F238E27FC236}">
              <a16:creationId xmlns:a16="http://schemas.microsoft.com/office/drawing/2014/main" id="{BBFA64BD-F9E3-4E39-A160-BA7B8A1E5507}"/>
            </a:ext>
          </a:extLst>
        </xdr:cNvPr>
        <xdr:cNvSpPr/>
      </xdr:nvSpPr>
      <xdr:spPr>
        <a:xfrm>
          <a:off x="2895600" y="8898835"/>
          <a:ext cx="4601817" cy="622850"/>
        </a:xfrm>
        <a:prstGeom prst="borderCallout1">
          <a:avLst>
            <a:gd name="adj1" fmla="val -21112"/>
            <a:gd name="adj2" fmla="val 88730"/>
            <a:gd name="adj3" fmla="val -1958"/>
            <a:gd name="adj4" fmla="val 4371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実施要領別表１で規定する農業支援サービスに該当することが分かるようにサービス事業内容を記入してください。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165652</xdr:colOff>
      <xdr:row>48</xdr:row>
      <xdr:rowOff>132521</xdr:rowOff>
    </xdr:from>
    <xdr:to>
      <xdr:col>49</xdr:col>
      <xdr:colOff>154056</xdr:colOff>
      <xdr:row>55</xdr:row>
      <xdr:rowOff>125895</xdr:rowOff>
    </xdr:to>
    <xdr:sp macro="" textlink="">
      <xdr:nvSpPr>
        <xdr:cNvPr id="12" name="吹き出し: 線 39">
          <a:extLst>
            <a:ext uri="{FF2B5EF4-FFF2-40B4-BE49-F238E27FC236}">
              <a16:creationId xmlns:a16="http://schemas.microsoft.com/office/drawing/2014/main" id="{DEB4EA68-A8D8-481E-8091-E089FA7438C2}"/>
            </a:ext>
          </a:extLst>
        </xdr:cNvPr>
        <xdr:cNvSpPr/>
      </xdr:nvSpPr>
      <xdr:spPr>
        <a:xfrm>
          <a:off x="6288156" y="12039599"/>
          <a:ext cx="2956891" cy="1311966"/>
        </a:xfrm>
        <a:prstGeom prst="borderCallout1">
          <a:avLst>
            <a:gd name="adj1" fmla="val 54538"/>
            <a:gd name="adj2" fmla="val 150330"/>
            <a:gd name="adj3" fmla="val 89331"/>
            <a:gd name="adj4" fmla="val 100187"/>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複数の都道府県にわたる場合（北海道については北海道内の複数総合振興局・振興局）でサービスを提供する場合は、申請先が地方農政局等になっているか確認してください。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49</xdr:col>
      <xdr:colOff>132522</xdr:colOff>
      <xdr:row>45</xdr:row>
      <xdr:rowOff>72887</xdr:rowOff>
    </xdr:from>
    <xdr:to>
      <xdr:col>57</xdr:col>
      <xdr:colOff>106017</xdr:colOff>
      <xdr:row>49</xdr:row>
      <xdr:rowOff>165650</xdr:rowOff>
    </xdr:to>
    <xdr:cxnSp macro="">
      <xdr:nvCxnSpPr>
        <xdr:cNvPr id="13" name="直線コネクタ 23">
          <a:extLst>
            <a:ext uri="{FF2B5EF4-FFF2-40B4-BE49-F238E27FC236}">
              <a16:creationId xmlns:a16="http://schemas.microsoft.com/office/drawing/2014/main" id="{3AC86AD9-930D-4629-8745-1B39C0A04CD7}"/>
            </a:ext>
          </a:extLst>
        </xdr:cNvPr>
        <xdr:cNvCxnSpPr/>
      </xdr:nvCxnSpPr>
      <xdr:spPr>
        <a:xfrm flipV="1">
          <a:off x="9223513" y="11469757"/>
          <a:ext cx="1457739" cy="795128"/>
        </a:xfrm>
        <a:prstGeom prst="line">
          <a:avLst/>
        </a:prstGeom>
        <a:noFill/>
        <a:ln w="28575" cap="flat" cmpd="sng" algn="ctr">
          <a:solidFill>
            <a:srgbClr val="ED7D31"/>
          </a:solidFill>
          <a:prstDash val="solid"/>
          <a:miter lim="800000"/>
        </a:ln>
        <a:effectLst/>
      </xdr:spPr>
    </xdr:cxnSp>
    <xdr:clientData/>
  </xdr:twoCellAnchor>
  <xdr:twoCellAnchor>
    <xdr:from>
      <xdr:col>56</xdr:col>
      <xdr:colOff>19878</xdr:colOff>
      <xdr:row>143</xdr:row>
      <xdr:rowOff>145775</xdr:rowOff>
    </xdr:from>
    <xdr:to>
      <xdr:col>74</xdr:col>
      <xdr:colOff>141464</xdr:colOff>
      <xdr:row>147</xdr:row>
      <xdr:rowOff>397565</xdr:rowOff>
    </xdr:to>
    <xdr:sp macro="" textlink="">
      <xdr:nvSpPr>
        <xdr:cNvPr id="48" name="吹き出し: 線 916">
          <a:extLst>
            <a:ext uri="{FF2B5EF4-FFF2-40B4-BE49-F238E27FC236}">
              <a16:creationId xmlns:a16="http://schemas.microsoft.com/office/drawing/2014/main" id="{36862660-8F88-4ADC-9309-E83707B511A9}"/>
            </a:ext>
          </a:extLst>
        </xdr:cNvPr>
        <xdr:cNvSpPr/>
      </xdr:nvSpPr>
      <xdr:spPr>
        <a:xfrm>
          <a:off x="10409582" y="35111636"/>
          <a:ext cx="3918334" cy="1451112"/>
        </a:xfrm>
        <a:prstGeom prst="borderCallout1">
          <a:avLst>
            <a:gd name="adj1" fmla="val 85984"/>
            <a:gd name="adj2" fmla="val -15532"/>
            <a:gd name="adj3" fmla="val 51004"/>
            <a:gd name="adj4" fmla="val -78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拡大量が０の場合はエラー（セルが黄色表示）になります。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63</xdr:col>
      <xdr:colOff>178903</xdr:colOff>
      <xdr:row>145</xdr:row>
      <xdr:rowOff>26505</xdr:rowOff>
    </xdr:from>
    <xdr:to>
      <xdr:col>68</xdr:col>
      <xdr:colOff>132521</xdr:colOff>
      <xdr:row>147</xdr:row>
      <xdr:rowOff>348141</xdr:rowOff>
    </xdr:to>
    <xdr:pic>
      <xdr:nvPicPr>
        <xdr:cNvPr id="49" name="図 919">
          <a:extLst>
            <a:ext uri="{FF2B5EF4-FFF2-40B4-BE49-F238E27FC236}">
              <a16:creationId xmlns:a16="http://schemas.microsoft.com/office/drawing/2014/main" id="{1E0FCAF7-9245-4476-9D01-BF85D5D1E5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27564" y="35429688"/>
          <a:ext cx="1179444" cy="1083636"/>
        </a:xfrm>
        <a:prstGeom prst="rect">
          <a:avLst/>
        </a:prstGeom>
      </xdr:spPr>
    </xdr:pic>
    <xdr:clientData/>
  </xdr:twoCellAnchor>
  <xdr:twoCellAnchor>
    <xdr:from>
      <xdr:col>63</xdr:col>
      <xdr:colOff>127000</xdr:colOff>
      <xdr:row>151</xdr:row>
      <xdr:rowOff>399144</xdr:rowOff>
    </xdr:from>
    <xdr:to>
      <xdr:col>79</xdr:col>
      <xdr:colOff>112868</xdr:colOff>
      <xdr:row>153</xdr:row>
      <xdr:rowOff>22642</xdr:rowOff>
    </xdr:to>
    <xdr:sp macro="" textlink="">
      <xdr:nvSpPr>
        <xdr:cNvPr id="50" name="吹き出し: 線 49">
          <a:extLst>
            <a:ext uri="{FF2B5EF4-FFF2-40B4-BE49-F238E27FC236}">
              <a16:creationId xmlns:a16="http://schemas.microsoft.com/office/drawing/2014/main" id="{C462B993-4B01-4CC9-9A69-C1BF6B37C21F}"/>
            </a:ext>
          </a:extLst>
        </xdr:cNvPr>
        <xdr:cNvSpPr/>
      </xdr:nvSpPr>
      <xdr:spPr>
        <a:xfrm>
          <a:off x="11520714" y="38063715"/>
          <a:ext cx="3333225" cy="866284"/>
        </a:xfrm>
        <a:prstGeom prst="borderCallout1">
          <a:avLst>
            <a:gd name="adj1" fmla="val 62555"/>
            <a:gd name="adj2" fmla="val -429"/>
            <a:gd name="adj3" fmla="val 119296"/>
            <a:gd name="adj4" fmla="val -18090"/>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本事業の取組に係る農業支援サービスに限らず事業実施主体が取り組む農業支援サービスについて記載してください。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72572</xdr:colOff>
      <xdr:row>172</xdr:row>
      <xdr:rowOff>163286</xdr:rowOff>
    </xdr:from>
    <xdr:to>
      <xdr:col>55</xdr:col>
      <xdr:colOff>54456</xdr:colOff>
      <xdr:row>175</xdr:row>
      <xdr:rowOff>108317</xdr:rowOff>
    </xdr:to>
    <xdr:sp macro="" textlink="">
      <xdr:nvSpPr>
        <xdr:cNvPr id="53" name="吹き出し: 線 5">
          <a:extLst>
            <a:ext uri="{FF2B5EF4-FFF2-40B4-BE49-F238E27FC236}">
              <a16:creationId xmlns:a16="http://schemas.microsoft.com/office/drawing/2014/main" id="{0F958D24-82CC-486B-897A-51B4F5E8F549}"/>
            </a:ext>
          </a:extLst>
        </xdr:cNvPr>
        <xdr:cNvSpPr/>
      </xdr:nvSpPr>
      <xdr:spPr>
        <a:xfrm>
          <a:off x="7874001" y="43942000"/>
          <a:ext cx="2159026" cy="616317"/>
        </a:xfrm>
        <a:prstGeom prst="borderCallout1">
          <a:avLst>
            <a:gd name="adj1" fmla="val 128230"/>
            <a:gd name="adj2" fmla="val 54293"/>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加算ポイントに該当する場合は、○を選択してください。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9072</xdr:colOff>
      <xdr:row>178</xdr:row>
      <xdr:rowOff>19827</xdr:rowOff>
    </xdr:from>
    <xdr:to>
      <xdr:col>51</xdr:col>
      <xdr:colOff>164746</xdr:colOff>
      <xdr:row>179</xdr:row>
      <xdr:rowOff>12191</xdr:rowOff>
    </xdr:to>
    <xdr:sp macro="" textlink="">
      <xdr:nvSpPr>
        <xdr:cNvPr id="54" name="正方形/長方形 53">
          <a:extLst>
            <a:ext uri="{FF2B5EF4-FFF2-40B4-BE49-F238E27FC236}">
              <a16:creationId xmlns:a16="http://schemas.microsoft.com/office/drawing/2014/main" id="{62D64A75-77DA-4D76-91C0-6D0DC197C8F8}"/>
            </a:ext>
          </a:extLst>
        </xdr:cNvPr>
        <xdr:cNvSpPr/>
      </xdr:nvSpPr>
      <xdr:spPr>
        <a:xfrm>
          <a:off x="8536215" y="45395113"/>
          <a:ext cx="881388" cy="10174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168915</xdr:colOff>
      <xdr:row>176</xdr:row>
      <xdr:rowOff>208643</xdr:rowOff>
    </xdr:from>
    <xdr:to>
      <xdr:col>66</xdr:col>
      <xdr:colOff>207551</xdr:colOff>
      <xdr:row>178</xdr:row>
      <xdr:rowOff>981075</xdr:rowOff>
    </xdr:to>
    <xdr:sp macro="" textlink="">
      <xdr:nvSpPr>
        <xdr:cNvPr id="55" name="吹き出し: 線 5">
          <a:extLst>
            <a:ext uri="{FF2B5EF4-FFF2-40B4-BE49-F238E27FC236}">
              <a16:creationId xmlns:a16="http://schemas.microsoft.com/office/drawing/2014/main" id="{05FFFFE9-6C9B-4FE1-85BC-CEEABF19ED01}"/>
            </a:ext>
          </a:extLst>
        </xdr:cNvPr>
        <xdr:cNvSpPr/>
      </xdr:nvSpPr>
      <xdr:spPr>
        <a:xfrm>
          <a:off x="9760590" y="50519693"/>
          <a:ext cx="2572286" cy="1496332"/>
        </a:xfrm>
        <a:prstGeom prst="borderCallout1">
          <a:avLst>
            <a:gd name="adj1" fmla="val 87102"/>
            <a:gd name="adj2" fmla="val -15348"/>
            <a:gd name="adj3" fmla="val 63597"/>
            <a:gd name="adj4" fmla="val -1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既に何らかのサービス事業を行っており、ポイント加算に該当する場合は、これまでサービスに用いていた農業機械がわかる資料等を別途根拠資料として提出してください。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18143</xdr:colOff>
      <xdr:row>180</xdr:row>
      <xdr:rowOff>11832</xdr:rowOff>
    </xdr:from>
    <xdr:to>
      <xdr:col>51</xdr:col>
      <xdr:colOff>173817</xdr:colOff>
      <xdr:row>182</xdr:row>
      <xdr:rowOff>19050</xdr:rowOff>
    </xdr:to>
    <xdr:sp macro="" textlink="">
      <xdr:nvSpPr>
        <xdr:cNvPr id="56" name="正方形/長方形 36">
          <a:extLst>
            <a:ext uri="{FF2B5EF4-FFF2-40B4-BE49-F238E27FC236}">
              <a16:creationId xmlns:a16="http://schemas.microsoft.com/office/drawing/2014/main" id="{4977E9DE-8150-4777-956F-0BC9C7DCE92F}"/>
            </a:ext>
          </a:extLst>
        </xdr:cNvPr>
        <xdr:cNvSpPr/>
      </xdr:nvSpPr>
      <xdr:spPr>
        <a:xfrm>
          <a:off x="8523968" y="53789982"/>
          <a:ext cx="879574" cy="177886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21807</xdr:colOff>
      <xdr:row>182</xdr:row>
      <xdr:rowOff>367133</xdr:rowOff>
    </xdr:from>
    <xdr:to>
      <xdr:col>51</xdr:col>
      <xdr:colOff>161925</xdr:colOff>
      <xdr:row>186</xdr:row>
      <xdr:rowOff>1352550</xdr:rowOff>
    </xdr:to>
    <xdr:sp macro="" textlink="">
      <xdr:nvSpPr>
        <xdr:cNvPr id="57" name="正方形/長方形 56">
          <a:extLst>
            <a:ext uri="{FF2B5EF4-FFF2-40B4-BE49-F238E27FC236}">
              <a16:creationId xmlns:a16="http://schemas.microsoft.com/office/drawing/2014/main" id="{51AE91FB-ED40-4A88-912C-EBE584309B01}"/>
            </a:ext>
          </a:extLst>
        </xdr:cNvPr>
        <xdr:cNvSpPr/>
      </xdr:nvSpPr>
      <xdr:spPr>
        <a:xfrm>
          <a:off x="8527632" y="55821683"/>
          <a:ext cx="864018" cy="2938042"/>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35112</xdr:colOff>
      <xdr:row>179</xdr:row>
      <xdr:rowOff>1469570</xdr:rowOff>
    </xdr:from>
    <xdr:to>
      <xdr:col>60</xdr:col>
      <xdr:colOff>171450</xdr:colOff>
      <xdr:row>180</xdr:row>
      <xdr:rowOff>1028699</xdr:rowOff>
    </xdr:to>
    <xdr:sp macro="" textlink="">
      <xdr:nvSpPr>
        <xdr:cNvPr id="58" name="吹き出し: 線 5">
          <a:extLst>
            <a:ext uri="{FF2B5EF4-FFF2-40B4-BE49-F238E27FC236}">
              <a16:creationId xmlns:a16="http://schemas.microsoft.com/office/drawing/2014/main" id="{06CC3F13-C802-4662-8554-C39359D03C38}"/>
            </a:ext>
          </a:extLst>
        </xdr:cNvPr>
        <xdr:cNvSpPr/>
      </xdr:nvSpPr>
      <xdr:spPr>
        <a:xfrm>
          <a:off x="9445812" y="53533220"/>
          <a:ext cx="1584138" cy="1273629"/>
        </a:xfrm>
        <a:prstGeom prst="borderCallout1">
          <a:avLst>
            <a:gd name="adj1" fmla="val 120942"/>
            <a:gd name="adj2" fmla="val -11659"/>
            <a:gd name="adj3" fmla="val 99831"/>
            <a:gd name="adj4" fmla="val 4820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該当するとして「○」を選択した場合は、根拠資料の提出が必要です。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19</xdr:col>
      <xdr:colOff>111707</xdr:colOff>
      <xdr:row>220</xdr:row>
      <xdr:rowOff>72572</xdr:rowOff>
    </xdr:from>
    <xdr:to>
      <xdr:col>41</xdr:col>
      <xdr:colOff>34832</xdr:colOff>
      <xdr:row>222</xdr:row>
      <xdr:rowOff>70077</xdr:rowOff>
    </xdr:to>
    <xdr:sp macro="" textlink="">
      <xdr:nvSpPr>
        <xdr:cNvPr id="60" name="吹き出し: 線 23">
          <a:extLst>
            <a:ext uri="{FF2B5EF4-FFF2-40B4-BE49-F238E27FC236}">
              <a16:creationId xmlns:a16="http://schemas.microsoft.com/office/drawing/2014/main" id="{B3B378EB-3909-425B-A244-9F858DD7DEA5}"/>
            </a:ext>
          </a:extLst>
        </xdr:cNvPr>
        <xdr:cNvSpPr/>
      </xdr:nvSpPr>
      <xdr:spPr>
        <a:xfrm>
          <a:off x="3558850" y="60479215"/>
          <a:ext cx="3914553" cy="324076"/>
        </a:xfrm>
        <a:prstGeom prst="borderCallout1">
          <a:avLst>
            <a:gd name="adj1" fmla="val -71601"/>
            <a:gd name="adj2" fmla="val -25638"/>
            <a:gd name="adj3" fmla="val 39758"/>
            <a:gd name="adj4" fmla="val -67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117929</xdr:colOff>
      <xdr:row>221</xdr:row>
      <xdr:rowOff>72680</xdr:rowOff>
    </xdr:from>
    <xdr:to>
      <xdr:col>19</xdr:col>
      <xdr:colOff>106449</xdr:colOff>
      <xdr:row>224</xdr:row>
      <xdr:rowOff>31456</xdr:rowOff>
    </xdr:to>
    <xdr:cxnSp macro="">
      <xdr:nvCxnSpPr>
        <xdr:cNvPr id="61" name="直線コネクタ 60">
          <a:extLst>
            <a:ext uri="{FF2B5EF4-FFF2-40B4-BE49-F238E27FC236}">
              <a16:creationId xmlns:a16="http://schemas.microsoft.com/office/drawing/2014/main" id="{111D4019-EBAF-4B6E-A49A-DAB769556978}"/>
            </a:ext>
          </a:extLst>
        </xdr:cNvPr>
        <xdr:cNvCxnSpPr>
          <a:cxnSpLocks/>
        </xdr:cNvCxnSpPr>
      </xdr:nvCxnSpPr>
      <xdr:spPr>
        <a:xfrm flipV="1">
          <a:off x="2657929" y="60642609"/>
          <a:ext cx="895663" cy="448633"/>
        </a:xfrm>
        <a:prstGeom prst="line">
          <a:avLst/>
        </a:prstGeom>
        <a:noFill/>
        <a:ln w="28575" cap="flat" cmpd="sng" algn="ctr">
          <a:solidFill>
            <a:schemeClr val="accent2"/>
          </a:solidFill>
          <a:prstDash val="solid"/>
          <a:miter lim="800000"/>
        </a:ln>
        <a:effectLst/>
      </xdr:spPr>
    </xdr:cxnSp>
    <xdr:clientData/>
  </xdr:twoCellAnchor>
  <xdr:twoCellAnchor>
    <xdr:from>
      <xdr:col>0</xdr:col>
      <xdr:colOff>173789</xdr:colOff>
      <xdr:row>89</xdr:row>
      <xdr:rowOff>147053</xdr:rowOff>
    </xdr:from>
    <xdr:to>
      <xdr:col>15</xdr:col>
      <xdr:colOff>80211</xdr:colOff>
      <xdr:row>90</xdr:row>
      <xdr:rowOff>294104</xdr:rowOff>
    </xdr:to>
    <xdr:sp macro="" textlink="">
      <xdr:nvSpPr>
        <xdr:cNvPr id="23" name="正方形/長方形 97">
          <a:extLst>
            <a:ext uri="{FF2B5EF4-FFF2-40B4-BE49-F238E27FC236}">
              <a16:creationId xmlns:a16="http://schemas.microsoft.com/office/drawing/2014/main" id="{B0BA39D8-63BD-4245-9FCB-1434868B3B40}"/>
            </a:ext>
          </a:extLst>
        </xdr:cNvPr>
        <xdr:cNvSpPr/>
      </xdr:nvSpPr>
      <xdr:spPr>
        <a:xfrm>
          <a:off x="173789" y="21402842"/>
          <a:ext cx="2713790" cy="374315"/>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リース導入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42</xdr:col>
      <xdr:colOff>0</xdr:colOff>
      <xdr:row>90</xdr:row>
      <xdr:rowOff>7690</xdr:rowOff>
    </xdr:from>
    <xdr:to>
      <xdr:col>47</xdr:col>
      <xdr:colOff>0</xdr:colOff>
      <xdr:row>93</xdr:row>
      <xdr:rowOff>9524</xdr:rowOff>
    </xdr:to>
    <xdr:sp macro="" textlink="">
      <xdr:nvSpPr>
        <xdr:cNvPr id="24" name="正方形/長方形 5">
          <a:extLst>
            <a:ext uri="{FF2B5EF4-FFF2-40B4-BE49-F238E27FC236}">
              <a16:creationId xmlns:a16="http://schemas.microsoft.com/office/drawing/2014/main" id="{E4EE2EB2-AE04-46DA-BD97-7090392797F0}"/>
            </a:ext>
          </a:extLst>
        </xdr:cNvPr>
        <xdr:cNvSpPr/>
      </xdr:nvSpPr>
      <xdr:spPr>
        <a:xfrm flipV="1">
          <a:off x="7600950" y="24906040"/>
          <a:ext cx="904875" cy="193540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20</xdr:col>
      <xdr:colOff>44996</xdr:colOff>
      <xdr:row>89</xdr:row>
      <xdr:rowOff>11369</xdr:rowOff>
    </xdr:from>
    <xdr:to>
      <xdr:col>43</xdr:col>
      <xdr:colOff>86823</xdr:colOff>
      <xdr:row>91</xdr:row>
      <xdr:rowOff>318295</xdr:rowOff>
    </xdr:to>
    <xdr:cxnSp macro="">
      <xdr:nvCxnSpPr>
        <xdr:cNvPr id="34" name="直線コネクタ 23">
          <a:extLst>
            <a:ext uri="{FF2B5EF4-FFF2-40B4-BE49-F238E27FC236}">
              <a16:creationId xmlns:a16="http://schemas.microsoft.com/office/drawing/2014/main" id="{FAC3672F-13B2-441C-AE3D-3FB6459BB630}"/>
            </a:ext>
          </a:extLst>
        </xdr:cNvPr>
        <xdr:cNvCxnSpPr/>
      </xdr:nvCxnSpPr>
      <xdr:spPr>
        <a:xfrm flipH="1" flipV="1">
          <a:off x="3788154" y="21267158"/>
          <a:ext cx="4346458" cy="868400"/>
        </a:xfrm>
        <a:prstGeom prst="line">
          <a:avLst/>
        </a:prstGeom>
        <a:noFill/>
        <a:ln w="28575" cap="flat" cmpd="sng" algn="ctr">
          <a:solidFill>
            <a:schemeClr val="accent2"/>
          </a:solidFill>
          <a:prstDash val="solid"/>
          <a:miter lim="800000"/>
        </a:ln>
        <a:effectLst/>
      </xdr:spPr>
    </xdr:cxnSp>
    <xdr:clientData/>
  </xdr:twoCellAnchor>
  <xdr:twoCellAnchor>
    <xdr:from>
      <xdr:col>57</xdr:col>
      <xdr:colOff>4806</xdr:colOff>
      <xdr:row>89</xdr:row>
      <xdr:rowOff>214736</xdr:rowOff>
    </xdr:from>
    <xdr:to>
      <xdr:col>60</xdr:col>
      <xdr:colOff>164264</xdr:colOff>
      <xdr:row>92</xdr:row>
      <xdr:rowOff>1089692</xdr:rowOff>
    </xdr:to>
    <xdr:sp macro="" textlink="">
      <xdr:nvSpPr>
        <xdr:cNvPr id="38" name="正方形/長方形 5">
          <a:extLst>
            <a:ext uri="{FF2B5EF4-FFF2-40B4-BE49-F238E27FC236}">
              <a16:creationId xmlns:a16="http://schemas.microsoft.com/office/drawing/2014/main" id="{868E1787-0C66-4F56-A2F5-F295223CC896}"/>
            </a:ext>
          </a:extLst>
        </xdr:cNvPr>
        <xdr:cNvSpPr/>
      </xdr:nvSpPr>
      <xdr:spPr>
        <a:xfrm flipV="1">
          <a:off x="10320381" y="24884486"/>
          <a:ext cx="702383" cy="194175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75512</xdr:colOff>
      <xdr:row>89</xdr:row>
      <xdr:rowOff>3087</xdr:rowOff>
    </xdr:from>
    <xdr:to>
      <xdr:col>57</xdr:col>
      <xdr:colOff>154001</xdr:colOff>
      <xdr:row>91</xdr:row>
      <xdr:rowOff>396662</xdr:rowOff>
    </xdr:to>
    <xdr:cxnSp macro="">
      <xdr:nvCxnSpPr>
        <xdr:cNvPr id="39" name="直線コネクタ 38">
          <a:extLst>
            <a:ext uri="{FF2B5EF4-FFF2-40B4-BE49-F238E27FC236}">
              <a16:creationId xmlns:a16="http://schemas.microsoft.com/office/drawing/2014/main" id="{8742AF45-929C-443C-8055-F6AA9AE0A397}"/>
            </a:ext>
          </a:extLst>
        </xdr:cNvPr>
        <xdr:cNvCxnSpPr/>
      </xdr:nvCxnSpPr>
      <xdr:spPr>
        <a:xfrm flipH="1" flipV="1">
          <a:off x="8310459" y="21258876"/>
          <a:ext cx="2511542" cy="955049"/>
        </a:xfrm>
        <a:prstGeom prst="line">
          <a:avLst/>
        </a:prstGeom>
        <a:noFill/>
        <a:ln w="28575" cap="flat" cmpd="sng" algn="ctr">
          <a:solidFill>
            <a:schemeClr val="accent2"/>
          </a:solidFill>
          <a:prstDash val="solid"/>
          <a:miter lim="800000"/>
        </a:ln>
        <a:effectLst/>
      </xdr:spPr>
    </xdr:cxnSp>
    <xdr:clientData/>
  </xdr:twoCellAnchor>
  <xdr:twoCellAnchor>
    <xdr:from>
      <xdr:col>0</xdr:col>
      <xdr:colOff>173790</xdr:colOff>
      <xdr:row>76</xdr:row>
      <xdr:rowOff>228599</xdr:rowOff>
    </xdr:from>
    <xdr:to>
      <xdr:col>14</xdr:col>
      <xdr:colOff>38100</xdr:colOff>
      <xdr:row>78</xdr:row>
      <xdr:rowOff>35430</xdr:rowOff>
    </xdr:to>
    <xdr:sp macro="" textlink="">
      <xdr:nvSpPr>
        <xdr:cNvPr id="67" name="正方形/長方形 95">
          <a:extLst>
            <a:ext uri="{FF2B5EF4-FFF2-40B4-BE49-F238E27FC236}">
              <a16:creationId xmlns:a16="http://schemas.microsoft.com/office/drawing/2014/main" id="{88FC16A8-7933-4328-9079-08EF609C308A}"/>
            </a:ext>
          </a:extLst>
        </xdr:cNvPr>
        <xdr:cNvSpPr/>
      </xdr:nvSpPr>
      <xdr:spPr>
        <a:xfrm>
          <a:off x="173790" y="21926549"/>
          <a:ext cx="2397960" cy="368806"/>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53</xdr:col>
      <xdr:colOff>18936</xdr:colOff>
      <xdr:row>77</xdr:row>
      <xdr:rowOff>19630</xdr:rowOff>
    </xdr:from>
    <xdr:to>
      <xdr:col>57</xdr:col>
      <xdr:colOff>0</xdr:colOff>
      <xdr:row>81</xdr:row>
      <xdr:rowOff>9030</xdr:rowOff>
    </xdr:to>
    <xdr:sp macro="" textlink="">
      <xdr:nvSpPr>
        <xdr:cNvPr id="68" name="正方形/長方形 61">
          <a:extLst>
            <a:ext uri="{FF2B5EF4-FFF2-40B4-BE49-F238E27FC236}">
              <a16:creationId xmlns:a16="http://schemas.microsoft.com/office/drawing/2014/main" id="{5BF362D9-FFA5-4685-9878-AC1D57D79FA6}"/>
            </a:ext>
          </a:extLst>
        </xdr:cNvPr>
        <xdr:cNvSpPr/>
      </xdr:nvSpPr>
      <xdr:spPr>
        <a:xfrm flipV="1">
          <a:off x="9938304" y="21502683"/>
          <a:ext cx="729696" cy="117918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93578</xdr:colOff>
      <xdr:row>74</xdr:row>
      <xdr:rowOff>66841</xdr:rowOff>
    </xdr:from>
    <xdr:to>
      <xdr:col>61</xdr:col>
      <xdr:colOff>58033</xdr:colOff>
      <xdr:row>76</xdr:row>
      <xdr:rowOff>110423</xdr:rowOff>
    </xdr:to>
    <xdr:sp macro="" textlink="">
      <xdr:nvSpPr>
        <xdr:cNvPr id="69" name="吹き出し: 線 62">
          <a:extLst>
            <a:ext uri="{FF2B5EF4-FFF2-40B4-BE49-F238E27FC236}">
              <a16:creationId xmlns:a16="http://schemas.microsoft.com/office/drawing/2014/main" id="{1D9795C8-4301-4FBE-98BF-AFCF72EFBA84}"/>
            </a:ext>
          </a:extLst>
        </xdr:cNvPr>
        <xdr:cNvSpPr/>
      </xdr:nvSpPr>
      <xdr:spPr>
        <a:xfrm>
          <a:off x="9825789" y="21015157"/>
          <a:ext cx="1648876" cy="351055"/>
        </a:xfrm>
        <a:prstGeom prst="borderCallout1">
          <a:avLst>
            <a:gd name="adj1" fmla="val 103912"/>
            <a:gd name="adj2" fmla="val 35852"/>
            <a:gd name="adj3" fmla="val 133407"/>
            <a:gd name="adj4" fmla="val 30256"/>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自動で表示されます。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56</xdr:col>
      <xdr:colOff>137402</xdr:colOff>
      <xdr:row>76</xdr:row>
      <xdr:rowOff>102140</xdr:rowOff>
    </xdr:from>
    <xdr:to>
      <xdr:col>58</xdr:col>
      <xdr:colOff>122342</xdr:colOff>
      <xdr:row>82</xdr:row>
      <xdr:rowOff>207372</xdr:rowOff>
    </xdr:to>
    <xdr:cxnSp macro="">
      <xdr:nvCxnSpPr>
        <xdr:cNvPr id="70" name="直線コネクタ 23">
          <a:extLst>
            <a:ext uri="{FF2B5EF4-FFF2-40B4-BE49-F238E27FC236}">
              <a16:creationId xmlns:a16="http://schemas.microsoft.com/office/drawing/2014/main" id="{4C2CEAFC-2406-402F-ABD4-76B68A8D80FD}"/>
            </a:ext>
          </a:extLst>
        </xdr:cNvPr>
        <xdr:cNvCxnSpPr/>
      </xdr:nvCxnSpPr>
      <xdr:spPr>
        <a:xfrm flipV="1">
          <a:off x="10618244" y="21357929"/>
          <a:ext cx="359256" cy="1696075"/>
        </a:xfrm>
        <a:prstGeom prst="line">
          <a:avLst/>
        </a:prstGeom>
        <a:noFill/>
        <a:ln w="28575" cap="flat" cmpd="sng" algn="ctr">
          <a:solidFill>
            <a:schemeClr val="accent2"/>
          </a:solidFill>
          <a:prstDash val="solid"/>
          <a:miter lim="800000"/>
        </a:ln>
        <a:effectLst/>
      </xdr:spPr>
    </xdr:cxnSp>
    <xdr:clientData/>
  </xdr:twoCellAnchor>
  <xdr:twoCellAnchor>
    <xdr:from>
      <xdr:col>32</xdr:col>
      <xdr:colOff>0</xdr:colOff>
      <xdr:row>81</xdr:row>
      <xdr:rowOff>172032</xdr:rowOff>
    </xdr:from>
    <xdr:to>
      <xdr:col>57</xdr:col>
      <xdr:colOff>18276</xdr:colOff>
      <xdr:row>83</xdr:row>
      <xdr:rowOff>18587</xdr:rowOff>
    </xdr:to>
    <xdr:sp macro="" textlink="">
      <xdr:nvSpPr>
        <xdr:cNvPr id="72" name="正方形/長方形 60">
          <a:extLst>
            <a:ext uri="{FF2B5EF4-FFF2-40B4-BE49-F238E27FC236}">
              <a16:creationId xmlns:a16="http://schemas.microsoft.com/office/drawing/2014/main" id="{1F3DAAAA-8E90-401E-87F7-94284D72E283}"/>
            </a:ext>
          </a:extLst>
        </xdr:cNvPr>
        <xdr:cNvSpPr/>
      </xdr:nvSpPr>
      <xdr:spPr>
        <a:xfrm>
          <a:off x="5989053" y="22844874"/>
          <a:ext cx="4697223" cy="43476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133685</xdr:colOff>
      <xdr:row>84</xdr:row>
      <xdr:rowOff>0</xdr:rowOff>
    </xdr:from>
    <xdr:to>
      <xdr:col>25</xdr:col>
      <xdr:colOff>40106</xdr:colOff>
      <xdr:row>88</xdr:row>
      <xdr:rowOff>133573</xdr:rowOff>
    </xdr:to>
    <xdr:sp macro="" textlink="">
      <xdr:nvSpPr>
        <xdr:cNvPr id="73" name="吹き出し: 線 42">
          <a:extLst>
            <a:ext uri="{FF2B5EF4-FFF2-40B4-BE49-F238E27FC236}">
              <a16:creationId xmlns:a16="http://schemas.microsoft.com/office/drawing/2014/main" id="{EB7540D7-595E-4483-BCFC-BBB4FBD37A0C}"/>
            </a:ext>
          </a:extLst>
        </xdr:cNvPr>
        <xdr:cNvSpPr/>
      </xdr:nvSpPr>
      <xdr:spPr>
        <a:xfrm>
          <a:off x="2941053" y="23408105"/>
          <a:ext cx="1778000" cy="775257"/>
        </a:xfrm>
        <a:prstGeom prst="borderCallout1">
          <a:avLst>
            <a:gd name="adj1" fmla="val 101491"/>
            <a:gd name="adj2" fmla="val 36337"/>
            <a:gd name="adj3" fmla="val 236432"/>
            <a:gd name="adj4" fmla="val 1227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リース導入の場合には、当該欄の記入が必要です。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19</xdr:col>
      <xdr:colOff>13368</xdr:colOff>
      <xdr:row>88</xdr:row>
      <xdr:rowOff>133685</xdr:rowOff>
    </xdr:from>
    <xdr:to>
      <xdr:col>20</xdr:col>
      <xdr:colOff>133684</xdr:colOff>
      <xdr:row>92</xdr:row>
      <xdr:rowOff>13368</xdr:rowOff>
    </xdr:to>
    <xdr:cxnSp macro="">
      <xdr:nvCxnSpPr>
        <xdr:cNvPr id="74" name="直線コネクタ 23">
          <a:extLst>
            <a:ext uri="{FF2B5EF4-FFF2-40B4-BE49-F238E27FC236}">
              <a16:creationId xmlns:a16="http://schemas.microsoft.com/office/drawing/2014/main" id="{30C66226-9FBF-43F4-88F6-F1EA2B93D097}"/>
            </a:ext>
          </a:extLst>
        </xdr:cNvPr>
        <xdr:cNvCxnSpPr/>
      </xdr:nvCxnSpPr>
      <xdr:spPr>
        <a:xfrm flipH="1" flipV="1">
          <a:off x="3569368" y="24183474"/>
          <a:ext cx="307474" cy="1096210"/>
        </a:xfrm>
        <a:prstGeom prst="line">
          <a:avLst/>
        </a:prstGeom>
        <a:noFill/>
        <a:ln w="28575" cap="flat" cmpd="sng" algn="ctr">
          <a:solidFill>
            <a:schemeClr val="accent2"/>
          </a:solidFill>
          <a:prstDash val="solid"/>
          <a:miter lim="800000"/>
        </a:ln>
        <a:effectLst/>
      </xdr:spPr>
    </xdr:cxnSp>
    <xdr:clientData/>
  </xdr:twoCellAnchor>
  <xdr:twoCellAnchor>
    <xdr:from>
      <xdr:col>30</xdr:col>
      <xdr:colOff>80211</xdr:colOff>
      <xdr:row>83</xdr:row>
      <xdr:rowOff>133684</xdr:rowOff>
    </xdr:from>
    <xdr:to>
      <xdr:col>60</xdr:col>
      <xdr:colOff>127591</xdr:colOff>
      <xdr:row>88</xdr:row>
      <xdr:rowOff>131796</xdr:rowOff>
    </xdr:to>
    <xdr:sp macro="" textlink="">
      <xdr:nvSpPr>
        <xdr:cNvPr id="76" name="吹き出し: 線 14">
          <a:extLst>
            <a:ext uri="{FF2B5EF4-FFF2-40B4-BE49-F238E27FC236}">
              <a16:creationId xmlns:a16="http://schemas.microsoft.com/office/drawing/2014/main" id="{C2840A42-5CE6-42AB-B1F1-2AA8251F9F63}"/>
            </a:ext>
          </a:extLst>
        </xdr:cNvPr>
        <xdr:cNvSpPr/>
      </xdr:nvSpPr>
      <xdr:spPr>
        <a:xfrm>
          <a:off x="5694948" y="23394737"/>
          <a:ext cx="5662117" cy="786848"/>
        </a:xfrm>
        <a:prstGeom prst="borderCallout1">
          <a:avLst>
            <a:gd name="adj1" fmla="val 100139"/>
            <a:gd name="adj2" fmla="val 46800"/>
            <a:gd name="adj3" fmla="val 136767"/>
            <a:gd name="adj4" fmla="val 47007"/>
          </a:avLst>
        </a:prstGeom>
        <a:solidFill>
          <a:sysClr val="window" lastClr="FFFFFF"/>
        </a:solidFill>
        <a:ln w="28575" cap="flat" cmpd="sng" algn="ctr">
          <a:solidFill>
            <a:schemeClr val="accent2"/>
          </a:solidFill>
          <a:prstDash val="solid"/>
          <a:miter lim="800000"/>
        </a:ln>
        <a:effectLst/>
      </xdr:spPr>
      <xdr:txBody>
        <a:bodyPr vertOverflow="clip" horzOverflow="clip" lIns="36000" tIns="36000" rIns="36000" bIns="36000" rtlCol="0" anchor="t"/>
        <a:lstStyle/>
        <a:p>
          <a:pPr eaLnBrk="1" fontAlgn="auto" latinLnBrk="0" hangingPunct="1"/>
          <a:r>
            <a:rPr kumimoji="1" lang="ja-JP" altLang="ja-JP" sz="1100" b="0" i="0" baseline="0">
              <a:effectLst/>
              <a:latin typeface="+mn-lt"/>
              <a:ea typeface="+mn-ea"/>
              <a:cs typeface="+mn-cs"/>
            </a:rPr>
            <a:t>別添１－２のリース計画書の「リース諸費用」から、機械に係る消費税相当額を除いて記載してください。このとき、備考欄にリース計画書の「リース諸費用」とは異なる旨を記載してください。</a:t>
          </a:r>
          <a:endParaRPr lang="ja-JP" altLang="ja-JP">
            <a:effectLst/>
          </a:endParaRPr>
        </a:p>
      </xdr:txBody>
    </xdr:sp>
    <xdr:clientData/>
  </xdr:twoCellAnchor>
  <xdr:twoCellAnchor>
    <xdr:from>
      <xdr:col>7</xdr:col>
      <xdr:colOff>106947</xdr:colOff>
      <xdr:row>96</xdr:row>
      <xdr:rowOff>120316</xdr:rowOff>
    </xdr:from>
    <xdr:to>
      <xdr:col>37</xdr:col>
      <xdr:colOff>42831</xdr:colOff>
      <xdr:row>98</xdr:row>
      <xdr:rowOff>166435</xdr:rowOff>
    </xdr:to>
    <xdr:sp macro="" textlink="">
      <xdr:nvSpPr>
        <xdr:cNvPr id="77" name="テキスト ボックス 93">
          <a:extLst>
            <a:ext uri="{FF2B5EF4-FFF2-40B4-BE49-F238E27FC236}">
              <a16:creationId xmlns:a16="http://schemas.microsoft.com/office/drawing/2014/main" id="{50284D42-AFD5-483D-8F57-BD581E242C89}"/>
            </a:ext>
          </a:extLst>
        </xdr:cNvPr>
        <xdr:cNvSpPr txBox="1"/>
      </xdr:nvSpPr>
      <xdr:spPr>
        <a:xfrm>
          <a:off x="1417052" y="27244842"/>
          <a:ext cx="5550621" cy="340225"/>
        </a:xfrm>
        <a:prstGeom prst="rect">
          <a:avLst/>
        </a:prstGeom>
        <a:solidFill>
          <a:schemeClr val="lt1"/>
        </a:solidFill>
        <a:ln w="285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リース導入の場合は、別添１－１、１－２の機械リース計画書も提出してください。</a:t>
          </a:r>
        </a:p>
      </xdr:txBody>
    </xdr:sp>
    <xdr:clientData/>
  </xdr:twoCellAnchor>
  <xdr:twoCellAnchor>
    <xdr:from>
      <xdr:col>20</xdr:col>
      <xdr:colOff>120316</xdr:colOff>
      <xdr:row>143</xdr:row>
      <xdr:rowOff>49797</xdr:rowOff>
    </xdr:from>
    <xdr:to>
      <xdr:col>55</xdr:col>
      <xdr:colOff>140928</xdr:colOff>
      <xdr:row>146</xdr:row>
      <xdr:rowOff>2615</xdr:rowOff>
    </xdr:to>
    <xdr:sp macro="" textlink="">
      <xdr:nvSpPr>
        <xdr:cNvPr id="84" name="吹き出し: 線 83">
          <a:extLst>
            <a:ext uri="{FF2B5EF4-FFF2-40B4-BE49-F238E27FC236}">
              <a16:creationId xmlns:a16="http://schemas.microsoft.com/office/drawing/2014/main" id="{18BFE76A-1483-44B1-913C-2740058AA6C3}"/>
            </a:ext>
          </a:extLst>
        </xdr:cNvPr>
        <xdr:cNvSpPr/>
      </xdr:nvSpPr>
      <xdr:spPr>
        <a:xfrm>
          <a:off x="3739816" y="40445322"/>
          <a:ext cx="6354737" cy="600518"/>
        </a:xfrm>
        <a:prstGeom prst="borderCallout1">
          <a:avLst>
            <a:gd name="adj1" fmla="val 218133"/>
            <a:gd name="adj2" fmla="val 51515"/>
            <a:gd name="adj3" fmla="val 99397"/>
            <a:gd name="adj4" fmla="val 5665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号「サービス利用者一覧」の値と一致させてください。複数の農業機械を導入する場合は、それぞれの機械を用いて提供するサービスの面積の合計を記載してください。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0</xdr:colOff>
      <xdr:row>152</xdr:row>
      <xdr:rowOff>668424</xdr:rowOff>
    </xdr:from>
    <xdr:to>
      <xdr:col>61</xdr:col>
      <xdr:colOff>21861</xdr:colOff>
      <xdr:row>153</xdr:row>
      <xdr:rowOff>676276</xdr:rowOff>
    </xdr:to>
    <xdr:sp macro="" textlink="">
      <xdr:nvSpPr>
        <xdr:cNvPr id="85" name="正方形/長方形 84">
          <a:extLst>
            <a:ext uri="{FF2B5EF4-FFF2-40B4-BE49-F238E27FC236}">
              <a16:creationId xmlns:a16="http://schemas.microsoft.com/office/drawing/2014/main" id="{DA9EF0F9-5402-44A7-959F-4061D2DFE945}"/>
            </a:ext>
          </a:extLst>
        </xdr:cNvPr>
        <xdr:cNvSpPr/>
      </xdr:nvSpPr>
      <xdr:spPr>
        <a:xfrm>
          <a:off x="180975" y="44492949"/>
          <a:ext cx="10880361" cy="693652"/>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3823</xdr:colOff>
      <xdr:row>159</xdr:row>
      <xdr:rowOff>3122</xdr:rowOff>
    </xdr:from>
    <xdr:to>
      <xdr:col>19</xdr:col>
      <xdr:colOff>167564</xdr:colOff>
      <xdr:row>159</xdr:row>
      <xdr:rowOff>354814</xdr:rowOff>
    </xdr:to>
    <xdr:sp macro="" textlink="">
      <xdr:nvSpPr>
        <xdr:cNvPr id="86" name="正方形/長方形 85">
          <a:extLst>
            <a:ext uri="{FF2B5EF4-FFF2-40B4-BE49-F238E27FC236}">
              <a16:creationId xmlns:a16="http://schemas.microsoft.com/office/drawing/2014/main" id="{01D2AB1B-C753-4243-A37C-95022336E600}"/>
            </a:ext>
          </a:extLst>
        </xdr:cNvPr>
        <xdr:cNvSpPr/>
      </xdr:nvSpPr>
      <xdr:spPr>
        <a:xfrm>
          <a:off x="186703" y="50295122"/>
          <a:ext cx="3455581" cy="351692"/>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0</xdr:colOff>
      <xdr:row>158</xdr:row>
      <xdr:rowOff>0</xdr:rowOff>
    </xdr:from>
    <xdr:to>
      <xdr:col>61</xdr:col>
      <xdr:colOff>1403</xdr:colOff>
      <xdr:row>159</xdr:row>
      <xdr:rowOff>364435</xdr:rowOff>
    </xdr:to>
    <xdr:sp macro="" textlink="">
      <xdr:nvSpPr>
        <xdr:cNvPr id="87" name="正方形/長方形 86">
          <a:extLst>
            <a:ext uri="{FF2B5EF4-FFF2-40B4-BE49-F238E27FC236}">
              <a16:creationId xmlns:a16="http://schemas.microsoft.com/office/drawing/2014/main" id="{81F39EE5-AA86-4AAE-882F-4E79A5702ACA}"/>
            </a:ext>
          </a:extLst>
        </xdr:cNvPr>
        <xdr:cNvSpPr/>
      </xdr:nvSpPr>
      <xdr:spPr>
        <a:xfrm>
          <a:off x="6949440" y="49644300"/>
          <a:ext cx="4207643" cy="10121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0</xdr:colOff>
      <xdr:row>154</xdr:row>
      <xdr:rowOff>133684</xdr:rowOff>
    </xdr:from>
    <xdr:to>
      <xdr:col>39</xdr:col>
      <xdr:colOff>114300</xdr:colOff>
      <xdr:row>158</xdr:row>
      <xdr:rowOff>105461</xdr:rowOff>
    </xdr:to>
    <xdr:sp macro="" textlink="">
      <xdr:nvSpPr>
        <xdr:cNvPr id="88" name="吹き出し: 線 87">
          <a:extLst>
            <a:ext uri="{FF2B5EF4-FFF2-40B4-BE49-F238E27FC236}">
              <a16:creationId xmlns:a16="http://schemas.microsoft.com/office/drawing/2014/main" id="{854B1AF2-2FD7-4CBB-AB86-9BCC179BF301}"/>
            </a:ext>
          </a:extLst>
        </xdr:cNvPr>
        <xdr:cNvSpPr/>
      </xdr:nvSpPr>
      <xdr:spPr>
        <a:xfrm>
          <a:off x="180975" y="45234559"/>
          <a:ext cx="6991350" cy="581377"/>
        </a:xfrm>
        <a:prstGeom prst="borderCallout1">
          <a:avLst>
            <a:gd name="adj1" fmla="val 98357"/>
            <a:gd name="adj2" fmla="val 49246"/>
            <a:gd name="adj3" fmla="val 230145"/>
            <a:gd name="adj4" fmla="val 3846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成果目標年度における本事業で導入する機械のみを用いたサービスに係る売上見込みを記載してください。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（既に農業支援サービス事業を行っている場合や、サービス事業以外のほかの事業を行っている場合でもその売上は除きます。）</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62</xdr:col>
      <xdr:colOff>120315</xdr:colOff>
      <xdr:row>153</xdr:row>
      <xdr:rowOff>414420</xdr:rowOff>
    </xdr:from>
    <xdr:to>
      <xdr:col>78</xdr:col>
      <xdr:colOff>134492</xdr:colOff>
      <xdr:row>158</xdr:row>
      <xdr:rowOff>362162</xdr:rowOff>
    </xdr:to>
    <xdr:sp macro="" textlink="">
      <xdr:nvSpPr>
        <xdr:cNvPr id="89" name="吹き出し: 線 88">
          <a:extLst>
            <a:ext uri="{FF2B5EF4-FFF2-40B4-BE49-F238E27FC236}">
              <a16:creationId xmlns:a16="http://schemas.microsoft.com/office/drawing/2014/main" id="{77DA475C-CA71-4B87-9C39-173F9ED59F53}"/>
            </a:ext>
          </a:extLst>
        </xdr:cNvPr>
        <xdr:cNvSpPr/>
      </xdr:nvSpPr>
      <xdr:spPr>
        <a:xfrm>
          <a:off x="11710736" y="42311052"/>
          <a:ext cx="3396388" cy="1217742"/>
        </a:xfrm>
        <a:prstGeom prst="borderCallout1">
          <a:avLst>
            <a:gd name="adj1" fmla="val 59185"/>
            <a:gd name="adj2" fmla="val 314"/>
            <a:gd name="adj3" fmla="val 81161"/>
            <a:gd name="adj4" fmla="val -3383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18</xdr:col>
      <xdr:colOff>0</xdr:colOff>
      <xdr:row>163</xdr:row>
      <xdr:rowOff>13368</xdr:rowOff>
    </xdr:from>
    <xdr:to>
      <xdr:col>35</xdr:col>
      <xdr:colOff>169804</xdr:colOff>
      <xdr:row>171</xdr:row>
      <xdr:rowOff>16760</xdr:rowOff>
    </xdr:to>
    <xdr:sp macro="" textlink="">
      <xdr:nvSpPr>
        <xdr:cNvPr id="90" name="正方形/長方形 89">
          <a:extLst>
            <a:ext uri="{FF2B5EF4-FFF2-40B4-BE49-F238E27FC236}">
              <a16:creationId xmlns:a16="http://schemas.microsoft.com/office/drawing/2014/main" id="{54F91C28-0AD3-4768-9333-1B5DF24B5A58}"/>
            </a:ext>
          </a:extLst>
        </xdr:cNvPr>
        <xdr:cNvSpPr/>
      </xdr:nvSpPr>
      <xdr:spPr>
        <a:xfrm>
          <a:off x="3368842" y="44677263"/>
          <a:ext cx="3351488" cy="1848234"/>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133685</xdr:colOff>
      <xdr:row>166</xdr:row>
      <xdr:rowOff>133685</xdr:rowOff>
    </xdr:from>
    <xdr:to>
      <xdr:col>18</xdr:col>
      <xdr:colOff>35665</xdr:colOff>
      <xdr:row>176</xdr:row>
      <xdr:rowOff>133350</xdr:rowOff>
    </xdr:to>
    <xdr:sp macro="" textlink="">
      <xdr:nvSpPr>
        <xdr:cNvPr id="91" name="吹き出し: 線 90">
          <a:extLst>
            <a:ext uri="{FF2B5EF4-FFF2-40B4-BE49-F238E27FC236}">
              <a16:creationId xmlns:a16="http://schemas.microsoft.com/office/drawing/2014/main" id="{939F1AC1-2FB8-4E87-A797-9E36E40B2DC5}"/>
            </a:ext>
          </a:extLst>
        </xdr:cNvPr>
        <xdr:cNvSpPr/>
      </xdr:nvSpPr>
      <xdr:spPr>
        <a:xfrm>
          <a:off x="133685" y="48301610"/>
          <a:ext cx="3159530" cy="2047540"/>
        </a:xfrm>
        <a:prstGeom prst="borderCallout1">
          <a:avLst>
            <a:gd name="adj1" fmla="val 42429"/>
            <a:gd name="adj2" fmla="val 100315"/>
            <a:gd name="adj3" fmla="val 22827"/>
            <a:gd name="adj4" fmla="val 12319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7</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これに該当しない場合は、「安全性検査合格の確認対象の該当」欄は「－」とし、確認したのチェックは不要です。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74974</xdr:colOff>
      <xdr:row>196</xdr:row>
      <xdr:rowOff>24899</xdr:rowOff>
    </xdr:from>
    <xdr:to>
      <xdr:col>59</xdr:col>
      <xdr:colOff>146622</xdr:colOff>
      <xdr:row>206</xdr:row>
      <xdr:rowOff>266852</xdr:rowOff>
    </xdr:to>
    <xdr:sp macro="" textlink="">
      <xdr:nvSpPr>
        <xdr:cNvPr id="92" name="吹き出し: 線 5">
          <a:extLst>
            <a:ext uri="{FF2B5EF4-FFF2-40B4-BE49-F238E27FC236}">
              <a16:creationId xmlns:a16="http://schemas.microsoft.com/office/drawing/2014/main" id="{6B3C0A08-2B4B-4DE5-86BB-F056675CA554}"/>
            </a:ext>
          </a:extLst>
        </xdr:cNvPr>
        <xdr:cNvSpPr/>
      </xdr:nvSpPr>
      <xdr:spPr>
        <a:xfrm>
          <a:off x="6047149" y="60803924"/>
          <a:ext cx="4776998" cy="2366028"/>
        </a:xfrm>
        <a:prstGeom prst="borderCallout1">
          <a:avLst>
            <a:gd name="adj1" fmla="val 59185"/>
            <a:gd name="adj2" fmla="val 314"/>
            <a:gd name="adj3" fmla="val 37489"/>
            <a:gd name="adj4" fmla="val -6262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スマート農業機械を導入する場合には、本要件に該当するか（該当の例：</a:t>
          </a:r>
          <a:r>
            <a:rPr kumimoji="1" lang="ja-JP" altLang="ja-JP" sz="1100" b="0" i="0" baseline="0">
              <a:effectLst/>
              <a:latin typeface="+mn-lt"/>
              <a:ea typeface="+mn-ea"/>
              <a:cs typeface="+mn-cs"/>
            </a:rPr>
            <a:t>スマート農業機械に付随するシステムサービスの提供者へのデータの送受信が行われる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必ず確認し、該当する場合には当該システムサービス提供者に確認した上で、応募申請時にチェックをしてください。また、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詳細はこちらをご参照ください。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農林水産省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https://www.maff.go.jp/j/kanbo/tizai/brand/keiyaku.html</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179135</xdr:colOff>
      <xdr:row>198</xdr:row>
      <xdr:rowOff>225605</xdr:rowOff>
    </xdr:from>
    <xdr:to>
      <xdr:col>17</xdr:col>
      <xdr:colOff>180974</xdr:colOff>
      <xdr:row>201</xdr:row>
      <xdr:rowOff>542</xdr:rowOff>
    </xdr:to>
    <xdr:sp macro="" textlink="">
      <xdr:nvSpPr>
        <xdr:cNvPr id="93" name="正方形/長方形 92">
          <a:extLst>
            <a:ext uri="{FF2B5EF4-FFF2-40B4-BE49-F238E27FC236}">
              <a16:creationId xmlns:a16="http://schemas.microsoft.com/office/drawing/2014/main" id="{3E4186DE-1236-4ED0-9351-008764E05DD1}"/>
            </a:ext>
          </a:extLst>
        </xdr:cNvPr>
        <xdr:cNvSpPr/>
      </xdr:nvSpPr>
      <xdr:spPr>
        <a:xfrm>
          <a:off x="360110" y="61271330"/>
          <a:ext cx="2897439" cy="575037"/>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120317</xdr:colOff>
      <xdr:row>1</xdr:row>
      <xdr:rowOff>120315</xdr:rowOff>
    </xdr:from>
    <xdr:to>
      <xdr:col>20</xdr:col>
      <xdr:colOff>136072</xdr:colOff>
      <xdr:row>2</xdr:row>
      <xdr:rowOff>38071</xdr:rowOff>
    </xdr:to>
    <xdr:sp macro="" textlink="">
      <xdr:nvSpPr>
        <xdr:cNvPr id="15" name="正方形/長方形 14">
          <a:extLst>
            <a:ext uri="{FF2B5EF4-FFF2-40B4-BE49-F238E27FC236}">
              <a16:creationId xmlns:a16="http://schemas.microsoft.com/office/drawing/2014/main" id="{7CEDF329-1057-4C8E-AECE-FE22E9B56718}"/>
            </a:ext>
          </a:extLst>
        </xdr:cNvPr>
        <xdr:cNvSpPr/>
      </xdr:nvSpPr>
      <xdr:spPr>
        <a:xfrm>
          <a:off x="120317" y="351636"/>
          <a:ext cx="3553612" cy="625328"/>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①立上げ・事業拡大の取組 及び</a:t>
          </a:r>
          <a:endParaRPr kumimoji="0" lang="en-US" altLang="ja-JP"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 ②スマート農業機械等の導入 に取り組む場合の記載例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5</xdr:col>
      <xdr:colOff>53484</xdr:colOff>
      <xdr:row>59</xdr:row>
      <xdr:rowOff>70039</xdr:rowOff>
    </xdr:from>
    <xdr:to>
      <xdr:col>19</xdr:col>
      <xdr:colOff>159134</xdr:colOff>
      <xdr:row>59</xdr:row>
      <xdr:rowOff>666386</xdr:rowOff>
    </xdr:to>
    <xdr:sp macro="" textlink="">
      <xdr:nvSpPr>
        <xdr:cNvPr id="26" name="テキスト ボックス 21">
          <a:extLst>
            <a:ext uri="{FF2B5EF4-FFF2-40B4-BE49-F238E27FC236}">
              <a16:creationId xmlns:a16="http://schemas.microsoft.com/office/drawing/2014/main" id="{0ADB738E-B098-4F26-8684-8A8BFAA8EFD8}"/>
            </a:ext>
          </a:extLst>
        </xdr:cNvPr>
        <xdr:cNvSpPr txBox="1"/>
      </xdr:nvSpPr>
      <xdr:spPr>
        <a:xfrm>
          <a:off x="989273" y="14120250"/>
          <a:ext cx="2725861" cy="59634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事業実施主体：株式会社</a:t>
          </a:r>
          <a:r>
            <a:rPr kumimoji="1" lang="en-US" altLang="ja-JP" sz="1100" b="0" i="0" u="none" strike="noStrike" kern="0" cap="none" spc="0" normalizeH="0" baseline="0" noProof="0">
              <a:ln>
                <a:noFill/>
              </a:ln>
              <a:solidFill>
                <a:srgbClr val="0070C0"/>
              </a:solidFill>
              <a:effectLst/>
              <a:uLnTx/>
              <a:uFillTx/>
              <a:latin typeface="+mn-lt"/>
              <a:ea typeface="+mn-ea"/>
              <a:cs typeface="+mn-cs"/>
            </a:rPr>
            <a:t>MAFF</a:t>
          </a:r>
          <a:r>
            <a:rPr kumimoji="1" lang="ja-JP" altLang="en-US" sz="1100" b="0" i="0" u="none" strike="noStrike" kern="0" cap="none" spc="0" normalizeH="0" baseline="0" noProof="0">
              <a:ln>
                <a:noFill/>
              </a:ln>
              <a:solidFill>
                <a:srgbClr val="0070C0"/>
              </a:solidFill>
              <a:effectLst/>
              <a:uLnTx/>
              <a:uFillTx/>
              <a:latin typeface="+mn-lt"/>
              <a:ea typeface="+mn-ea"/>
              <a:cs typeface="+mn-cs"/>
            </a:rPr>
            <a:t>サービス</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役割：小麦の収穫作業の代行</a:t>
          </a:r>
        </a:p>
      </xdr:txBody>
    </xdr:sp>
    <xdr:clientData/>
  </xdr:twoCellAnchor>
  <xdr:twoCellAnchor>
    <xdr:from>
      <xdr:col>30</xdr:col>
      <xdr:colOff>70202</xdr:colOff>
      <xdr:row>59</xdr:row>
      <xdr:rowOff>836457</xdr:rowOff>
    </xdr:from>
    <xdr:to>
      <xdr:col>38</xdr:col>
      <xdr:colOff>123185</xdr:colOff>
      <xdr:row>59</xdr:row>
      <xdr:rowOff>1434780</xdr:rowOff>
    </xdr:to>
    <xdr:sp macro="" textlink="">
      <xdr:nvSpPr>
        <xdr:cNvPr id="27" name="テキスト ボックス 33">
          <a:extLst>
            <a:ext uri="{FF2B5EF4-FFF2-40B4-BE49-F238E27FC236}">
              <a16:creationId xmlns:a16="http://schemas.microsoft.com/office/drawing/2014/main" id="{D9587282-4FCB-4F46-AA7A-07D75B32F169}"/>
            </a:ext>
          </a:extLst>
        </xdr:cNvPr>
        <xdr:cNvSpPr txBox="1"/>
      </xdr:nvSpPr>
      <xdr:spPr>
        <a:xfrm>
          <a:off x="5684939" y="14886668"/>
          <a:ext cx="1550246" cy="59832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農業者：○○</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役割：検討会に出席</a:t>
          </a:r>
        </a:p>
      </xdr:txBody>
    </xdr:sp>
    <xdr:clientData/>
  </xdr:twoCellAnchor>
  <xdr:twoCellAnchor>
    <xdr:from>
      <xdr:col>19</xdr:col>
      <xdr:colOff>159134</xdr:colOff>
      <xdr:row>59</xdr:row>
      <xdr:rowOff>368213</xdr:rowOff>
    </xdr:from>
    <xdr:to>
      <xdr:col>24</xdr:col>
      <xdr:colOff>171263</xdr:colOff>
      <xdr:row>59</xdr:row>
      <xdr:rowOff>912396</xdr:rowOff>
    </xdr:to>
    <xdr:cxnSp macro="">
      <xdr:nvCxnSpPr>
        <xdr:cNvPr id="28" name="直線コネクタ 27">
          <a:extLst>
            <a:ext uri="{FF2B5EF4-FFF2-40B4-BE49-F238E27FC236}">
              <a16:creationId xmlns:a16="http://schemas.microsoft.com/office/drawing/2014/main" id="{B9AAEE6A-23CF-4343-BF6A-D40CBABB0193}"/>
            </a:ext>
          </a:extLst>
        </xdr:cNvPr>
        <xdr:cNvCxnSpPr>
          <a:stCxn id="26" idx="3"/>
        </xdr:cNvCxnSpPr>
      </xdr:nvCxnSpPr>
      <xdr:spPr>
        <a:xfrm>
          <a:off x="3715134" y="14418424"/>
          <a:ext cx="947918" cy="544183"/>
        </a:xfrm>
        <a:prstGeom prst="line">
          <a:avLst/>
        </a:prstGeom>
        <a:noFill/>
        <a:ln w="6350" cap="flat" cmpd="sng" algn="ctr">
          <a:solidFill>
            <a:srgbClr val="0070C0"/>
          </a:solidFill>
          <a:prstDash val="solid"/>
          <a:miter lim="800000"/>
        </a:ln>
        <a:effectLst/>
      </xdr:spPr>
    </xdr:cxnSp>
    <xdr:clientData/>
  </xdr:twoCellAnchor>
  <xdr:twoCellAnchor>
    <xdr:from>
      <xdr:col>17</xdr:col>
      <xdr:colOff>123470</xdr:colOff>
      <xdr:row>59</xdr:row>
      <xdr:rowOff>838805</xdr:rowOff>
    </xdr:from>
    <xdr:to>
      <xdr:col>29</xdr:col>
      <xdr:colOff>136674</xdr:colOff>
      <xdr:row>59</xdr:row>
      <xdr:rowOff>1417633</xdr:rowOff>
    </xdr:to>
    <xdr:sp macro="" textlink="">
      <xdr:nvSpPr>
        <xdr:cNvPr id="30" name="テキスト ボックス 4">
          <a:extLst>
            <a:ext uri="{FF2B5EF4-FFF2-40B4-BE49-F238E27FC236}">
              <a16:creationId xmlns:a16="http://schemas.microsoft.com/office/drawing/2014/main" id="{8408710B-DCE8-4293-83E1-D353D09CE64D}"/>
            </a:ext>
          </a:extLst>
        </xdr:cNvPr>
        <xdr:cNvSpPr txBox="1"/>
      </xdr:nvSpPr>
      <xdr:spPr>
        <a:xfrm>
          <a:off x="3305154" y="14889016"/>
          <a:ext cx="2259099"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協力者：北海道</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役割：○○に関する知見を提供</a:t>
          </a:r>
        </a:p>
      </xdr:txBody>
    </xdr:sp>
    <xdr:clientData/>
  </xdr:twoCellAnchor>
  <xdr:twoCellAnchor>
    <xdr:from>
      <xdr:col>19</xdr:col>
      <xdr:colOff>159134</xdr:colOff>
      <xdr:row>59</xdr:row>
      <xdr:rowOff>368213</xdr:rowOff>
    </xdr:from>
    <xdr:to>
      <xdr:col>30</xdr:col>
      <xdr:colOff>70202</xdr:colOff>
      <xdr:row>59</xdr:row>
      <xdr:rowOff>1135619</xdr:rowOff>
    </xdr:to>
    <xdr:cxnSp macro="">
      <xdr:nvCxnSpPr>
        <xdr:cNvPr id="31" name="直線コネクタ 6">
          <a:extLst>
            <a:ext uri="{FF2B5EF4-FFF2-40B4-BE49-F238E27FC236}">
              <a16:creationId xmlns:a16="http://schemas.microsoft.com/office/drawing/2014/main" id="{9D290F31-0570-42DD-B4C1-5C8B27770664}"/>
            </a:ext>
          </a:extLst>
        </xdr:cNvPr>
        <xdr:cNvCxnSpPr>
          <a:stCxn id="26" idx="3"/>
          <a:endCxn id="27" idx="1"/>
        </xdr:cNvCxnSpPr>
      </xdr:nvCxnSpPr>
      <xdr:spPr>
        <a:xfrm>
          <a:off x="3715134" y="14418424"/>
          <a:ext cx="1969805" cy="767406"/>
        </a:xfrm>
        <a:prstGeom prst="line">
          <a:avLst/>
        </a:prstGeom>
        <a:noFill/>
        <a:ln w="6350" cap="flat" cmpd="sng" algn="ctr">
          <a:solidFill>
            <a:srgbClr val="0070C0"/>
          </a:solidFill>
          <a:prstDash val="solid"/>
          <a:miter lim="800000"/>
        </a:ln>
        <a:effectLst/>
      </xdr:spPr>
    </xdr:cxnSp>
    <xdr:clientData/>
  </xdr:twoCellAnchor>
  <xdr:twoCellAnchor>
    <xdr:from>
      <xdr:col>44</xdr:col>
      <xdr:colOff>88768</xdr:colOff>
      <xdr:row>56</xdr:row>
      <xdr:rowOff>187158</xdr:rowOff>
    </xdr:from>
    <xdr:to>
      <xdr:col>61</xdr:col>
      <xdr:colOff>12789</xdr:colOff>
      <xdr:row>61</xdr:row>
      <xdr:rowOff>14948</xdr:rowOff>
    </xdr:to>
    <xdr:sp macro="" textlink="">
      <xdr:nvSpPr>
        <xdr:cNvPr id="33" name="吹き出し: 線 7">
          <a:extLst>
            <a:ext uri="{FF2B5EF4-FFF2-40B4-BE49-F238E27FC236}">
              <a16:creationId xmlns:a16="http://schemas.microsoft.com/office/drawing/2014/main" id="{2091824D-7BA7-479A-97C1-4EBE64B3BFA3}"/>
            </a:ext>
          </a:extLst>
        </xdr:cNvPr>
        <xdr:cNvSpPr/>
      </xdr:nvSpPr>
      <xdr:spPr>
        <a:xfrm>
          <a:off x="8051668" y="13712658"/>
          <a:ext cx="3000596" cy="2199515"/>
        </a:xfrm>
        <a:prstGeom prst="borderCallout1">
          <a:avLst>
            <a:gd name="adj1" fmla="val 10715"/>
            <a:gd name="adj2" fmla="val -286"/>
            <a:gd name="adj3" fmla="val 13931"/>
            <a:gd name="adj4" fmla="val -20423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本事業の取組において外部から協力を受ける場合、役割分担、協力体制を記載してください。（取組内容について指導や助言を行う第三者を想定しています。）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本事業の取組において協力を受ける者がいない場合は、事業実施主体における取組の遂行に関する体制（補助事業に従事する者の役割分担等）を記載してください。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80212</xdr:colOff>
      <xdr:row>59</xdr:row>
      <xdr:rowOff>775369</xdr:rowOff>
    </xdr:from>
    <xdr:to>
      <xdr:col>17</xdr:col>
      <xdr:colOff>40105</xdr:colOff>
      <xdr:row>59</xdr:row>
      <xdr:rowOff>1363435</xdr:rowOff>
    </xdr:to>
    <xdr:sp macro="" textlink="">
      <xdr:nvSpPr>
        <xdr:cNvPr id="35" name="吹き出し: 線 26">
          <a:extLst>
            <a:ext uri="{FF2B5EF4-FFF2-40B4-BE49-F238E27FC236}">
              <a16:creationId xmlns:a16="http://schemas.microsoft.com/office/drawing/2014/main" id="{DFD57D99-0539-4B9B-963C-F8221152CF1C}"/>
            </a:ext>
          </a:extLst>
        </xdr:cNvPr>
        <xdr:cNvSpPr/>
      </xdr:nvSpPr>
      <xdr:spPr>
        <a:xfrm>
          <a:off x="267370" y="14825580"/>
          <a:ext cx="2954419" cy="588066"/>
        </a:xfrm>
        <a:prstGeom prst="borderCallout1">
          <a:avLst>
            <a:gd name="adj1" fmla="val 130510"/>
            <a:gd name="adj2" fmla="val 11095"/>
            <a:gd name="adj3" fmla="val 100872"/>
            <a:gd name="adj4" fmla="val 2323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協力者等に都道府県、市町村、農協等が含まれていればチェックをつけてください。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32</xdr:col>
      <xdr:colOff>120315</xdr:colOff>
      <xdr:row>61</xdr:row>
      <xdr:rowOff>53474</xdr:rowOff>
    </xdr:from>
    <xdr:to>
      <xdr:col>57</xdr:col>
      <xdr:colOff>183772</xdr:colOff>
      <xdr:row>63</xdr:row>
      <xdr:rowOff>80838</xdr:rowOff>
    </xdr:to>
    <xdr:sp macro="" textlink="">
      <xdr:nvSpPr>
        <xdr:cNvPr id="42" name="吹き出し: 線 37">
          <a:extLst>
            <a:ext uri="{FF2B5EF4-FFF2-40B4-BE49-F238E27FC236}">
              <a16:creationId xmlns:a16="http://schemas.microsoft.com/office/drawing/2014/main" id="{2FCD50EF-ABFB-4CE2-A57F-BF864825F50B}"/>
            </a:ext>
          </a:extLst>
        </xdr:cNvPr>
        <xdr:cNvSpPr/>
      </xdr:nvSpPr>
      <xdr:spPr>
        <a:xfrm>
          <a:off x="6109368" y="15854948"/>
          <a:ext cx="4742404" cy="802732"/>
        </a:xfrm>
        <a:prstGeom prst="borderCallout1">
          <a:avLst>
            <a:gd name="adj1" fmla="val -2289"/>
            <a:gd name="adj2" fmla="val 21976"/>
            <a:gd name="adj3" fmla="val -48841"/>
            <a:gd name="adj4" fmla="val 169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農業者が本事業の実施体制に入って取組（検討会の開催等）を行う場合は記載してください。（サービス事業者のサービスを受けるだけの農業者は記載不要です。）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26737</xdr:colOff>
      <xdr:row>65</xdr:row>
      <xdr:rowOff>521366</xdr:rowOff>
    </xdr:from>
    <xdr:to>
      <xdr:col>43</xdr:col>
      <xdr:colOff>66224</xdr:colOff>
      <xdr:row>68</xdr:row>
      <xdr:rowOff>95541</xdr:rowOff>
    </xdr:to>
    <xdr:sp macro="" textlink="">
      <xdr:nvSpPr>
        <xdr:cNvPr id="44" name="吹き出し: 線 29">
          <a:extLst>
            <a:ext uri="{FF2B5EF4-FFF2-40B4-BE49-F238E27FC236}">
              <a16:creationId xmlns:a16="http://schemas.microsoft.com/office/drawing/2014/main" id="{71E261C2-C7D4-4F41-ACEF-5E3AC4D94DFF}"/>
            </a:ext>
          </a:extLst>
        </xdr:cNvPr>
        <xdr:cNvSpPr/>
      </xdr:nvSpPr>
      <xdr:spPr>
        <a:xfrm>
          <a:off x="2646948" y="17499261"/>
          <a:ext cx="5467065" cy="603543"/>
        </a:xfrm>
        <a:prstGeom prst="borderCallout1">
          <a:avLst>
            <a:gd name="adj1" fmla="val 100514"/>
            <a:gd name="adj2" fmla="val 5968"/>
            <a:gd name="adj3" fmla="val 135919"/>
            <a:gd name="adj4" fmla="val -2278"/>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必ずしもすべての取組区分について取り組む必要はありません。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なお、補助金を活用せず自己資金で行う取組があれば備考欄に記載してください。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49389</xdr:colOff>
      <xdr:row>105</xdr:row>
      <xdr:rowOff>56445</xdr:rowOff>
    </xdr:from>
    <xdr:to>
      <xdr:col>58</xdr:col>
      <xdr:colOff>52523</xdr:colOff>
      <xdr:row>106</xdr:row>
      <xdr:rowOff>148812</xdr:rowOff>
    </xdr:to>
    <xdr:sp macro="" textlink="">
      <xdr:nvSpPr>
        <xdr:cNvPr id="45" name="吹き出し: 線 44">
          <a:extLst>
            <a:ext uri="{FF2B5EF4-FFF2-40B4-BE49-F238E27FC236}">
              <a16:creationId xmlns:a16="http://schemas.microsoft.com/office/drawing/2014/main" id="{AB6162B4-AC56-4B66-B35E-8F93C54FBD16}"/>
            </a:ext>
          </a:extLst>
        </xdr:cNvPr>
        <xdr:cNvSpPr/>
      </xdr:nvSpPr>
      <xdr:spPr>
        <a:xfrm>
          <a:off x="7937500" y="29068889"/>
          <a:ext cx="2754801" cy="318145"/>
        </a:xfrm>
        <a:prstGeom prst="borderCallout1">
          <a:avLst>
            <a:gd name="adj1" fmla="val 36932"/>
            <a:gd name="adj2" fmla="val 3"/>
            <a:gd name="adj3" fmla="val 169286"/>
            <a:gd name="adj4" fmla="val -1536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21166</xdr:colOff>
      <xdr:row>117</xdr:row>
      <xdr:rowOff>77610</xdr:rowOff>
    </xdr:from>
    <xdr:to>
      <xdr:col>45</xdr:col>
      <xdr:colOff>122118</xdr:colOff>
      <xdr:row>122</xdr:row>
      <xdr:rowOff>11168</xdr:rowOff>
    </xdr:to>
    <xdr:sp macro="" textlink="">
      <xdr:nvSpPr>
        <xdr:cNvPr id="46" name="吹き出し: 線 45">
          <a:extLst>
            <a:ext uri="{FF2B5EF4-FFF2-40B4-BE49-F238E27FC236}">
              <a16:creationId xmlns:a16="http://schemas.microsoft.com/office/drawing/2014/main" id="{C7E7CA7B-6BA6-42FD-A08C-325BB3A6C406}"/>
            </a:ext>
          </a:extLst>
        </xdr:cNvPr>
        <xdr:cNvSpPr/>
      </xdr:nvSpPr>
      <xdr:spPr>
        <a:xfrm>
          <a:off x="6074833" y="31799388"/>
          <a:ext cx="2302285" cy="1041280"/>
        </a:xfrm>
        <a:prstGeom prst="borderCallout1">
          <a:avLst>
            <a:gd name="adj1" fmla="val 28750"/>
            <a:gd name="adj2" fmla="val 544"/>
            <a:gd name="adj3" fmla="val 49769"/>
            <a:gd name="adj4" fmla="val -224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令和８年度内に事業が完了する必要があります。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遅くとも令和９年３月３１日までの日付を入力してください。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137689</xdr:colOff>
      <xdr:row>117</xdr:row>
      <xdr:rowOff>140558</xdr:rowOff>
    </xdr:from>
    <xdr:to>
      <xdr:col>64</xdr:col>
      <xdr:colOff>27215</xdr:colOff>
      <xdr:row>121</xdr:row>
      <xdr:rowOff>163285</xdr:rowOff>
    </xdr:to>
    <xdr:sp macro="" textlink="">
      <xdr:nvSpPr>
        <xdr:cNvPr id="47" name="吹き出し: 線 20">
          <a:extLst>
            <a:ext uri="{FF2B5EF4-FFF2-40B4-BE49-F238E27FC236}">
              <a16:creationId xmlns:a16="http://schemas.microsoft.com/office/drawing/2014/main" id="{864812C0-5796-493E-B0C1-18EE41E77C46}"/>
            </a:ext>
          </a:extLst>
        </xdr:cNvPr>
        <xdr:cNvSpPr/>
      </xdr:nvSpPr>
      <xdr:spPr>
        <a:xfrm>
          <a:off x="8274760" y="31913237"/>
          <a:ext cx="3114419" cy="893584"/>
        </a:xfrm>
        <a:prstGeom prst="borderCallout1">
          <a:avLst>
            <a:gd name="adj1" fmla="val 100625"/>
            <a:gd name="adj2" fmla="val 21408"/>
            <a:gd name="adj3" fmla="val 138383"/>
            <a:gd name="adj4" fmla="val 1110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課税事業者は、消費税仕入れ控除税額相当額を国庫補助金額から減額する必要があります。記載例に倣って記載してください。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63</xdr:col>
      <xdr:colOff>0</xdr:colOff>
      <xdr:row>130</xdr:row>
      <xdr:rowOff>54431</xdr:rowOff>
    </xdr:from>
    <xdr:to>
      <xdr:col>83</xdr:col>
      <xdr:colOff>51186</xdr:colOff>
      <xdr:row>135</xdr:row>
      <xdr:rowOff>47626</xdr:rowOff>
    </xdr:to>
    <xdr:sp macro="" textlink="">
      <xdr:nvSpPr>
        <xdr:cNvPr id="51" name="吹き出し: 線 20">
          <a:extLst>
            <a:ext uri="{FF2B5EF4-FFF2-40B4-BE49-F238E27FC236}">
              <a16:creationId xmlns:a16="http://schemas.microsoft.com/office/drawing/2014/main" id="{0FD4AF7A-664D-4F2A-9378-D230FA7B01B7}"/>
            </a:ext>
          </a:extLst>
        </xdr:cNvPr>
        <xdr:cNvSpPr/>
      </xdr:nvSpPr>
      <xdr:spPr>
        <a:xfrm>
          <a:off x="11382375" y="35115956"/>
          <a:ext cx="4718436" cy="1755320"/>
        </a:xfrm>
        <a:prstGeom prst="borderCallout1">
          <a:avLst>
            <a:gd name="adj1" fmla="val 20340"/>
            <a:gd name="adj2" fmla="val 37"/>
            <a:gd name="adj3" fmla="val 25524"/>
            <a:gd name="adj4" fmla="val -114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人件費を計上する場合には、以下の対応をお願いします。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・補助事業に従事する者ごとに、人件費単価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補助事業への従事時間により積算根拠（内訳）を明記すること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・人件費単価の根拠となる資料を添付すること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・補助事業へ従事する者ごとに従事する取組の具体的な内容を記載するとともに、従事時間の算定の考え方を併記すること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85726</xdr:colOff>
      <xdr:row>136</xdr:row>
      <xdr:rowOff>180975</xdr:rowOff>
    </xdr:from>
    <xdr:to>
      <xdr:col>60</xdr:col>
      <xdr:colOff>152401</xdr:colOff>
      <xdr:row>139</xdr:row>
      <xdr:rowOff>285750</xdr:rowOff>
    </xdr:to>
    <xdr:sp macro="" textlink="">
      <xdr:nvSpPr>
        <xdr:cNvPr id="52" name="吹き出し: 線 31">
          <a:extLst>
            <a:ext uri="{FF2B5EF4-FFF2-40B4-BE49-F238E27FC236}">
              <a16:creationId xmlns:a16="http://schemas.microsoft.com/office/drawing/2014/main" id="{DA10F5F8-D9F0-4104-8F0E-DDB1748898E4}"/>
            </a:ext>
          </a:extLst>
        </xdr:cNvPr>
        <xdr:cNvSpPr/>
      </xdr:nvSpPr>
      <xdr:spPr>
        <a:xfrm>
          <a:off x="9677401" y="37595175"/>
          <a:ext cx="1333500" cy="1123950"/>
        </a:xfrm>
        <a:prstGeom prst="borderCallout1">
          <a:avLst>
            <a:gd name="adj1" fmla="val 28750"/>
            <a:gd name="adj2" fmla="val 544"/>
            <a:gd name="adj3" fmla="val 61538"/>
            <a:gd name="adj4" fmla="val -2581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委託する場合は積算根拠欄に委託先の事業者名を記載してください。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40821</xdr:colOff>
      <xdr:row>180</xdr:row>
      <xdr:rowOff>1019175</xdr:rowOff>
    </xdr:from>
    <xdr:to>
      <xdr:col>57</xdr:col>
      <xdr:colOff>114300</xdr:colOff>
      <xdr:row>184</xdr:row>
      <xdr:rowOff>270314</xdr:rowOff>
    </xdr:to>
    <xdr:cxnSp macro="">
      <xdr:nvCxnSpPr>
        <xdr:cNvPr id="62" name="直線コネクタ 23">
          <a:extLst>
            <a:ext uri="{FF2B5EF4-FFF2-40B4-BE49-F238E27FC236}">
              <a16:creationId xmlns:a16="http://schemas.microsoft.com/office/drawing/2014/main" id="{61F9E7C9-026D-4D0E-8BAC-CE46270C5319}"/>
            </a:ext>
          </a:extLst>
        </xdr:cNvPr>
        <xdr:cNvCxnSpPr/>
      </xdr:nvCxnSpPr>
      <xdr:spPr>
        <a:xfrm flipV="1">
          <a:off x="9270546" y="54797325"/>
          <a:ext cx="1159329" cy="1765739"/>
        </a:xfrm>
        <a:prstGeom prst="line">
          <a:avLst/>
        </a:prstGeom>
        <a:noFill/>
        <a:ln w="28575" cap="flat" cmpd="sng" algn="ctr">
          <a:solidFill>
            <a:schemeClr val="accent2"/>
          </a:solidFill>
          <a:prstDash val="solid"/>
          <a:miter lim="800000"/>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185351</xdr:colOff>
      <xdr:row>29</xdr:row>
      <xdr:rowOff>61784</xdr:rowOff>
    </xdr:from>
    <xdr:to>
      <xdr:col>65</xdr:col>
      <xdr:colOff>20595</xdr:colOff>
      <xdr:row>33</xdr:row>
      <xdr:rowOff>10807</xdr:rowOff>
    </xdr:to>
    <xdr:sp macro="" textlink="">
      <xdr:nvSpPr>
        <xdr:cNvPr id="15" name="正方形/長方形 14">
          <a:extLst>
            <a:ext uri="{FF2B5EF4-FFF2-40B4-BE49-F238E27FC236}">
              <a16:creationId xmlns:a16="http://schemas.microsoft.com/office/drawing/2014/main" id="{33BE5105-3304-48C4-9AEF-7EC748D99F7C}"/>
            </a:ext>
          </a:extLst>
        </xdr:cNvPr>
        <xdr:cNvSpPr/>
      </xdr:nvSpPr>
      <xdr:spPr>
        <a:xfrm>
          <a:off x="185351" y="6394622"/>
          <a:ext cx="12552406" cy="104053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72082</xdr:colOff>
      <xdr:row>33</xdr:row>
      <xdr:rowOff>144162</xdr:rowOff>
    </xdr:from>
    <xdr:to>
      <xdr:col>69</xdr:col>
      <xdr:colOff>74803</xdr:colOff>
      <xdr:row>37</xdr:row>
      <xdr:rowOff>182530</xdr:rowOff>
    </xdr:to>
    <xdr:sp macro="" textlink="">
      <xdr:nvSpPr>
        <xdr:cNvPr id="16" name="吹き出し: 線 1">
          <a:extLst>
            <a:ext uri="{FF2B5EF4-FFF2-40B4-BE49-F238E27FC236}">
              <a16:creationId xmlns:a16="http://schemas.microsoft.com/office/drawing/2014/main" id="{758CD6CF-3899-47CF-BC4F-6818AAC2A82C}"/>
            </a:ext>
          </a:extLst>
        </xdr:cNvPr>
        <xdr:cNvSpPr/>
      </xdr:nvSpPr>
      <xdr:spPr>
        <a:xfrm>
          <a:off x="6777682" y="7476295"/>
          <a:ext cx="6098721" cy="597168"/>
        </a:xfrm>
        <a:prstGeom prst="borderCallout1">
          <a:avLst>
            <a:gd name="adj1" fmla="val 48195"/>
            <a:gd name="adj2" fmla="val 426"/>
            <a:gd name="adj3" fmla="val 116358"/>
            <a:gd name="adj4" fmla="val -82117"/>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事業実施計画書（詳細）　５　成果目標及びそれに付随する計画の（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　の目標年度の値と一致するか確認してください。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11908</xdr:colOff>
      <xdr:row>38</xdr:row>
      <xdr:rowOff>19951</xdr:rowOff>
    </xdr:from>
    <xdr:to>
      <xdr:col>27</xdr:col>
      <xdr:colOff>4879</xdr:colOff>
      <xdr:row>39</xdr:row>
      <xdr:rowOff>15159</xdr:rowOff>
    </xdr:to>
    <xdr:sp macro="" textlink="">
      <xdr:nvSpPr>
        <xdr:cNvPr id="17" name="正方形/長方形 16">
          <a:extLst>
            <a:ext uri="{FF2B5EF4-FFF2-40B4-BE49-F238E27FC236}">
              <a16:creationId xmlns:a16="http://schemas.microsoft.com/office/drawing/2014/main" id="{432DFC7C-1113-4050-914B-27C742787409}"/>
            </a:ext>
          </a:extLst>
        </xdr:cNvPr>
        <xdr:cNvSpPr/>
      </xdr:nvSpPr>
      <xdr:spPr>
        <a:xfrm>
          <a:off x="4202908" y="8401951"/>
          <a:ext cx="945471" cy="292864"/>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23</xdr:col>
      <xdr:colOff>21773</xdr:colOff>
      <xdr:row>8</xdr:row>
      <xdr:rowOff>465522</xdr:rowOff>
    </xdr:from>
    <xdr:to>
      <xdr:col>33</xdr:col>
      <xdr:colOff>16934</xdr:colOff>
      <xdr:row>13</xdr:row>
      <xdr:rowOff>163142</xdr:rowOff>
    </xdr:to>
    <xdr:sp macro="" textlink="">
      <xdr:nvSpPr>
        <xdr:cNvPr id="19" name="正方形/長方形 18">
          <a:extLst>
            <a:ext uri="{FF2B5EF4-FFF2-40B4-BE49-F238E27FC236}">
              <a16:creationId xmlns:a16="http://schemas.microsoft.com/office/drawing/2014/main" id="{882BD517-9D89-47B1-A857-DE3CBE10B49E}"/>
            </a:ext>
          </a:extLst>
        </xdr:cNvPr>
        <xdr:cNvSpPr/>
      </xdr:nvSpPr>
      <xdr:spPr>
        <a:xfrm>
          <a:off x="4305906" y="2582189"/>
          <a:ext cx="1857828" cy="95068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67730</xdr:colOff>
      <xdr:row>14</xdr:row>
      <xdr:rowOff>4996</xdr:rowOff>
    </xdr:from>
    <xdr:to>
      <xdr:col>48</xdr:col>
      <xdr:colOff>84667</xdr:colOff>
      <xdr:row>15</xdr:row>
      <xdr:rowOff>16933</xdr:rowOff>
    </xdr:to>
    <xdr:sp macro="" textlink="">
      <xdr:nvSpPr>
        <xdr:cNvPr id="20" name="正方形/長方形 19">
          <a:extLst>
            <a:ext uri="{FF2B5EF4-FFF2-40B4-BE49-F238E27FC236}">
              <a16:creationId xmlns:a16="http://schemas.microsoft.com/office/drawing/2014/main" id="{4ADCF3F9-CD65-4896-A442-D27469DA782F}"/>
            </a:ext>
          </a:extLst>
        </xdr:cNvPr>
        <xdr:cNvSpPr/>
      </xdr:nvSpPr>
      <xdr:spPr>
        <a:xfrm>
          <a:off x="253997" y="3560996"/>
          <a:ext cx="8771470" cy="147404"/>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177725</xdr:colOff>
      <xdr:row>7</xdr:row>
      <xdr:rowOff>62296</xdr:rowOff>
    </xdr:from>
    <xdr:to>
      <xdr:col>39</xdr:col>
      <xdr:colOff>152627</xdr:colOff>
      <xdr:row>25</xdr:row>
      <xdr:rowOff>73939</xdr:rowOff>
    </xdr:to>
    <xdr:cxnSp macro="">
      <xdr:nvCxnSpPr>
        <xdr:cNvPr id="21" name="直線コネクタ 20">
          <a:extLst>
            <a:ext uri="{FF2B5EF4-FFF2-40B4-BE49-F238E27FC236}">
              <a16:creationId xmlns:a16="http://schemas.microsoft.com/office/drawing/2014/main" id="{64AB236A-90B5-4122-8EB1-9CAEB6F6E85D}"/>
            </a:ext>
          </a:extLst>
        </xdr:cNvPr>
        <xdr:cNvCxnSpPr/>
      </xdr:nvCxnSpPr>
      <xdr:spPr>
        <a:xfrm flipH="1">
          <a:off x="5393192" y="1924963"/>
          <a:ext cx="2023835" cy="3686176"/>
        </a:xfrm>
        <a:prstGeom prst="line">
          <a:avLst/>
        </a:prstGeom>
        <a:noFill/>
        <a:ln w="28575" cap="flat" cmpd="sng" algn="ctr">
          <a:solidFill>
            <a:schemeClr val="accent2"/>
          </a:solidFill>
          <a:prstDash val="solid"/>
          <a:miter lim="800000"/>
        </a:ln>
        <a:effectLst/>
      </xdr:spPr>
    </xdr:cxnSp>
    <xdr:clientData/>
  </xdr:twoCellAnchor>
  <xdr:twoCellAnchor>
    <xdr:from>
      <xdr:col>31</xdr:col>
      <xdr:colOff>121170</xdr:colOff>
      <xdr:row>1</xdr:row>
      <xdr:rowOff>423334</xdr:rowOff>
    </xdr:from>
    <xdr:to>
      <xdr:col>54</xdr:col>
      <xdr:colOff>9401</xdr:colOff>
      <xdr:row>6</xdr:row>
      <xdr:rowOff>28554</xdr:rowOff>
    </xdr:to>
    <xdr:sp macro="" textlink="">
      <xdr:nvSpPr>
        <xdr:cNvPr id="22" name="吹き出し: 線 6">
          <a:extLst>
            <a:ext uri="{FF2B5EF4-FFF2-40B4-BE49-F238E27FC236}">
              <a16:creationId xmlns:a16="http://schemas.microsoft.com/office/drawing/2014/main" id="{07F5AFA4-9FE4-4B7F-85DD-3256920FC673}"/>
            </a:ext>
          </a:extLst>
        </xdr:cNvPr>
        <xdr:cNvSpPr/>
      </xdr:nvSpPr>
      <xdr:spPr>
        <a:xfrm>
          <a:off x="5895437" y="592667"/>
          <a:ext cx="4172364" cy="1146154"/>
        </a:xfrm>
        <a:prstGeom prst="borderCallout1">
          <a:avLst>
            <a:gd name="adj1" fmla="val 41664"/>
            <a:gd name="adj2" fmla="val 168"/>
            <a:gd name="adj3" fmla="val 172708"/>
            <a:gd name="adj4" fmla="val -2439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本事業で実施するサービスのみ記載してください。（既にサービス事業を実施している場合は、本事業で関係のないサービスについて除く必要があります。）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乾燥調製はサービスに該当しませんのでご注意ください。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2</xdr:colOff>
      <xdr:row>8</xdr:row>
      <xdr:rowOff>489403</xdr:rowOff>
    </xdr:from>
    <xdr:to>
      <xdr:col>65</xdr:col>
      <xdr:colOff>33868</xdr:colOff>
      <xdr:row>14</xdr:row>
      <xdr:rowOff>49170</xdr:rowOff>
    </xdr:to>
    <xdr:sp macro="" textlink="">
      <xdr:nvSpPr>
        <xdr:cNvPr id="23" name="正方形/長方形 22">
          <a:extLst>
            <a:ext uri="{FF2B5EF4-FFF2-40B4-BE49-F238E27FC236}">
              <a16:creationId xmlns:a16="http://schemas.microsoft.com/office/drawing/2014/main" id="{9AC5AFA0-F4F6-4BFF-ADE6-2C441E841F94}"/>
            </a:ext>
          </a:extLst>
        </xdr:cNvPr>
        <xdr:cNvSpPr/>
      </xdr:nvSpPr>
      <xdr:spPr>
        <a:xfrm>
          <a:off x="9872135" y="2606070"/>
          <a:ext cx="2269066" cy="99910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54</xdr:col>
      <xdr:colOff>100089</xdr:colOff>
      <xdr:row>1</xdr:row>
      <xdr:rowOff>169334</xdr:rowOff>
    </xdr:from>
    <xdr:to>
      <xdr:col>75</xdr:col>
      <xdr:colOff>42524</xdr:colOff>
      <xdr:row>5</xdr:row>
      <xdr:rowOff>81341</xdr:rowOff>
    </xdr:to>
    <xdr:sp macro="" textlink="">
      <xdr:nvSpPr>
        <xdr:cNvPr id="24" name="吹き出し: 線 23">
          <a:extLst>
            <a:ext uri="{FF2B5EF4-FFF2-40B4-BE49-F238E27FC236}">
              <a16:creationId xmlns:a16="http://schemas.microsoft.com/office/drawing/2014/main" id="{C00D4072-0BD3-42F4-BA55-BC5BD6A35A59}"/>
            </a:ext>
          </a:extLst>
        </xdr:cNvPr>
        <xdr:cNvSpPr/>
      </xdr:nvSpPr>
      <xdr:spPr>
        <a:xfrm>
          <a:off x="10158489" y="338667"/>
          <a:ext cx="3701635" cy="1283607"/>
        </a:xfrm>
        <a:prstGeom prst="borderCallout1">
          <a:avLst>
            <a:gd name="adj1" fmla="val 100114"/>
            <a:gd name="adj2" fmla="val 48683"/>
            <a:gd name="adj3" fmla="val 174623"/>
            <a:gd name="adj4" fmla="val 1360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年度までの契約書がある場合は〇、契約書がない場合は隣の列の見込んだ方法に、利用意向が分かる資料の詳細について記載の上、関連資料を提出してください。（この記載例の場合、メールのスクリーンショット等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168880</xdr:colOff>
      <xdr:row>5</xdr:row>
      <xdr:rowOff>109916</xdr:rowOff>
    </xdr:from>
    <xdr:to>
      <xdr:col>71</xdr:col>
      <xdr:colOff>116416</xdr:colOff>
      <xdr:row>25</xdr:row>
      <xdr:rowOff>97820</xdr:rowOff>
    </xdr:to>
    <xdr:cxnSp macro="">
      <xdr:nvCxnSpPr>
        <xdr:cNvPr id="25" name="直線コネクタ 24">
          <a:extLst>
            <a:ext uri="{FF2B5EF4-FFF2-40B4-BE49-F238E27FC236}">
              <a16:creationId xmlns:a16="http://schemas.microsoft.com/office/drawing/2014/main" id="{5A75669E-02B8-42FA-BD21-4501E9EFCC60}"/>
            </a:ext>
          </a:extLst>
        </xdr:cNvPr>
        <xdr:cNvCxnSpPr/>
      </xdr:nvCxnSpPr>
      <xdr:spPr>
        <a:xfrm flipH="1">
          <a:off x="11344880" y="1650849"/>
          <a:ext cx="1911803" cy="3984171"/>
        </a:xfrm>
        <a:prstGeom prst="line">
          <a:avLst/>
        </a:prstGeom>
        <a:noFill/>
        <a:ln w="28575" cap="flat" cmpd="sng" algn="ctr">
          <a:solidFill>
            <a:schemeClr val="accent2"/>
          </a:solidFill>
          <a:prstDash val="solid"/>
          <a:miter lim="800000"/>
        </a:ln>
        <a:effectLst/>
      </xdr:spPr>
    </xdr:cxnSp>
    <xdr:clientData/>
  </xdr:twoCellAnchor>
  <xdr:twoCellAnchor>
    <xdr:from>
      <xdr:col>57</xdr:col>
      <xdr:colOff>-1</xdr:colOff>
      <xdr:row>24</xdr:row>
      <xdr:rowOff>491066</xdr:rowOff>
    </xdr:from>
    <xdr:to>
      <xdr:col>68</xdr:col>
      <xdr:colOff>161168</xdr:colOff>
      <xdr:row>28</xdr:row>
      <xdr:rowOff>45206</xdr:rowOff>
    </xdr:to>
    <xdr:sp macro="" textlink="">
      <xdr:nvSpPr>
        <xdr:cNvPr id="26" name="正方形/長方形 25">
          <a:extLst>
            <a:ext uri="{FF2B5EF4-FFF2-40B4-BE49-F238E27FC236}">
              <a16:creationId xmlns:a16="http://schemas.microsoft.com/office/drawing/2014/main" id="{3E206199-BF2C-4C84-9797-41A129B530F5}"/>
            </a:ext>
          </a:extLst>
        </xdr:cNvPr>
        <xdr:cNvSpPr/>
      </xdr:nvSpPr>
      <xdr:spPr>
        <a:xfrm>
          <a:off x="10617199" y="5520266"/>
          <a:ext cx="2176236" cy="62094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169333</xdr:colOff>
      <xdr:row>25</xdr:row>
      <xdr:rowOff>16933</xdr:rowOff>
    </xdr:from>
    <xdr:to>
      <xdr:col>33</xdr:col>
      <xdr:colOff>0</xdr:colOff>
      <xdr:row>28</xdr:row>
      <xdr:rowOff>38250</xdr:rowOff>
    </xdr:to>
    <xdr:sp macro="" textlink="">
      <xdr:nvSpPr>
        <xdr:cNvPr id="27" name="正方形/長方形 26">
          <a:extLst>
            <a:ext uri="{FF2B5EF4-FFF2-40B4-BE49-F238E27FC236}">
              <a16:creationId xmlns:a16="http://schemas.microsoft.com/office/drawing/2014/main" id="{BFD1E835-9A0F-44C3-8EBF-D30B181A0C81}"/>
            </a:ext>
          </a:extLst>
        </xdr:cNvPr>
        <xdr:cNvSpPr/>
      </xdr:nvSpPr>
      <xdr:spPr>
        <a:xfrm>
          <a:off x="4267200" y="5554133"/>
          <a:ext cx="1879600" cy="580117"/>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152397</xdr:colOff>
      <xdr:row>1</xdr:row>
      <xdr:rowOff>67735</xdr:rowOff>
    </xdr:from>
    <xdr:to>
      <xdr:col>19</xdr:col>
      <xdr:colOff>166942</xdr:colOff>
      <xdr:row>1</xdr:row>
      <xdr:rowOff>693063</xdr:rowOff>
    </xdr:to>
    <xdr:sp macro="" textlink="">
      <xdr:nvSpPr>
        <xdr:cNvPr id="2" name="正方形/長方形 1">
          <a:extLst>
            <a:ext uri="{FF2B5EF4-FFF2-40B4-BE49-F238E27FC236}">
              <a16:creationId xmlns:a16="http://schemas.microsoft.com/office/drawing/2014/main" id="{A04359A7-0AF6-439D-ADE1-16E726BF73A0}"/>
            </a:ext>
          </a:extLst>
        </xdr:cNvPr>
        <xdr:cNvSpPr/>
      </xdr:nvSpPr>
      <xdr:spPr>
        <a:xfrm>
          <a:off x="152397" y="237068"/>
          <a:ext cx="3553612" cy="625328"/>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①立上げ・事業拡大の取組 及び</a:t>
          </a:r>
          <a:endParaRPr kumimoji="0" lang="en-US" altLang="ja-JP"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 ②スマート農業機械等の導入 に取り組む場合の記載例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43B0F288-B3D4-4256-BB97-661B093B6B1D}"/>
            </a:ext>
          </a:extLst>
        </xdr:cNvPr>
        <xdr:cNvSpPr txBox="1"/>
      </xdr:nvSpPr>
      <xdr:spPr>
        <a:xfrm>
          <a:off x="38100" y="4255769"/>
          <a:ext cx="1318260" cy="800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twoCellAnchor>
    <xdr:from>
      <xdr:col>0</xdr:col>
      <xdr:colOff>152400</xdr:colOff>
      <xdr:row>2</xdr:row>
      <xdr:rowOff>219075</xdr:rowOff>
    </xdr:from>
    <xdr:to>
      <xdr:col>3</xdr:col>
      <xdr:colOff>224934</xdr:colOff>
      <xdr:row>3</xdr:row>
      <xdr:rowOff>112331</xdr:rowOff>
    </xdr:to>
    <xdr:sp macro="" textlink="">
      <xdr:nvSpPr>
        <xdr:cNvPr id="3" name="正方形/長方形 2">
          <a:extLst>
            <a:ext uri="{FF2B5EF4-FFF2-40B4-BE49-F238E27FC236}">
              <a16:creationId xmlns:a16="http://schemas.microsoft.com/office/drawing/2014/main" id="{1E4F6E4A-F4E7-42E7-A0D0-F392F91A6057}"/>
            </a:ext>
          </a:extLst>
        </xdr:cNvPr>
        <xdr:cNvSpPr/>
      </xdr:nvSpPr>
      <xdr:spPr>
        <a:xfrm>
          <a:off x="152400" y="676275"/>
          <a:ext cx="2101359" cy="617156"/>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25613</xdr:colOff>
      <xdr:row>1</xdr:row>
      <xdr:rowOff>224118</xdr:rowOff>
    </xdr:from>
    <xdr:to>
      <xdr:col>3</xdr:col>
      <xdr:colOff>78591</xdr:colOff>
      <xdr:row>4</xdr:row>
      <xdr:rowOff>122417</xdr:rowOff>
    </xdr:to>
    <xdr:sp macro="" textlink="">
      <xdr:nvSpPr>
        <xdr:cNvPr id="2" name="正方形/長方形 1">
          <a:extLst>
            <a:ext uri="{FF2B5EF4-FFF2-40B4-BE49-F238E27FC236}">
              <a16:creationId xmlns:a16="http://schemas.microsoft.com/office/drawing/2014/main" id="{C7A019E4-CDAF-42A4-931F-AF733FF3BC5E}"/>
            </a:ext>
          </a:extLst>
        </xdr:cNvPr>
        <xdr:cNvSpPr/>
      </xdr:nvSpPr>
      <xdr:spPr>
        <a:xfrm>
          <a:off x="25613" y="467103"/>
          <a:ext cx="2094049" cy="627253"/>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4</xdr:col>
      <xdr:colOff>19212</xdr:colOff>
      <xdr:row>16</xdr:row>
      <xdr:rowOff>16011</xdr:rowOff>
    </xdr:from>
    <xdr:to>
      <xdr:col>9</xdr:col>
      <xdr:colOff>2</xdr:colOff>
      <xdr:row>16</xdr:row>
      <xdr:rowOff>372999</xdr:rowOff>
    </xdr:to>
    <xdr:sp macro="" textlink="">
      <xdr:nvSpPr>
        <xdr:cNvPr id="3" name="正方形/長方形 2">
          <a:extLst>
            <a:ext uri="{FF2B5EF4-FFF2-40B4-BE49-F238E27FC236}">
              <a16:creationId xmlns:a16="http://schemas.microsoft.com/office/drawing/2014/main" id="{4A95068B-3D53-4524-960E-BC5EF9F79139}"/>
            </a:ext>
          </a:extLst>
        </xdr:cNvPr>
        <xdr:cNvSpPr/>
      </xdr:nvSpPr>
      <xdr:spPr>
        <a:xfrm>
          <a:off x="3137649" y="5241154"/>
          <a:ext cx="2830286" cy="35698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123265</xdr:colOff>
      <xdr:row>10</xdr:row>
      <xdr:rowOff>371397</xdr:rowOff>
    </xdr:from>
    <xdr:to>
      <xdr:col>13</xdr:col>
      <xdr:colOff>396819</xdr:colOff>
      <xdr:row>17</xdr:row>
      <xdr:rowOff>212912</xdr:rowOff>
    </xdr:to>
    <xdr:sp macro="" textlink="">
      <xdr:nvSpPr>
        <xdr:cNvPr id="4" name="吹き出し: 線 3">
          <a:extLst>
            <a:ext uri="{FF2B5EF4-FFF2-40B4-BE49-F238E27FC236}">
              <a16:creationId xmlns:a16="http://schemas.microsoft.com/office/drawing/2014/main" id="{FD4DC26B-084B-4FC3-83BA-DC12236CBC02}"/>
            </a:ext>
          </a:extLst>
        </xdr:cNvPr>
        <xdr:cNvSpPr/>
      </xdr:nvSpPr>
      <xdr:spPr>
        <a:xfrm>
          <a:off x="6091198" y="3291330"/>
          <a:ext cx="2886125" cy="2530927"/>
        </a:xfrm>
        <a:prstGeom prst="borderCallout1">
          <a:avLst>
            <a:gd name="adj1" fmla="val 62555"/>
            <a:gd name="adj2" fmla="val -429"/>
            <a:gd name="adj3" fmla="val 75668"/>
            <a:gd name="adj4" fmla="val -4237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一般的にはリース諸費用内に機械にかかる消費税相当額が含まれているため</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、様式第１－２号のリース諸費用の欄には、機械の消費税相当額を除いた金額を記載してください。</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ここでは、リース諸費用に機械にかかる消費税相当額が含まれている例として記載しています（様式第１－２号の「リース諸費用」には、機械に係る消費税相当額の</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2,500,000</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円を除いています）。</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80" zoomScaleNormal="100" zoomScaleSheetLayoutView="80" workbookViewId="0">
      <selection activeCell="U15" sqref="U15:AR15"/>
    </sheetView>
  </sheetViews>
  <sheetFormatPr defaultColWidth="2.25" defaultRowHeight="13.5"/>
  <cols>
    <col min="1" max="65" width="2.5" style="86" customWidth="1"/>
    <col min="66" max="70" width="2.25" style="86"/>
    <col min="71" max="71" width="8.5" style="86" bestFit="1" customWidth="1"/>
    <col min="72" max="72" width="1.125" style="86" customWidth="1"/>
    <col min="73" max="256" width="2.25" style="86"/>
    <col min="257" max="257" width="2.5" style="86" bestFit="1" customWidth="1"/>
    <col min="258" max="258" width="2.25" style="86"/>
    <col min="259" max="259" width="2.5" style="86" bestFit="1" customWidth="1"/>
    <col min="260" max="512" width="2.25" style="86"/>
    <col min="513" max="513" width="2.5" style="86" bestFit="1" customWidth="1"/>
    <col min="514" max="514" width="2.25" style="86"/>
    <col min="515" max="515" width="2.5" style="86" bestFit="1" customWidth="1"/>
    <col min="516" max="768" width="2.25" style="86"/>
    <col min="769" max="769" width="2.5" style="86" bestFit="1" customWidth="1"/>
    <col min="770" max="770" width="2.25" style="86"/>
    <col min="771" max="771" width="2.5" style="86" bestFit="1" customWidth="1"/>
    <col min="772" max="1024" width="2.25" style="86"/>
    <col min="1025" max="1025" width="2.5" style="86" bestFit="1" customWidth="1"/>
    <col min="1026" max="1026" width="2.25" style="86"/>
    <col min="1027" max="1027" width="2.5" style="86" bestFit="1" customWidth="1"/>
    <col min="1028" max="1280" width="2.25" style="86"/>
    <col min="1281" max="1281" width="2.5" style="86" bestFit="1" customWidth="1"/>
    <col min="1282" max="1282" width="2.25" style="86"/>
    <col min="1283" max="1283" width="2.5" style="86" bestFit="1" customWidth="1"/>
    <col min="1284" max="1536" width="2.25" style="86"/>
    <col min="1537" max="1537" width="2.5" style="86" bestFit="1" customWidth="1"/>
    <col min="1538" max="1538" width="2.25" style="86"/>
    <col min="1539" max="1539" width="2.5" style="86" bestFit="1" customWidth="1"/>
    <col min="1540" max="1792" width="2.25" style="86"/>
    <col min="1793" max="1793" width="2.5" style="86" bestFit="1" customWidth="1"/>
    <col min="1794" max="1794" width="2.25" style="86"/>
    <col min="1795" max="1795" width="2.5" style="86" bestFit="1" customWidth="1"/>
    <col min="1796" max="2048" width="2.25" style="86"/>
    <col min="2049" max="2049" width="2.5" style="86" bestFit="1" customWidth="1"/>
    <col min="2050" max="2050" width="2.25" style="86"/>
    <col min="2051" max="2051" width="2.5" style="86" bestFit="1" customWidth="1"/>
    <col min="2052" max="2304" width="2.25" style="86"/>
    <col min="2305" max="2305" width="2.5" style="86" bestFit="1" customWidth="1"/>
    <col min="2306" max="2306" width="2.25" style="86"/>
    <col min="2307" max="2307" width="2.5" style="86" bestFit="1" customWidth="1"/>
    <col min="2308" max="2560" width="2.25" style="86"/>
    <col min="2561" max="2561" width="2.5" style="86" bestFit="1" customWidth="1"/>
    <col min="2562" max="2562" width="2.25" style="86"/>
    <col min="2563" max="2563" width="2.5" style="86" bestFit="1" customWidth="1"/>
    <col min="2564" max="2816" width="2.25" style="86"/>
    <col min="2817" max="2817" width="2.5" style="86" bestFit="1" customWidth="1"/>
    <col min="2818" max="2818" width="2.25" style="86"/>
    <col min="2819" max="2819" width="2.5" style="86" bestFit="1" customWidth="1"/>
    <col min="2820" max="3072" width="2.25" style="86"/>
    <col min="3073" max="3073" width="2.5" style="86" bestFit="1" customWidth="1"/>
    <col min="3074" max="3074" width="2.25" style="86"/>
    <col min="3075" max="3075" width="2.5" style="86" bestFit="1" customWidth="1"/>
    <col min="3076" max="3328" width="2.25" style="86"/>
    <col min="3329" max="3329" width="2.5" style="86" bestFit="1" customWidth="1"/>
    <col min="3330" max="3330" width="2.25" style="86"/>
    <col min="3331" max="3331" width="2.5" style="86" bestFit="1" customWidth="1"/>
    <col min="3332" max="3584" width="2.25" style="86"/>
    <col min="3585" max="3585" width="2.5" style="86" bestFit="1" customWidth="1"/>
    <col min="3586" max="3586" width="2.25" style="86"/>
    <col min="3587" max="3587" width="2.5" style="86" bestFit="1" customWidth="1"/>
    <col min="3588" max="3840" width="2.25" style="86"/>
    <col min="3841" max="3841" width="2.5" style="86" bestFit="1" customWidth="1"/>
    <col min="3842" max="3842" width="2.25" style="86"/>
    <col min="3843" max="3843" width="2.5" style="86" bestFit="1" customWidth="1"/>
    <col min="3844" max="4096" width="2.25" style="86"/>
    <col min="4097" max="4097" width="2.5" style="86" bestFit="1" customWidth="1"/>
    <col min="4098" max="4098" width="2.25" style="86"/>
    <col min="4099" max="4099" width="2.5" style="86" bestFit="1" customWidth="1"/>
    <col min="4100" max="4352" width="2.25" style="86"/>
    <col min="4353" max="4353" width="2.5" style="86" bestFit="1" customWidth="1"/>
    <col min="4354" max="4354" width="2.25" style="86"/>
    <col min="4355" max="4355" width="2.5" style="86" bestFit="1" customWidth="1"/>
    <col min="4356" max="4608" width="2.25" style="86"/>
    <col min="4609" max="4609" width="2.5" style="86" bestFit="1" customWidth="1"/>
    <col min="4610" max="4610" width="2.25" style="86"/>
    <col min="4611" max="4611" width="2.5" style="86" bestFit="1" customWidth="1"/>
    <col min="4612" max="4864" width="2.25" style="86"/>
    <col min="4865" max="4865" width="2.5" style="86" bestFit="1" customWidth="1"/>
    <col min="4866" max="4866" width="2.25" style="86"/>
    <col min="4867" max="4867" width="2.5" style="86" bestFit="1" customWidth="1"/>
    <col min="4868" max="5120" width="2.25" style="86"/>
    <col min="5121" max="5121" width="2.5" style="86" bestFit="1" customWidth="1"/>
    <col min="5122" max="5122" width="2.25" style="86"/>
    <col min="5123" max="5123" width="2.5" style="86" bestFit="1" customWidth="1"/>
    <col min="5124" max="5376" width="2.25" style="86"/>
    <col min="5377" max="5377" width="2.5" style="86" bestFit="1" customWidth="1"/>
    <col min="5378" max="5378" width="2.25" style="86"/>
    <col min="5379" max="5379" width="2.5" style="86" bestFit="1" customWidth="1"/>
    <col min="5380" max="5632" width="2.25" style="86"/>
    <col min="5633" max="5633" width="2.5" style="86" bestFit="1" customWidth="1"/>
    <col min="5634" max="5634" width="2.25" style="86"/>
    <col min="5635" max="5635" width="2.5" style="86" bestFit="1" customWidth="1"/>
    <col min="5636" max="5888" width="2.25" style="86"/>
    <col min="5889" max="5889" width="2.5" style="86" bestFit="1" customWidth="1"/>
    <col min="5890" max="5890" width="2.25" style="86"/>
    <col min="5891" max="5891" width="2.5" style="86" bestFit="1" customWidth="1"/>
    <col min="5892" max="6144" width="2.25" style="86"/>
    <col min="6145" max="6145" width="2.5" style="86" bestFit="1" customWidth="1"/>
    <col min="6146" max="6146" width="2.25" style="86"/>
    <col min="6147" max="6147" width="2.5" style="86" bestFit="1" customWidth="1"/>
    <col min="6148" max="6400" width="2.25" style="86"/>
    <col min="6401" max="6401" width="2.5" style="86" bestFit="1" customWidth="1"/>
    <col min="6402" max="6402" width="2.25" style="86"/>
    <col min="6403" max="6403" width="2.5" style="86" bestFit="1" customWidth="1"/>
    <col min="6404" max="6656" width="2.25" style="86"/>
    <col min="6657" max="6657" width="2.5" style="86" bestFit="1" customWidth="1"/>
    <col min="6658" max="6658" width="2.25" style="86"/>
    <col min="6659" max="6659" width="2.5" style="86" bestFit="1" customWidth="1"/>
    <col min="6660" max="6912" width="2.25" style="86"/>
    <col min="6913" max="6913" width="2.5" style="86" bestFit="1" customWidth="1"/>
    <col min="6914" max="6914" width="2.25" style="86"/>
    <col min="6915" max="6915" width="2.5" style="86" bestFit="1" customWidth="1"/>
    <col min="6916" max="7168" width="2.25" style="86"/>
    <col min="7169" max="7169" width="2.5" style="86" bestFit="1" customWidth="1"/>
    <col min="7170" max="7170" width="2.25" style="86"/>
    <col min="7171" max="7171" width="2.5" style="86" bestFit="1" customWidth="1"/>
    <col min="7172" max="7424" width="2.25" style="86"/>
    <col min="7425" max="7425" width="2.5" style="86" bestFit="1" customWidth="1"/>
    <col min="7426" max="7426" width="2.25" style="86"/>
    <col min="7427" max="7427" width="2.5" style="86" bestFit="1" customWidth="1"/>
    <col min="7428" max="7680" width="2.25" style="86"/>
    <col min="7681" max="7681" width="2.5" style="86" bestFit="1" customWidth="1"/>
    <col min="7682" max="7682" width="2.25" style="86"/>
    <col min="7683" max="7683" width="2.5" style="86" bestFit="1" customWidth="1"/>
    <col min="7684" max="7936" width="2.25" style="86"/>
    <col min="7937" max="7937" width="2.5" style="86" bestFit="1" customWidth="1"/>
    <col min="7938" max="7938" width="2.25" style="86"/>
    <col min="7939" max="7939" width="2.5" style="86" bestFit="1" customWidth="1"/>
    <col min="7940" max="8192" width="2.25" style="86"/>
    <col min="8193" max="8193" width="2.5" style="86" bestFit="1" customWidth="1"/>
    <col min="8194" max="8194" width="2.25" style="86"/>
    <col min="8195" max="8195" width="2.5" style="86" bestFit="1" customWidth="1"/>
    <col min="8196" max="8448" width="2.25" style="86"/>
    <col min="8449" max="8449" width="2.5" style="86" bestFit="1" customWidth="1"/>
    <col min="8450" max="8450" width="2.25" style="86"/>
    <col min="8451" max="8451" width="2.5" style="86" bestFit="1" customWidth="1"/>
    <col min="8452" max="8704" width="2.25" style="86"/>
    <col min="8705" max="8705" width="2.5" style="86" bestFit="1" customWidth="1"/>
    <col min="8706" max="8706" width="2.25" style="86"/>
    <col min="8707" max="8707" width="2.5" style="86" bestFit="1" customWidth="1"/>
    <col min="8708" max="8960" width="2.25" style="86"/>
    <col min="8961" max="8961" width="2.5" style="86" bestFit="1" customWidth="1"/>
    <col min="8962" max="8962" width="2.25" style="86"/>
    <col min="8963" max="8963" width="2.5" style="86" bestFit="1" customWidth="1"/>
    <col min="8964" max="9216" width="2.25" style="86"/>
    <col min="9217" max="9217" width="2.5" style="86" bestFit="1" customWidth="1"/>
    <col min="9218" max="9218" width="2.25" style="86"/>
    <col min="9219" max="9219" width="2.5" style="86" bestFit="1" customWidth="1"/>
    <col min="9220" max="9472" width="2.25" style="86"/>
    <col min="9473" max="9473" width="2.5" style="86" bestFit="1" customWidth="1"/>
    <col min="9474" max="9474" width="2.25" style="86"/>
    <col min="9475" max="9475" width="2.5" style="86" bestFit="1" customWidth="1"/>
    <col min="9476" max="9728" width="2.25" style="86"/>
    <col min="9729" max="9729" width="2.5" style="86" bestFit="1" customWidth="1"/>
    <col min="9730" max="9730" width="2.25" style="86"/>
    <col min="9731" max="9731" width="2.5" style="86" bestFit="1" customWidth="1"/>
    <col min="9732" max="9984" width="2.25" style="86"/>
    <col min="9985" max="9985" width="2.5" style="86" bestFit="1" customWidth="1"/>
    <col min="9986" max="9986" width="2.25" style="86"/>
    <col min="9987" max="9987" width="2.5" style="86" bestFit="1" customWidth="1"/>
    <col min="9988" max="10240" width="2.25" style="86"/>
    <col min="10241" max="10241" width="2.5" style="86" bestFit="1" customWidth="1"/>
    <col min="10242" max="10242" width="2.25" style="86"/>
    <col min="10243" max="10243" width="2.5" style="86" bestFit="1" customWidth="1"/>
    <col min="10244" max="10496" width="2.25" style="86"/>
    <col min="10497" max="10497" width="2.5" style="86" bestFit="1" customWidth="1"/>
    <col min="10498" max="10498" width="2.25" style="86"/>
    <col min="10499" max="10499" width="2.5" style="86" bestFit="1" customWidth="1"/>
    <col min="10500" max="10752" width="2.25" style="86"/>
    <col min="10753" max="10753" width="2.5" style="86" bestFit="1" customWidth="1"/>
    <col min="10754" max="10754" width="2.25" style="86"/>
    <col min="10755" max="10755" width="2.5" style="86" bestFit="1" customWidth="1"/>
    <col min="10756" max="11008" width="2.25" style="86"/>
    <col min="11009" max="11009" width="2.5" style="86" bestFit="1" customWidth="1"/>
    <col min="11010" max="11010" width="2.25" style="86"/>
    <col min="11011" max="11011" width="2.5" style="86" bestFit="1" customWidth="1"/>
    <col min="11012" max="11264" width="2.25" style="86"/>
    <col min="11265" max="11265" width="2.5" style="86" bestFit="1" customWidth="1"/>
    <col min="11266" max="11266" width="2.25" style="86"/>
    <col min="11267" max="11267" width="2.5" style="86" bestFit="1" customWidth="1"/>
    <col min="11268" max="11520" width="2.25" style="86"/>
    <col min="11521" max="11521" width="2.5" style="86" bestFit="1" customWidth="1"/>
    <col min="11522" max="11522" width="2.25" style="86"/>
    <col min="11523" max="11523" width="2.5" style="86" bestFit="1" customWidth="1"/>
    <col min="11524" max="11776" width="2.25" style="86"/>
    <col min="11777" max="11777" width="2.5" style="86" bestFit="1" customWidth="1"/>
    <col min="11778" max="11778" width="2.25" style="86"/>
    <col min="11779" max="11779" width="2.5" style="86" bestFit="1" customWidth="1"/>
    <col min="11780" max="12032" width="2.25" style="86"/>
    <col min="12033" max="12033" width="2.5" style="86" bestFit="1" customWidth="1"/>
    <col min="12034" max="12034" width="2.25" style="86"/>
    <col min="12035" max="12035" width="2.5" style="86" bestFit="1" customWidth="1"/>
    <col min="12036" max="12288" width="2.25" style="86"/>
    <col min="12289" max="12289" width="2.5" style="86" bestFit="1" customWidth="1"/>
    <col min="12290" max="12290" width="2.25" style="86"/>
    <col min="12291" max="12291" width="2.5" style="86" bestFit="1" customWidth="1"/>
    <col min="12292" max="12544" width="2.25" style="86"/>
    <col min="12545" max="12545" width="2.5" style="86" bestFit="1" customWidth="1"/>
    <col min="12546" max="12546" width="2.25" style="86"/>
    <col min="12547" max="12547" width="2.5" style="86" bestFit="1" customWidth="1"/>
    <col min="12548" max="12800" width="2.25" style="86"/>
    <col min="12801" max="12801" width="2.5" style="86" bestFit="1" customWidth="1"/>
    <col min="12802" max="12802" width="2.25" style="86"/>
    <col min="12803" max="12803" width="2.5" style="86" bestFit="1" customWidth="1"/>
    <col min="12804" max="13056" width="2.25" style="86"/>
    <col min="13057" max="13057" width="2.5" style="86" bestFit="1" customWidth="1"/>
    <col min="13058" max="13058" width="2.25" style="86"/>
    <col min="13059" max="13059" width="2.5" style="86" bestFit="1" customWidth="1"/>
    <col min="13060" max="13312" width="2.25" style="86"/>
    <col min="13313" max="13313" width="2.5" style="86" bestFit="1" customWidth="1"/>
    <col min="13314" max="13314" width="2.25" style="86"/>
    <col min="13315" max="13315" width="2.5" style="86" bestFit="1" customWidth="1"/>
    <col min="13316" max="13568" width="2.25" style="86"/>
    <col min="13569" max="13569" width="2.5" style="86" bestFit="1" customWidth="1"/>
    <col min="13570" max="13570" width="2.25" style="86"/>
    <col min="13571" max="13571" width="2.5" style="86" bestFit="1" customWidth="1"/>
    <col min="13572" max="13824" width="2.25" style="86"/>
    <col min="13825" max="13825" width="2.5" style="86" bestFit="1" customWidth="1"/>
    <col min="13826" max="13826" width="2.25" style="86"/>
    <col min="13827" max="13827" width="2.5" style="86" bestFit="1" customWidth="1"/>
    <col min="13828" max="14080" width="2.25" style="86"/>
    <col min="14081" max="14081" width="2.5" style="86" bestFit="1" customWidth="1"/>
    <col min="14082" max="14082" width="2.25" style="86"/>
    <col min="14083" max="14083" width="2.5" style="86" bestFit="1" customWidth="1"/>
    <col min="14084" max="14336" width="2.25" style="86"/>
    <col min="14337" max="14337" width="2.5" style="86" bestFit="1" customWidth="1"/>
    <col min="14338" max="14338" width="2.25" style="86"/>
    <col min="14339" max="14339" width="2.5" style="86" bestFit="1" customWidth="1"/>
    <col min="14340" max="14592" width="2.25" style="86"/>
    <col min="14593" max="14593" width="2.5" style="86" bestFit="1" customWidth="1"/>
    <col min="14594" max="14594" width="2.25" style="86"/>
    <col min="14595" max="14595" width="2.5" style="86" bestFit="1" customWidth="1"/>
    <col min="14596" max="14848" width="2.25" style="86"/>
    <col min="14849" max="14849" width="2.5" style="86" bestFit="1" customWidth="1"/>
    <col min="14850" max="14850" width="2.25" style="86"/>
    <col min="14851" max="14851" width="2.5" style="86" bestFit="1" customWidth="1"/>
    <col min="14852" max="15104" width="2.25" style="86"/>
    <col min="15105" max="15105" width="2.5" style="86" bestFit="1" customWidth="1"/>
    <col min="15106" max="15106" width="2.25" style="86"/>
    <col min="15107" max="15107" width="2.5" style="86" bestFit="1" customWidth="1"/>
    <col min="15108" max="15360" width="2.25" style="86"/>
    <col min="15361" max="15361" width="2.5" style="86" bestFit="1" customWidth="1"/>
    <col min="15362" max="15362" width="2.25" style="86"/>
    <col min="15363" max="15363" width="2.5" style="86" bestFit="1" customWidth="1"/>
    <col min="15364" max="15616" width="2.25" style="86"/>
    <col min="15617" max="15617" width="2.5" style="86" bestFit="1" customWidth="1"/>
    <col min="15618" max="15618" width="2.25" style="86"/>
    <col min="15619" max="15619" width="2.5" style="86" bestFit="1" customWidth="1"/>
    <col min="15620" max="15872" width="2.25" style="86"/>
    <col min="15873" max="15873" width="2.5" style="86" bestFit="1" customWidth="1"/>
    <col min="15874" max="15874" width="2.25" style="86"/>
    <col min="15875" max="15875" width="2.5" style="86" bestFit="1" customWidth="1"/>
    <col min="15876" max="16128" width="2.25" style="86"/>
    <col min="16129" max="16129" width="2.5" style="86" bestFit="1" customWidth="1"/>
    <col min="16130" max="16130" width="2.25" style="86"/>
    <col min="16131" max="16131" width="2.5" style="86" bestFit="1" customWidth="1"/>
    <col min="16132" max="16384" width="2.25" style="86"/>
  </cols>
  <sheetData>
    <row r="1" spans="1:129" ht="18" customHeight="1">
      <c r="A1" s="293" t="s">
        <v>389</v>
      </c>
      <c r="B1" s="294"/>
      <c r="C1" s="294"/>
      <c r="D1" s="294"/>
      <c r="E1" s="294"/>
      <c r="F1" s="294"/>
      <c r="G1" s="294"/>
      <c r="H1" s="294"/>
      <c r="I1" s="294"/>
      <c r="J1" s="294"/>
      <c r="K1" s="294"/>
      <c r="L1" s="294"/>
      <c r="M1" s="294"/>
      <c r="N1" s="294"/>
      <c r="O1" s="294"/>
      <c r="P1" s="294"/>
      <c r="Q1" s="294"/>
      <c r="R1" s="294"/>
    </row>
    <row r="2" spans="1:129" ht="62.25" customHeight="1">
      <c r="A2" s="325" t="s">
        <v>388</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115"/>
      <c r="BK2" s="115"/>
      <c r="BL2" s="115"/>
    </row>
    <row r="3" spans="1:129" s="5" customFormat="1" ht="19.5" customHeight="1" thickBot="1">
      <c r="A3" s="4"/>
      <c r="B3" s="295" t="s">
        <v>0</v>
      </c>
      <c r="C3" s="295"/>
      <c r="D3" s="295"/>
      <c r="E3" s="295"/>
      <c r="F3" s="295"/>
      <c r="G3" s="295"/>
      <c r="H3" s="295"/>
      <c r="I3" s="295"/>
      <c r="J3" s="295"/>
      <c r="K3" s="295"/>
      <c r="L3" s="295"/>
      <c r="M3" s="295"/>
      <c r="N3" s="295"/>
      <c r="O3" s="295"/>
      <c r="P3" s="3"/>
      <c r="Q3" s="3"/>
      <c r="R3" s="3"/>
      <c r="S3" s="295"/>
      <c r="T3" s="295"/>
      <c r="U3" s="295"/>
      <c r="V3" s="295"/>
      <c r="W3" s="295"/>
      <c r="X3" s="295"/>
      <c r="Y3" s="295"/>
      <c r="Z3" s="295"/>
      <c r="AA3" s="295"/>
      <c r="AB3" s="295"/>
      <c r="AC3" s="295"/>
      <c r="AD3" s="295"/>
      <c r="AE3" s="295"/>
      <c r="AF3" s="295"/>
      <c r="AG3" s="295"/>
      <c r="AH3" s="295"/>
      <c r="AI3" s="3"/>
      <c r="AJ3" s="3"/>
      <c r="BK3" s="2"/>
      <c r="BL3" s="2"/>
    </row>
    <row r="4" spans="1:129" s="25" customFormat="1" ht="27" customHeight="1">
      <c r="A4" s="75"/>
      <c r="B4" s="304" t="s">
        <v>1</v>
      </c>
      <c r="C4" s="305"/>
      <c r="D4" s="306" t="s">
        <v>2</v>
      </c>
      <c r="E4" s="307"/>
      <c r="F4" s="307"/>
      <c r="G4" s="307"/>
      <c r="H4" s="307"/>
      <c r="I4" s="307"/>
      <c r="J4" s="307"/>
      <c r="K4" s="307"/>
      <c r="L4" s="307"/>
      <c r="M4" s="307"/>
      <c r="N4" s="307"/>
      <c r="O4" s="308"/>
      <c r="Q4" s="326" t="s">
        <v>390</v>
      </c>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c r="BC4" s="326"/>
      <c r="BD4" s="326"/>
      <c r="BE4" s="326"/>
      <c r="BF4" s="326"/>
      <c r="BG4" s="326"/>
      <c r="BH4" s="326"/>
      <c r="BI4" s="326"/>
      <c r="BJ4" s="74"/>
      <c r="BK4" s="74"/>
      <c r="BL4" s="103"/>
    </row>
    <row r="5" spans="1:129" s="25" customFormat="1" ht="45" customHeight="1" thickBot="1">
      <c r="A5" s="75"/>
      <c r="B5" s="296" t="s">
        <v>429</v>
      </c>
      <c r="C5" s="297"/>
      <c r="D5" s="298" t="s">
        <v>483</v>
      </c>
      <c r="E5" s="299"/>
      <c r="F5" s="299"/>
      <c r="G5" s="299"/>
      <c r="H5" s="299"/>
      <c r="I5" s="299"/>
      <c r="J5" s="299"/>
      <c r="K5" s="299"/>
      <c r="L5" s="299"/>
      <c r="M5" s="299"/>
      <c r="N5" s="299"/>
      <c r="O5" s="300"/>
      <c r="Q5" s="326" t="s">
        <v>391</v>
      </c>
      <c r="R5" s="326"/>
      <c r="S5" s="326"/>
      <c r="T5" s="326"/>
      <c r="U5" s="326"/>
      <c r="V5" s="326"/>
      <c r="W5" s="326"/>
      <c r="X5" s="326"/>
      <c r="Y5" s="326"/>
      <c r="Z5" s="326"/>
      <c r="AA5" s="326"/>
      <c r="AB5" s="326"/>
      <c r="AC5" s="326"/>
      <c r="AD5" s="326"/>
      <c r="AE5" s="326"/>
      <c r="AF5" s="326"/>
      <c r="AG5" s="326"/>
      <c r="AH5" s="326"/>
      <c r="AI5" s="326"/>
      <c r="AJ5" s="326"/>
      <c r="AK5" s="326"/>
      <c r="AL5" s="326"/>
      <c r="AM5" s="326"/>
      <c r="AN5" s="326"/>
      <c r="AO5" s="326"/>
      <c r="AP5" s="326"/>
      <c r="AQ5" s="326"/>
      <c r="AR5" s="326"/>
      <c r="AS5" s="326"/>
      <c r="AT5" s="326"/>
      <c r="AU5" s="326"/>
      <c r="AV5" s="326"/>
      <c r="AW5" s="326"/>
      <c r="AX5" s="326"/>
      <c r="AY5" s="326"/>
      <c r="AZ5" s="326"/>
      <c r="BA5" s="326"/>
      <c r="BB5" s="326"/>
      <c r="BC5" s="326"/>
      <c r="BD5" s="326"/>
      <c r="BE5" s="326"/>
      <c r="BF5" s="326"/>
      <c r="BG5" s="326"/>
      <c r="BH5" s="326"/>
      <c r="BI5" s="326"/>
      <c r="BJ5" s="74"/>
      <c r="BK5" s="74"/>
      <c r="BL5" s="103"/>
    </row>
    <row r="6" spans="1:129" s="55" customFormat="1" ht="13.5" customHeight="1">
      <c r="A6" s="80"/>
      <c r="B6" s="70" t="s">
        <v>3</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Y6" s="288"/>
      <c r="AZ6" s="288"/>
      <c r="BA6" s="288"/>
      <c r="BB6" s="288"/>
      <c r="BC6" s="288"/>
      <c r="BD6" s="288"/>
      <c r="BE6" s="288"/>
      <c r="BF6" s="288"/>
      <c r="BG6" s="288"/>
      <c r="BH6" s="288"/>
      <c r="BI6" s="288"/>
      <c r="BJ6" s="288"/>
      <c r="BK6" s="288"/>
      <c r="BL6" s="288"/>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row>
    <row r="7" spans="1:129" s="55" customFormat="1" ht="19.5" customHeight="1">
      <c r="A7" s="80"/>
      <c r="B7" s="25" t="s">
        <v>4</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Y7" s="288"/>
      <c r="AZ7" s="288"/>
      <c r="BA7" s="288"/>
      <c r="BB7" s="334"/>
      <c r="BC7" s="334"/>
      <c r="BD7" s="334"/>
      <c r="BE7" s="334"/>
      <c r="BF7" s="334"/>
      <c r="BG7" s="334"/>
      <c r="BH7" s="334"/>
      <c r="BI7" s="334"/>
      <c r="BJ7" s="334"/>
      <c r="BK7" s="334"/>
      <c r="BL7" s="334"/>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301" t="s">
        <v>5</v>
      </c>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3"/>
      <c r="AF8" s="289" t="s">
        <v>6</v>
      </c>
      <c r="AG8" s="289"/>
      <c r="AH8" s="289"/>
      <c r="AI8" s="289"/>
      <c r="AJ8" s="289"/>
      <c r="AK8" s="289"/>
      <c r="AL8" s="289"/>
      <c r="AM8" s="289"/>
      <c r="AN8" s="289"/>
      <c r="AO8" s="289"/>
      <c r="AP8" s="289"/>
      <c r="AQ8" s="289"/>
      <c r="AR8" s="289"/>
      <c r="AS8" s="289"/>
      <c r="AT8" s="289"/>
      <c r="AU8" s="289"/>
      <c r="AV8" s="289"/>
      <c r="AW8" s="289"/>
      <c r="AX8" s="290" t="s">
        <v>7</v>
      </c>
      <c r="AY8" s="291"/>
      <c r="AZ8" s="291"/>
      <c r="BA8" s="291"/>
      <c r="BB8" s="291"/>
      <c r="BC8" s="291"/>
      <c r="BD8" s="292"/>
      <c r="BF8" s="27"/>
      <c r="BG8" s="27"/>
      <c r="BH8" s="27"/>
    </row>
    <row r="9" spans="1:129" s="5" customFormat="1" ht="27.75" customHeight="1">
      <c r="B9" s="331" t="s">
        <v>392</v>
      </c>
      <c r="C9" s="332"/>
      <c r="D9" s="332"/>
      <c r="E9" s="332"/>
      <c r="F9" s="332"/>
      <c r="G9" s="332"/>
      <c r="H9" s="333"/>
      <c r="I9" s="253" t="s">
        <v>430</v>
      </c>
      <c r="J9" s="254"/>
      <c r="K9" s="254"/>
      <c r="L9" s="254"/>
      <c r="M9" s="254"/>
      <c r="N9" s="254"/>
      <c r="O9" s="254"/>
      <c r="P9" s="254"/>
      <c r="Q9" s="254"/>
      <c r="R9" s="254"/>
      <c r="S9" s="254"/>
      <c r="T9" s="254"/>
      <c r="U9" s="254"/>
      <c r="V9" s="254"/>
      <c r="W9" s="254"/>
      <c r="X9" s="254"/>
      <c r="Y9" s="254"/>
      <c r="Z9" s="254"/>
      <c r="AA9" s="254"/>
      <c r="AB9" s="254"/>
      <c r="AC9" s="254"/>
      <c r="AD9" s="254"/>
      <c r="AE9" s="255"/>
      <c r="AF9" s="120" t="s">
        <v>431</v>
      </c>
      <c r="AG9" s="289" t="s">
        <v>393</v>
      </c>
      <c r="AH9" s="289"/>
      <c r="AI9" s="289"/>
      <c r="AJ9" s="289"/>
      <c r="AK9" s="289"/>
      <c r="AL9" s="289"/>
      <c r="AM9" s="289"/>
      <c r="AN9" s="289"/>
      <c r="AO9" s="120" t="s">
        <v>431</v>
      </c>
      <c r="AP9" s="289" t="s">
        <v>29</v>
      </c>
      <c r="AQ9" s="289"/>
      <c r="AR9" s="289"/>
      <c r="AS9" s="289"/>
      <c r="AT9" s="289"/>
      <c r="AU9" s="289"/>
      <c r="AV9" s="289"/>
      <c r="AW9" s="289"/>
      <c r="AX9" s="328" t="s">
        <v>8</v>
      </c>
      <c r="AY9" s="329"/>
      <c r="AZ9" s="329"/>
      <c r="BA9" s="329"/>
      <c r="BB9" s="329"/>
      <c r="BC9" s="329"/>
      <c r="BD9" s="330"/>
      <c r="BF9" s="27"/>
      <c r="BG9" s="27"/>
      <c r="BH9" s="27"/>
    </row>
    <row r="10" spans="1:129" ht="27.75" customHeight="1">
      <c r="B10" s="327" t="s">
        <v>9</v>
      </c>
      <c r="C10" s="327"/>
      <c r="D10" s="327"/>
      <c r="E10" s="327"/>
      <c r="F10" s="327"/>
      <c r="G10" s="327"/>
      <c r="H10" s="327"/>
      <c r="I10" s="327"/>
      <c r="J10" s="327"/>
      <c r="K10" s="327"/>
      <c r="L10" s="327"/>
      <c r="M10" s="327"/>
      <c r="N10" s="327"/>
      <c r="O10" s="327"/>
      <c r="P10" s="327"/>
      <c r="Q10" s="327"/>
      <c r="R10" s="327"/>
      <c r="S10" s="327"/>
      <c r="T10" s="327"/>
      <c r="U10" s="327"/>
      <c r="V10" s="327"/>
      <c r="W10" s="327"/>
      <c r="X10" s="327"/>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Y10" s="288"/>
      <c r="AZ10" s="288"/>
      <c r="BA10" s="288"/>
      <c r="BB10" s="27"/>
      <c r="BC10" s="27"/>
      <c r="BD10" s="27"/>
      <c r="BE10" s="27"/>
      <c r="BF10" s="27"/>
      <c r="BG10" s="27"/>
      <c r="BH10" s="27"/>
      <c r="BI10" s="27"/>
      <c r="BJ10" s="27"/>
      <c r="BK10" s="27"/>
      <c r="BL10" s="27"/>
    </row>
    <row r="11" spans="1:129" ht="13.5" customHeight="1">
      <c r="B11" s="86" t="s">
        <v>394</v>
      </c>
    </row>
    <row r="12" spans="1:129" ht="19.5" customHeight="1">
      <c r="B12" s="309" t="s">
        <v>5</v>
      </c>
      <c r="C12" s="310"/>
      <c r="D12" s="310"/>
      <c r="E12" s="310"/>
      <c r="F12" s="310"/>
      <c r="G12" s="310"/>
      <c r="H12" s="310"/>
      <c r="I12" s="310"/>
      <c r="J12" s="310"/>
      <c r="K12" s="310"/>
      <c r="L12" s="311"/>
      <c r="M12" s="266" t="s">
        <v>10</v>
      </c>
      <c r="N12" s="266"/>
      <c r="O12" s="266"/>
      <c r="P12" s="266"/>
      <c r="Q12" s="266"/>
      <c r="R12" s="266"/>
      <c r="S12" s="266"/>
      <c r="T12" s="266"/>
      <c r="U12" s="276" t="s">
        <v>11</v>
      </c>
      <c r="V12" s="276"/>
      <c r="W12" s="276"/>
      <c r="X12" s="276"/>
      <c r="Y12" s="276"/>
      <c r="Z12" s="276"/>
      <c r="AA12" s="276"/>
      <c r="AB12" s="276"/>
      <c r="AC12" s="276" t="s">
        <v>12</v>
      </c>
      <c r="AD12" s="276"/>
      <c r="AE12" s="276"/>
      <c r="AF12" s="276"/>
      <c r="AG12" s="276"/>
      <c r="AH12" s="276"/>
      <c r="AI12" s="276"/>
      <c r="AJ12" s="276"/>
      <c r="AK12" s="276"/>
      <c r="AL12" s="276"/>
      <c r="AM12" s="276"/>
      <c r="AN12" s="276"/>
      <c r="AO12" s="276"/>
      <c r="AP12" s="276"/>
      <c r="AQ12" s="276"/>
      <c r="AR12" s="276"/>
      <c r="AS12" s="276" t="s">
        <v>13</v>
      </c>
      <c r="AT12" s="276"/>
      <c r="AU12" s="276"/>
      <c r="AV12" s="276"/>
      <c r="AW12" s="276"/>
      <c r="AX12" s="276"/>
      <c r="AY12" s="276"/>
      <c r="AZ12" s="276"/>
      <c r="BA12" s="276"/>
      <c r="BB12" s="105"/>
      <c r="BC12" s="106"/>
      <c r="BD12" s="106"/>
    </row>
    <row r="13" spans="1:129" ht="15.75" customHeight="1">
      <c r="B13" s="312"/>
      <c r="C13" s="313"/>
      <c r="D13" s="313"/>
      <c r="E13" s="313"/>
      <c r="F13" s="313"/>
      <c r="G13" s="313"/>
      <c r="H13" s="313"/>
      <c r="I13" s="313"/>
      <c r="J13" s="313"/>
      <c r="K13" s="313"/>
      <c r="L13" s="314"/>
      <c r="M13" s="266"/>
      <c r="N13" s="266"/>
      <c r="O13" s="266"/>
      <c r="P13" s="266"/>
      <c r="Q13" s="266"/>
      <c r="R13" s="266"/>
      <c r="S13" s="266"/>
      <c r="T13" s="266"/>
      <c r="U13" s="276"/>
      <c r="V13" s="276"/>
      <c r="W13" s="276"/>
      <c r="X13" s="276"/>
      <c r="Y13" s="276"/>
      <c r="Z13" s="276"/>
      <c r="AA13" s="276"/>
      <c r="AB13" s="276"/>
      <c r="AC13" s="276" t="s">
        <v>14</v>
      </c>
      <c r="AD13" s="276"/>
      <c r="AE13" s="276"/>
      <c r="AF13" s="276"/>
      <c r="AG13" s="276"/>
      <c r="AH13" s="276"/>
      <c r="AI13" s="276"/>
      <c r="AJ13" s="276"/>
      <c r="AK13" s="276" t="s">
        <v>15</v>
      </c>
      <c r="AL13" s="276"/>
      <c r="AM13" s="276"/>
      <c r="AN13" s="276"/>
      <c r="AO13" s="276"/>
      <c r="AP13" s="276"/>
      <c r="AQ13" s="276"/>
      <c r="AR13" s="276"/>
      <c r="AS13" s="276"/>
      <c r="AT13" s="276"/>
      <c r="AU13" s="276"/>
      <c r="AV13" s="276"/>
      <c r="AW13" s="276"/>
      <c r="AX13" s="276"/>
      <c r="AY13" s="276"/>
      <c r="AZ13" s="276"/>
      <c r="BA13" s="276"/>
      <c r="BB13" s="105"/>
      <c r="BC13" s="106"/>
      <c r="BD13" s="106"/>
    </row>
    <row r="14" spans="1:129" ht="15.75" customHeight="1">
      <c r="B14" s="315" t="s">
        <v>430</v>
      </c>
      <c r="C14" s="316"/>
      <c r="D14" s="316"/>
      <c r="E14" s="316"/>
      <c r="F14" s="316"/>
      <c r="G14" s="316"/>
      <c r="H14" s="316"/>
      <c r="I14" s="316"/>
      <c r="J14" s="316"/>
      <c r="K14" s="316"/>
      <c r="L14" s="317"/>
      <c r="M14" s="324" t="s">
        <v>168</v>
      </c>
      <c r="N14" s="276"/>
      <c r="O14" s="276"/>
      <c r="P14" s="276"/>
      <c r="Q14" s="276"/>
      <c r="R14" s="276"/>
      <c r="S14" s="276"/>
      <c r="T14" s="276"/>
      <c r="U14" s="263">
        <f>SUM(U15:AB16)</f>
        <v>57175000</v>
      </c>
      <c r="V14" s="264"/>
      <c r="W14" s="264"/>
      <c r="X14" s="264"/>
      <c r="Y14" s="264"/>
      <c r="Z14" s="264"/>
      <c r="AA14" s="264"/>
      <c r="AB14" s="265"/>
      <c r="AC14" s="263">
        <f t="shared" ref="AC14" si="0">SUM(AC15:AJ16)</f>
        <v>27010000</v>
      </c>
      <c r="AD14" s="264"/>
      <c r="AE14" s="264"/>
      <c r="AF14" s="264"/>
      <c r="AG14" s="264"/>
      <c r="AH14" s="264"/>
      <c r="AI14" s="264"/>
      <c r="AJ14" s="265"/>
      <c r="AK14" s="263">
        <f t="shared" ref="AK14" si="1">SUM(AK15:AR16)</f>
        <v>30165000</v>
      </c>
      <c r="AL14" s="264"/>
      <c r="AM14" s="264"/>
      <c r="AN14" s="264"/>
      <c r="AO14" s="264"/>
      <c r="AP14" s="264"/>
      <c r="AQ14" s="264"/>
      <c r="AR14" s="265"/>
      <c r="AS14" s="284"/>
      <c r="AT14" s="284"/>
      <c r="AU14" s="284"/>
      <c r="AV14" s="284"/>
      <c r="AW14" s="284"/>
      <c r="AX14" s="284"/>
      <c r="AY14" s="284"/>
      <c r="AZ14" s="284"/>
      <c r="BA14" s="284"/>
      <c r="BB14" s="105"/>
      <c r="BC14" s="106"/>
      <c r="BD14" s="106"/>
    </row>
    <row r="15" spans="1:129" ht="15.75" customHeight="1">
      <c r="B15" s="318"/>
      <c r="C15" s="319"/>
      <c r="D15" s="319"/>
      <c r="E15" s="319"/>
      <c r="F15" s="319"/>
      <c r="G15" s="319"/>
      <c r="H15" s="319"/>
      <c r="I15" s="319"/>
      <c r="J15" s="319"/>
      <c r="K15" s="319"/>
      <c r="L15" s="320"/>
      <c r="M15" s="87"/>
      <c r="N15" s="285" t="s">
        <v>16</v>
      </c>
      <c r="O15" s="286"/>
      <c r="P15" s="286"/>
      <c r="Q15" s="286"/>
      <c r="R15" s="286"/>
      <c r="S15" s="286"/>
      <c r="T15" s="287"/>
      <c r="U15" s="263">
        <v>2175000</v>
      </c>
      <c r="V15" s="264"/>
      <c r="W15" s="264"/>
      <c r="X15" s="264"/>
      <c r="Y15" s="264"/>
      <c r="Z15" s="264"/>
      <c r="AA15" s="264"/>
      <c r="AB15" s="265"/>
      <c r="AC15" s="263">
        <v>2010000</v>
      </c>
      <c r="AD15" s="264"/>
      <c r="AE15" s="264"/>
      <c r="AF15" s="264"/>
      <c r="AG15" s="264"/>
      <c r="AH15" s="264"/>
      <c r="AI15" s="264"/>
      <c r="AJ15" s="265"/>
      <c r="AK15" s="263">
        <v>165000</v>
      </c>
      <c r="AL15" s="264"/>
      <c r="AM15" s="264"/>
      <c r="AN15" s="264"/>
      <c r="AO15" s="264"/>
      <c r="AP15" s="264"/>
      <c r="AQ15" s="264"/>
      <c r="AR15" s="265"/>
      <c r="AS15" s="284"/>
      <c r="AT15" s="284"/>
      <c r="AU15" s="284"/>
      <c r="AV15" s="284"/>
      <c r="AW15" s="284"/>
      <c r="AX15" s="284"/>
      <c r="AY15" s="284"/>
      <c r="AZ15" s="284"/>
      <c r="BA15" s="284"/>
      <c r="BB15" s="105"/>
      <c r="BC15" s="106"/>
      <c r="BD15" s="106"/>
    </row>
    <row r="16" spans="1:129" ht="15.75" customHeight="1">
      <c r="B16" s="321"/>
      <c r="C16" s="322"/>
      <c r="D16" s="322"/>
      <c r="E16" s="322"/>
      <c r="F16" s="322"/>
      <c r="G16" s="322"/>
      <c r="H16" s="322"/>
      <c r="I16" s="322"/>
      <c r="J16" s="322"/>
      <c r="K16" s="322"/>
      <c r="L16" s="323"/>
      <c r="M16" s="88"/>
      <c r="N16" s="285" t="s">
        <v>17</v>
      </c>
      <c r="O16" s="286"/>
      <c r="P16" s="286"/>
      <c r="Q16" s="286"/>
      <c r="R16" s="286"/>
      <c r="S16" s="286"/>
      <c r="T16" s="287"/>
      <c r="U16" s="263">
        <v>55000000</v>
      </c>
      <c r="V16" s="264"/>
      <c r="W16" s="264"/>
      <c r="X16" s="264"/>
      <c r="Y16" s="264"/>
      <c r="Z16" s="264"/>
      <c r="AA16" s="264"/>
      <c r="AB16" s="265"/>
      <c r="AC16" s="263">
        <v>25000000</v>
      </c>
      <c r="AD16" s="264"/>
      <c r="AE16" s="264"/>
      <c r="AF16" s="264"/>
      <c r="AG16" s="264"/>
      <c r="AH16" s="264"/>
      <c r="AI16" s="264"/>
      <c r="AJ16" s="265"/>
      <c r="AK16" s="263">
        <v>30000000</v>
      </c>
      <c r="AL16" s="264"/>
      <c r="AM16" s="264"/>
      <c r="AN16" s="264"/>
      <c r="AO16" s="264"/>
      <c r="AP16" s="264"/>
      <c r="AQ16" s="264"/>
      <c r="AR16" s="265"/>
      <c r="AS16" s="284"/>
      <c r="AT16" s="284"/>
      <c r="AU16" s="284"/>
      <c r="AV16" s="284"/>
      <c r="AW16" s="284"/>
      <c r="AX16" s="284"/>
      <c r="AY16" s="284"/>
      <c r="AZ16" s="284"/>
      <c r="BA16" s="284"/>
      <c r="BB16" s="105"/>
      <c r="BC16" s="106"/>
      <c r="BD16" s="106"/>
    </row>
    <row r="17" spans="2:56" ht="15.75" customHeight="1">
      <c r="B17" s="97" t="s">
        <v>395</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106"/>
      <c r="BC17" s="106"/>
      <c r="BD17" s="106"/>
    </row>
    <row r="18" spans="2:56" ht="15.75" customHeight="1">
      <c r="B18" s="97"/>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106"/>
      <c r="BC18" s="106"/>
      <c r="BD18" s="106"/>
    </row>
    <row r="19" spans="2:56" ht="13.5" customHeight="1">
      <c r="B19" s="86" t="s">
        <v>18</v>
      </c>
    </row>
    <row r="20" spans="2:56">
      <c r="B20" s="86" t="s">
        <v>396</v>
      </c>
    </row>
    <row r="21" spans="2:56" ht="19.5" customHeight="1">
      <c r="B21" s="86" t="s">
        <v>397</v>
      </c>
    </row>
    <row r="22" spans="2:56">
      <c r="B22" s="86" t="s">
        <v>19</v>
      </c>
    </row>
    <row r="23" spans="2:56">
      <c r="B23" s="266" t="s">
        <v>20</v>
      </c>
      <c r="C23" s="266"/>
      <c r="D23" s="266"/>
      <c r="E23" s="266"/>
      <c r="F23" s="266"/>
      <c r="G23" s="266"/>
      <c r="H23" s="266"/>
      <c r="I23" s="266"/>
      <c r="J23" s="266"/>
      <c r="K23" s="266"/>
      <c r="L23" s="266"/>
      <c r="M23" s="266" t="s">
        <v>21</v>
      </c>
      <c r="N23" s="266"/>
      <c r="O23" s="266"/>
      <c r="P23" s="266"/>
      <c r="Q23" s="266"/>
      <c r="R23" s="266"/>
      <c r="S23" s="266"/>
      <c r="T23" s="266"/>
      <c r="U23" s="266"/>
      <c r="V23" s="266"/>
      <c r="W23" s="266"/>
      <c r="X23" s="266" t="s">
        <v>22</v>
      </c>
      <c r="Y23" s="266"/>
      <c r="Z23" s="266"/>
      <c r="AA23" s="266"/>
      <c r="AB23" s="266"/>
      <c r="AC23" s="266"/>
      <c r="AD23" s="266"/>
      <c r="AE23" s="266"/>
      <c r="AF23" s="266"/>
      <c r="AG23" s="266"/>
      <c r="AH23" s="266"/>
      <c r="AI23" s="266" t="s">
        <v>13</v>
      </c>
      <c r="AJ23" s="266"/>
      <c r="AK23" s="266"/>
      <c r="AL23" s="266"/>
      <c r="AM23" s="266"/>
      <c r="AN23" s="266"/>
      <c r="AO23" s="266"/>
      <c r="AP23" s="266"/>
      <c r="AQ23" s="266"/>
      <c r="AR23" s="266"/>
    </row>
    <row r="24" spans="2:56">
      <c r="B24" s="266"/>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7"/>
      <c r="AJ24" s="268"/>
      <c r="AK24" s="268"/>
      <c r="AL24" s="268"/>
      <c r="AM24" s="268"/>
      <c r="AN24" s="268"/>
      <c r="AO24" s="268"/>
      <c r="AP24" s="268"/>
      <c r="AQ24" s="268"/>
      <c r="AR24" s="269"/>
    </row>
    <row r="25" spans="2:56" ht="20.25" customHeight="1">
      <c r="B25" s="276" t="s">
        <v>23</v>
      </c>
      <c r="C25" s="276"/>
      <c r="D25" s="266" t="s">
        <v>384</v>
      </c>
      <c r="E25" s="277"/>
      <c r="F25" s="278" t="s">
        <v>24</v>
      </c>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80"/>
      <c r="AI25" s="270"/>
      <c r="AJ25" s="271"/>
      <c r="AK25" s="271"/>
      <c r="AL25" s="271"/>
      <c r="AM25" s="271"/>
      <c r="AN25" s="271"/>
      <c r="AO25" s="271"/>
      <c r="AP25" s="271"/>
      <c r="AQ25" s="271"/>
      <c r="AR25" s="272"/>
    </row>
    <row r="26" spans="2:56" ht="20.25" customHeight="1">
      <c r="B26" s="276"/>
      <c r="C26" s="276"/>
      <c r="D26" s="266" t="s">
        <v>384</v>
      </c>
      <c r="E26" s="277"/>
      <c r="F26" s="278" t="s">
        <v>25</v>
      </c>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80"/>
      <c r="AI26" s="270"/>
      <c r="AJ26" s="271"/>
      <c r="AK26" s="271"/>
      <c r="AL26" s="271"/>
      <c r="AM26" s="271"/>
      <c r="AN26" s="271"/>
      <c r="AO26" s="271"/>
      <c r="AP26" s="271"/>
      <c r="AQ26" s="271"/>
      <c r="AR26" s="272"/>
    </row>
    <row r="27" spans="2:56" ht="17.25" customHeight="1">
      <c r="B27" s="276"/>
      <c r="C27" s="276"/>
      <c r="D27" s="266" t="s">
        <v>384</v>
      </c>
      <c r="E27" s="277"/>
      <c r="F27" s="281" t="s">
        <v>26</v>
      </c>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3"/>
      <c r="AI27" s="273"/>
      <c r="AJ27" s="274"/>
      <c r="AK27" s="274"/>
      <c r="AL27" s="274"/>
      <c r="AM27" s="274"/>
      <c r="AN27" s="274"/>
      <c r="AO27" s="274"/>
      <c r="AP27" s="274"/>
      <c r="AQ27" s="274"/>
      <c r="AR27" s="275"/>
    </row>
    <row r="28" spans="2:56" ht="17.25" customHeight="1"/>
    <row r="29" spans="2:56" ht="17.25" customHeight="1"/>
    <row r="30" spans="2:56" ht="17.25" customHeight="1"/>
  </sheetData>
  <mergeCells count="61">
    <mergeCell ref="B12:L13"/>
    <mergeCell ref="M12:T13"/>
    <mergeCell ref="B14:L16"/>
    <mergeCell ref="M14:T14"/>
    <mergeCell ref="A2:BI2"/>
    <mergeCell ref="Q4:BI4"/>
    <mergeCell ref="Q5:BI5"/>
    <mergeCell ref="I9:AE9"/>
    <mergeCell ref="B10:X10"/>
    <mergeCell ref="AG9:AN9"/>
    <mergeCell ref="AP9:AW9"/>
    <mergeCell ref="AX9:BD9"/>
    <mergeCell ref="AY10:BA10"/>
    <mergeCell ref="B9:H9"/>
    <mergeCell ref="AY6:BL6"/>
    <mergeCell ref="BB7:BL7"/>
    <mergeCell ref="A1:R1"/>
    <mergeCell ref="B3:O3"/>
    <mergeCell ref="B5:C5"/>
    <mergeCell ref="D5:O5"/>
    <mergeCell ref="B8:AE8"/>
    <mergeCell ref="S3:AH3"/>
    <mergeCell ref="B4:C4"/>
    <mergeCell ref="D4:O4"/>
    <mergeCell ref="AY7:BA7"/>
    <mergeCell ref="AF8:AW8"/>
    <mergeCell ref="AX8:BD8"/>
    <mergeCell ref="U12:AB13"/>
    <mergeCell ref="AC12:AR12"/>
    <mergeCell ref="AS12:BA13"/>
    <mergeCell ref="AC13:AJ13"/>
    <mergeCell ref="AK13:AR13"/>
    <mergeCell ref="U14:AB14"/>
    <mergeCell ref="AS14:BA14"/>
    <mergeCell ref="N15:T15"/>
    <mergeCell ref="B23:L23"/>
    <mergeCell ref="M23:W23"/>
    <mergeCell ref="X23:AH23"/>
    <mergeCell ref="AI23:AR23"/>
    <mergeCell ref="AC14:AJ14"/>
    <mergeCell ref="AK14:AR14"/>
    <mergeCell ref="AS16:BA16"/>
    <mergeCell ref="AS15:BA15"/>
    <mergeCell ref="N16:T16"/>
    <mergeCell ref="U15:AB15"/>
    <mergeCell ref="AC15:AJ15"/>
    <mergeCell ref="AK15:AR15"/>
    <mergeCell ref="U16:AB16"/>
    <mergeCell ref="AC16:AJ16"/>
    <mergeCell ref="AK16:AR16"/>
    <mergeCell ref="B24:L24"/>
    <mergeCell ref="M24:W24"/>
    <mergeCell ref="X24:AH24"/>
    <mergeCell ref="AI24:AR27"/>
    <mergeCell ref="B25:C27"/>
    <mergeCell ref="D25:E25"/>
    <mergeCell ref="F25:AH25"/>
    <mergeCell ref="D26:E26"/>
    <mergeCell ref="F26:AH26"/>
    <mergeCell ref="D27:E27"/>
    <mergeCell ref="F27:AH27"/>
  </mergeCells>
  <phoneticPr fontId="5"/>
  <dataValidations count="3">
    <dataValidation type="list" allowBlank="1" showInputMessage="1" showErrorMessage="1" sqref="B4:C5" xr:uid="{28DB5368-88C0-4683-95CC-1D812A738305}">
      <formula1>"　,○"</formula1>
    </dataValidation>
    <dataValidation type="list" allowBlank="1" showInputMessage="1" showErrorMessage="1" sqref="AX9:BD9" xr:uid="{056A8EBF-ECF6-4627-9EA0-EE4BA62E2FBA}">
      <formula1>"サービス事業者,実需者,農業者,地方公共団体,民間団体"</formula1>
    </dataValidation>
    <dataValidation type="list" allowBlank="1" showInputMessage="1" showErrorMessage="1" sqref="AF9 AO9 D25:E27" xr:uid="{A224438E-00EB-4529-8DFE-8EEE952436FB}">
      <formula1>"□,☑"</formula1>
    </dataValidation>
  </dataValidations>
  <pageMargins left="0.25" right="0.25" top="0.75" bottom="0.75" header="0.3" footer="0.3"/>
  <pageSetup paperSize="9" scale="8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1"/>
  <sheetViews>
    <sheetView showGridLines="0" view="pageBreakPreview" zoomScale="110" zoomScaleNormal="100" zoomScaleSheetLayoutView="110" workbookViewId="0">
      <selection activeCell="AS141" sqref="AS141:AW141"/>
    </sheetView>
  </sheetViews>
  <sheetFormatPr defaultColWidth="2.25" defaultRowHeight="13.5"/>
  <cols>
    <col min="1" max="61" width="2.375" style="1" customWidth="1"/>
    <col min="62" max="63" width="2.25" style="1"/>
    <col min="64" max="72" width="3.25" style="1" customWidth="1"/>
    <col min="73" max="74" width="2.25" style="1"/>
    <col min="75" max="75" width="9.5" style="1" bestFit="1" customWidth="1"/>
    <col min="7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832" t="s">
        <v>398</v>
      </c>
      <c r="B1" s="833"/>
      <c r="C1" s="833"/>
      <c r="D1" s="833"/>
      <c r="E1" s="833"/>
      <c r="F1" s="833"/>
      <c r="G1" s="83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c r="AG1" s="833"/>
      <c r="AH1" s="833"/>
      <c r="AI1" s="833"/>
      <c r="AJ1" s="833"/>
    </row>
    <row r="2" spans="1:85" ht="55.5" customHeight="1">
      <c r="A2" s="246" t="s">
        <v>399</v>
      </c>
      <c r="B2" s="739"/>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39"/>
      <c r="AF2" s="739"/>
      <c r="AG2" s="739"/>
      <c r="AH2" s="739"/>
      <c r="AI2" s="739"/>
      <c r="AJ2" s="739"/>
      <c r="AK2" s="739"/>
      <c r="AL2" s="739"/>
      <c r="AM2" s="739"/>
      <c r="AN2" s="739"/>
      <c r="AO2" s="739"/>
      <c r="AP2" s="739"/>
      <c r="AQ2" s="739"/>
      <c r="AR2" s="739"/>
      <c r="AS2" s="739"/>
      <c r="AT2" s="739"/>
      <c r="AU2" s="739"/>
      <c r="AV2" s="739"/>
      <c r="AW2" s="739"/>
      <c r="AX2" s="739"/>
      <c r="AY2" s="739"/>
      <c r="AZ2" s="739"/>
      <c r="BA2" s="739"/>
      <c r="BB2" s="739"/>
      <c r="BC2" s="739"/>
      <c r="BD2" s="739"/>
      <c r="BE2" s="739"/>
      <c r="BF2" s="739"/>
      <c r="BG2" s="739"/>
      <c r="BH2" s="739"/>
      <c r="BI2" s="739"/>
      <c r="BJ2" s="2"/>
      <c r="BK2" s="2"/>
      <c r="BL2" s="2"/>
    </row>
    <row r="3" spans="1:85" ht="9.75" customHeight="1">
      <c r="A3" s="116"/>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2"/>
      <c r="BK3" s="2"/>
      <c r="BL3" s="2"/>
    </row>
    <row r="4" spans="1:85" s="55" customFormat="1" ht="17.25" customHeight="1">
      <c r="A4" s="29"/>
      <c r="B4" s="25" t="s">
        <v>27</v>
      </c>
      <c r="C4" s="68"/>
      <c r="D4" s="68"/>
      <c r="E4" s="68"/>
      <c r="F4" s="68"/>
      <c r="G4" s="68"/>
      <c r="H4" s="68"/>
      <c r="I4" s="68"/>
      <c r="J4" s="68"/>
      <c r="K4" s="68"/>
      <c r="L4" s="68"/>
      <c r="M4" s="68"/>
      <c r="BN4" s="335"/>
    </row>
    <row r="5" spans="1:85" s="55" customFormat="1" ht="19.5" customHeight="1">
      <c r="A5" s="29"/>
      <c r="B5" s="121" t="s">
        <v>431</v>
      </c>
      <c r="C5" s="793" t="s">
        <v>28</v>
      </c>
      <c r="D5" s="793"/>
      <c r="E5" s="793"/>
      <c r="F5" s="793"/>
      <c r="G5" s="793"/>
      <c r="H5" s="793"/>
      <c r="I5" s="793"/>
      <c r="J5" s="793"/>
      <c r="K5" s="793"/>
      <c r="L5" s="793"/>
      <c r="M5" s="793"/>
      <c r="BN5" s="335"/>
    </row>
    <row r="6" spans="1:85" s="55" customFormat="1" ht="19.5" customHeight="1">
      <c r="A6" s="29"/>
      <c r="B6" s="121" t="s">
        <v>431</v>
      </c>
      <c r="C6" s="416" t="s">
        <v>29</v>
      </c>
      <c r="D6" s="417"/>
      <c r="E6" s="417"/>
      <c r="F6" s="417"/>
      <c r="G6" s="417"/>
      <c r="H6" s="417"/>
      <c r="I6" s="417"/>
      <c r="J6" s="417"/>
      <c r="K6" s="417"/>
      <c r="L6" s="417"/>
      <c r="M6" s="418"/>
    </row>
    <row r="7" spans="1:85" s="55" customFormat="1" ht="12.75" customHeight="1">
      <c r="A7" s="29"/>
      <c r="B7" s="5"/>
      <c r="C7" s="22"/>
      <c r="D7" s="22"/>
      <c r="E7" s="22"/>
      <c r="F7" s="22"/>
      <c r="G7" s="22"/>
      <c r="H7" s="22"/>
      <c r="I7" s="22"/>
      <c r="J7" s="22"/>
      <c r="K7" s="22"/>
      <c r="L7" s="22"/>
      <c r="M7" s="22"/>
    </row>
    <row r="8" spans="1:85" ht="18" customHeight="1">
      <c r="B8" s="5" t="s">
        <v>30</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787" t="s">
        <v>31</v>
      </c>
      <c r="C9" s="788"/>
      <c r="D9" s="788"/>
      <c r="E9" s="788"/>
      <c r="F9" s="788"/>
      <c r="G9" s="788"/>
      <c r="H9" s="788"/>
      <c r="I9" s="789"/>
      <c r="J9" s="625" t="s">
        <v>432</v>
      </c>
      <c r="K9" s="395"/>
      <c r="L9" s="395"/>
      <c r="M9" s="395"/>
      <c r="N9" s="395"/>
      <c r="O9" s="395"/>
      <c r="P9" s="395"/>
      <c r="Q9" s="395"/>
      <c r="R9" s="395"/>
      <c r="S9" s="395"/>
      <c r="T9" s="395"/>
      <c r="U9" s="395"/>
      <c r="V9" s="395"/>
      <c r="W9" s="395"/>
      <c r="X9" s="395"/>
      <c r="Y9" s="395"/>
      <c r="Z9" s="395"/>
      <c r="AA9" s="395"/>
      <c r="AB9" s="395"/>
      <c r="AC9" s="395"/>
      <c r="AD9" s="395"/>
      <c r="AE9" s="396"/>
      <c r="AF9" s="107"/>
      <c r="AG9" s="108"/>
      <c r="AH9" s="108"/>
      <c r="AI9" s="108"/>
      <c r="AJ9" s="108"/>
      <c r="AK9" s="108"/>
      <c r="AL9" s="108"/>
      <c r="AM9" s="108"/>
      <c r="AN9" s="109"/>
      <c r="AO9" s="110"/>
      <c r="AP9" s="110"/>
      <c r="AQ9" s="110"/>
      <c r="AR9" s="110"/>
      <c r="AS9" s="110"/>
      <c r="AT9" s="110"/>
      <c r="AU9" s="110"/>
      <c r="AV9" s="110"/>
      <c r="AW9" s="110"/>
      <c r="AX9" s="110"/>
      <c r="AY9" s="109"/>
      <c r="AZ9" s="110"/>
      <c r="BA9" s="110"/>
      <c r="BB9" s="110"/>
      <c r="BC9" s="110"/>
      <c r="BD9" s="110"/>
      <c r="BE9" s="110"/>
      <c r="BF9" s="110"/>
      <c r="BG9" s="110"/>
      <c r="BH9" s="110"/>
      <c r="BI9" s="110"/>
    </row>
    <row r="10" spans="1:85" ht="25.5" customHeight="1">
      <c r="B10" s="740" t="s">
        <v>32</v>
      </c>
      <c r="C10" s="741"/>
      <c r="D10" s="741"/>
      <c r="E10" s="741"/>
      <c r="F10" s="741"/>
      <c r="G10" s="741"/>
      <c r="H10" s="741"/>
      <c r="I10" s="742"/>
      <c r="J10" s="749">
        <v>111111111111</v>
      </c>
      <c r="K10" s="750"/>
      <c r="L10" s="750"/>
      <c r="M10" s="750"/>
      <c r="N10" s="750"/>
      <c r="O10" s="750"/>
      <c r="P10" s="750"/>
      <c r="Q10" s="750"/>
      <c r="R10" s="750"/>
      <c r="S10" s="750"/>
      <c r="T10" s="750"/>
      <c r="U10" s="750"/>
      <c r="V10" s="750"/>
      <c r="W10" s="750"/>
      <c r="X10" s="750"/>
      <c r="Y10" s="750"/>
      <c r="Z10" s="750"/>
      <c r="AA10" s="750"/>
      <c r="AB10" s="750"/>
      <c r="AC10" s="750"/>
      <c r="AD10" s="750"/>
      <c r="AE10" s="751"/>
      <c r="AF10" s="743" t="s">
        <v>33</v>
      </c>
      <c r="AG10" s="744"/>
      <c r="AH10" s="740" t="s">
        <v>34</v>
      </c>
      <c r="AI10" s="741"/>
      <c r="AJ10" s="741"/>
      <c r="AK10" s="741"/>
      <c r="AL10" s="741"/>
      <c r="AM10" s="742"/>
      <c r="AN10" s="625" t="s">
        <v>438</v>
      </c>
      <c r="AO10" s="395"/>
      <c r="AP10" s="395"/>
      <c r="AQ10" s="395"/>
      <c r="AR10" s="395"/>
      <c r="AS10" s="395"/>
      <c r="AT10" s="395"/>
      <c r="AU10" s="395"/>
      <c r="AV10" s="395"/>
      <c r="AW10" s="395"/>
      <c r="AX10" s="395"/>
      <c r="AY10" s="395"/>
      <c r="AZ10" s="395"/>
      <c r="BA10" s="395"/>
      <c r="BB10" s="395"/>
      <c r="BC10" s="395"/>
      <c r="BD10" s="395"/>
      <c r="BE10" s="395"/>
      <c r="BF10" s="395"/>
      <c r="BG10" s="395"/>
      <c r="BH10" s="395"/>
      <c r="BI10" s="396"/>
    </row>
    <row r="11" spans="1:85" ht="25.5" customHeight="1">
      <c r="B11" s="251" t="s">
        <v>35</v>
      </c>
      <c r="C11" s="524"/>
      <c r="D11" s="524"/>
      <c r="E11" s="524"/>
      <c r="F11" s="524"/>
      <c r="G11" s="524"/>
      <c r="H11" s="524"/>
      <c r="I11" s="525"/>
      <c r="J11" s="625" t="s">
        <v>433</v>
      </c>
      <c r="K11" s="395"/>
      <c r="L11" s="395"/>
      <c r="M11" s="395"/>
      <c r="N11" s="395"/>
      <c r="O11" s="395"/>
      <c r="P11" s="395"/>
      <c r="Q11" s="395"/>
      <c r="R11" s="395"/>
      <c r="S11" s="395"/>
      <c r="T11" s="395"/>
      <c r="U11" s="395"/>
      <c r="V11" s="395"/>
      <c r="W11" s="395"/>
      <c r="X11" s="395"/>
      <c r="Y11" s="395"/>
      <c r="Z11" s="395"/>
      <c r="AA11" s="395"/>
      <c r="AB11" s="395"/>
      <c r="AC11" s="395"/>
      <c r="AD11" s="395"/>
      <c r="AE11" s="396"/>
      <c r="AF11" s="747"/>
      <c r="AG11" s="748"/>
      <c r="AH11" s="740" t="s">
        <v>36</v>
      </c>
      <c r="AI11" s="741"/>
      <c r="AJ11" s="741"/>
      <c r="AK11" s="741"/>
      <c r="AL11" s="741"/>
      <c r="AM11" s="742"/>
      <c r="AN11" s="625" t="s">
        <v>439</v>
      </c>
      <c r="AO11" s="395"/>
      <c r="AP11" s="395"/>
      <c r="AQ11" s="395"/>
      <c r="AR11" s="395"/>
      <c r="AS11" s="395"/>
      <c r="AT11" s="395"/>
      <c r="AU11" s="395"/>
      <c r="AV11" s="395"/>
      <c r="AW11" s="395"/>
      <c r="AX11" s="395"/>
      <c r="AY11" s="395"/>
      <c r="AZ11" s="395"/>
      <c r="BA11" s="395"/>
      <c r="BB11" s="395"/>
      <c r="BC11" s="395"/>
      <c r="BD11" s="395"/>
      <c r="BE11" s="395"/>
      <c r="BF11" s="395"/>
      <c r="BG11" s="395"/>
      <c r="BH11" s="395"/>
      <c r="BI11" s="396"/>
    </row>
    <row r="12" spans="1:85" ht="22.5" customHeight="1">
      <c r="B12" s="743" t="s">
        <v>37</v>
      </c>
      <c r="C12" s="744"/>
      <c r="D12" s="740" t="s">
        <v>38</v>
      </c>
      <c r="E12" s="741"/>
      <c r="F12" s="741"/>
      <c r="G12" s="741"/>
      <c r="H12" s="741"/>
      <c r="I12" s="742"/>
      <c r="J12" s="625" t="s">
        <v>434</v>
      </c>
      <c r="K12" s="395"/>
      <c r="L12" s="395"/>
      <c r="M12" s="395"/>
      <c r="N12" s="395"/>
      <c r="O12" s="395"/>
      <c r="P12" s="395"/>
      <c r="Q12" s="395"/>
      <c r="R12" s="395"/>
      <c r="S12" s="395"/>
      <c r="T12" s="395"/>
      <c r="U12" s="395"/>
      <c r="V12" s="395"/>
      <c r="W12" s="395"/>
      <c r="X12" s="395"/>
      <c r="Y12" s="395"/>
      <c r="Z12" s="395"/>
      <c r="AA12" s="395"/>
      <c r="AB12" s="395"/>
      <c r="AC12" s="395"/>
      <c r="AD12" s="395"/>
      <c r="AE12" s="396"/>
      <c r="AF12" s="743" t="s">
        <v>39</v>
      </c>
      <c r="AG12" s="744"/>
      <c r="AH12" s="740" t="s">
        <v>38</v>
      </c>
      <c r="AI12" s="741"/>
      <c r="AJ12" s="741"/>
      <c r="AK12" s="741"/>
      <c r="AL12" s="741"/>
      <c r="AM12" s="742"/>
      <c r="AN12" s="625" t="s">
        <v>440</v>
      </c>
      <c r="AO12" s="395"/>
      <c r="AP12" s="395"/>
      <c r="AQ12" s="395"/>
      <c r="AR12" s="395"/>
      <c r="AS12" s="395"/>
      <c r="AT12" s="395"/>
      <c r="AU12" s="395"/>
      <c r="AV12" s="395"/>
      <c r="AW12" s="395"/>
      <c r="AX12" s="395"/>
      <c r="AY12" s="395"/>
      <c r="AZ12" s="395"/>
      <c r="BA12" s="395"/>
      <c r="BB12" s="395"/>
      <c r="BC12" s="395"/>
      <c r="BD12" s="395"/>
      <c r="BE12" s="395"/>
      <c r="BF12" s="395"/>
      <c r="BG12" s="395"/>
      <c r="BH12" s="395"/>
      <c r="BI12" s="396"/>
      <c r="BJ12" s="7"/>
    </row>
    <row r="13" spans="1:85" ht="22.5" customHeight="1">
      <c r="B13" s="745"/>
      <c r="C13" s="746"/>
      <c r="D13" s="740" t="s">
        <v>36</v>
      </c>
      <c r="E13" s="741"/>
      <c r="F13" s="741"/>
      <c r="G13" s="741"/>
      <c r="H13" s="741"/>
      <c r="I13" s="742"/>
      <c r="J13" s="625" t="s">
        <v>435</v>
      </c>
      <c r="K13" s="395"/>
      <c r="L13" s="395"/>
      <c r="M13" s="395"/>
      <c r="N13" s="395"/>
      <c r="O13" s="395"/>
      <c r="P13" s="395"/>
      <c r="Q13" s="395"/>
      <c r="R13" s="395"/>
      <c r="S13" s="395"/>
      <c r="T13" s="395"/>
      <c r="U13" s="395"/>
      <c r="V13" s="395"/>
      <c r="W13" s="395"/>
      <c r="X13" s="395"/>
      <c r="Y13" s="395"/>
      <c r="Z13" s="395"/>
      <c r="AA13" s="395"/>
      <c r="AB13" s="395"/>
      <c r="AC13" s="395"/>
      <c r="AD13" s="395"/>
      <c r="AE13" s="396"/>
      <c r="AF13" s="745"/>
      <c r="AG13" s="746"/>
      <c r="AH13" s="740" t="s">
        <v>36</v>
      </c>
      <c r="AI13" s="741"/>
      <c r="AJ13" s="741"/>
      <c r="AK13" s="741"/>
      <c r="AL13" s="741"/>
      <c r="AM13" s="742"/>
      <c r="AN13" s="625" t="s">
        <v>441</v>
      </c>
      <c r="AO13" s="395"/>
      <c r="AP13" s="395"/>
      <c r="AQ13" s="395"/>
      <c r="AR13" s="395"/>
      <c r="AS13" s="395"/>
      <c r="AT13" s="395"/>
      <c r="AU13" s="395"/>
      <c r="AV13" s="395"/>
      <c r="AW13" s="395"/>
      <c r="AX13" s="395"/>
      <c r="AY13" s="395"/>
      <c r="AZ13" s="395"/>
      <c r="BA13" s="395"/>
      <c r="BB13" s="395"/>
      <c r="BC13" s="395"/>
      <c r="BD13" s="395"/>
      <c r="BE13" s="395"/>
      <c r="BF13" s="395"/>
      <c r="BG13" s="395"/>
      <c r="BH13" s="395"/>
      <c r="BI13" s="396"/>
    </row>
    <row r="14" spans="1:85" ht="22.5" customHeight="1">
      <c r="B14" s="745"/>
      <c r="C14" s="746"/>
      <c r="D14" s="740" t="s">
        <v>40</v>
      </c>
      <c r="E14" s="741"/>
      <c r="F14" s="741"/>
      <c r="G14" s="741"/>
      <c r="H14" s="741"/>
      <c r="I14" s="742"/>
      <c r="J14" s="625" t="s">
        <v>436</v>
      </c>
      <c r="K14" s="395"/>
      <c r="L14" s="395"/>
      <c r="M14" s="395"/>
      <c r="N14" s="395"/>
      <c r="O14" s="395"/>
      <c r="P14" s="395"/>
      <c r="Q14" s="395"/>
      <c r="R14" s="395"/>
      <c r="S14" s="395"/>
      <c r="T14" s="395"/>
      <c r="U14" s="395"/>
      <c r="V14" s="395"/>
      <c r="W14" s="395"/>
      <c r="X14" s="395"/>
      <c r="Y14" s="395"/>
      <c r="Z14" s="395"/>
      <c r="AA14" s="395"/>
      <c r="AB14" s="395"/>
      <c r="AC14" s="395"/>
      <c r="AD14" s="395"/>
      <c r="AE14" s="396"/>
      <c r="AF14" s="745"/>
      <c r="AG14" s="746"/>
      <c r="AH14" s="740" t="s">
        <v>40</v>
      </c>
      <c r="AI14" s="741"/>
      <c r="AJ14" s="741"/>
      <c r="AK14" s="741"/>
      <c r="AL14" s="741"/>
      <c r="AM14" s="742"/>
      <c r="AN14" s="625" t="s">
        <v>436</v>
      </c>
      <c r="AO14" s="395"/>
      <c r="AP14" s="395"/>
      <c r="AQ14" s="395"/>
      <c r="AR14" s="395"/>
      <c r="AS14" s="395"/>
      <c r="AT14" s="395"/>
      <c r="AU14" s="395"/>
      <c r="AV14" s="395"/>
      <c r="AW14" s="395"/>
      <c r="AX14" s="395"/>
      <c r="AY14" s="395"/>
      <c r="AZ14" s="395"/>
      <c r="BA14" s="395"/>
      <c r="BB14" s="395"/>
      <c r="BC14" s="395"/>
      <c r="BD14" s="395"/>
      <c r="BE14" s="395"/>
      <c r="BF14" s="395"/>
      <c r="BG14" s="395"/>
      <c r="BH14" s="395"/>
      <c r="BI14" s="396"/>
    </row>
    <row r="15" spans="1:85" ht="22.5" customHeight="1">
      <c r="B15" s="745"/>
      <c r="C15" s="746"/>
      <c r="D15" s="790" t="s">
        <v>41</v>
      </c>
      <c r="E15" s="791"/>
      <c r="F15" s="791"/>
      <c r="G15" s="791"/>
      <c r="H15" s="791"/>
      <c r="I15" s="792"/>
      <c r="J15" s="625" t="s">
        <v>437</v>
      </c>
      <c r="K15" s="395"/>
      <c r="L15" s="395"/>
      <c r="M15" s="395"/>
      <c r="N15" s="395"/>
      <c r="O15" s="395"/>
      <c r="P15" s="395"/>
      <c r="Q15" s="395"/>
      <c r="R15" s="395"/>
      <c r="S15" s="395"/>
      <c r="T15" s="395"/>
      <c r="U15" s="395"/>
      <c r="V15" s="395"/>
      <c r="W15" s="395"/>
      <c r="X15" s="395"/>
      <c r="Y15" s="395"/>
      <c r="Z15" s="395"/>
      <c r="AA15" s="395"/>
      <c r="AB15" s="395"/>
      <c r="AC15" s="395"/>
      <c r="AD15" s="395"/>
      <c r="AE15" s="396"/>
      <c r="AF15" s="747"/>
      <c r="AG15" s="748"/>
      <c r="AH15" s="740" t="s">
        <v>41</v>
      </c>
      <c r="AI15" s="741"/>
      <c r="AJ15" s="741"/>
      <c r="AK15" s="741"/>
      <c r="AL15" s="741"/>
      <c r="AM15" s="742"/>
      <c r="AN15" s="625" t="s">
        <v>442</v>
      </c>
      <c r="AO15" s="395"/>
      <c r="AP15" s="395"/>
      <c r="AQ15" s="395"/>
      <c r="AR15" s="395"/>
      <c r="AS15" s="395"/>
      <c r="AT15" s="395"/>
      <c r="AU15" s="395"/>
      <c r="AV15" s="395"/>
      <c r="AW15" s="395"/>
      <c r="AX15" s="395"/>
      <c r="AY15" s="395"/>
      <c r="AZ15" s="395"/>
      <c r="BA15" s="395"/>
      <c r="BB15" s="395"/>
      <c r="BC15" s="395"/>
      <c r="BD15" s="395"/>
      <c r="BE15" s="395"/>
      <c r="BF15" s="395"/>
      <c r="BG15" s="395"/>
      <c r="BH15" s="395"/>
      <c r="BI15" s="396"/>
    </row>
    <row r="16" spans="1:85" ht="18.75" customHeight="1">
      <c r="B16" s="695" t="s">
        <v>42</v>
      </c>
      <c r="C16" s="867"/>
      <c r="D16" s="867"/>
      <c r="E16" s="867"/>
      <c r="F16" s="867"/>
      <c r="G16" s="867"/>
      <c r="H16" s="867"/>
      <c r="I16" s="867"/>
      <c r="J16" s="117" t="s">
        <v>384</v>
      </c>
      <c r="K16" s="794" t="s">
        <v>43</v>
      </c>
      <c r="L16" s="794"/>
      <c r="M16" s="794"/>
      <c r="N16" s="794"/>
      <c r="O16" s="794"/>
      <c r="P16" s="794"/>
      <c r="Q16" s="794"/>
      <c r="R16" s="794"/>
      <c r="S16" s="794"/>
      <c r="T16" s="794"/>
      <c r="U16" s="122" t="s">
        <v>431</v>
      </c>
      <c r="V16" s="794" t="s">
        <v>44</v>
      </c>
      <c r="W16" s="794"/>
      <c r="X16" s="794"/>
      <c r="Y16" s="794"/>
      <c r="Z16" s="794"/>
      <c r="AA16" s="794"/>
      <c r="AB16" s="118" t="s">
        <v>384</v>
      </c>
      <c r="AC16" s="794" t="s">
        <v>45</v>
      </c>
      <c r="AD16" s="794"/>
      <c r="AE16" s="794"/>
      <c r="AF16" s="794"/>
      <c r="AG16" s="794"/>
      <c r="AH16" s="794"/>
      <c r="AI16" s="794"/>
      <c r="AJ16" s="118" t="s">
        <v>384</v>
      </c>
      <c r="AK16" s="794" t="s">
        <v>46</v>
      </c>
      <c r="AL16" s="794"/>
      <c r="AM16" s="794"/>
      <c r="AN16" s="794"/>
      <c r="AO16" s="794"/>
      <c r="AP16" s="794"/>
      <c r="AQ16" s="794"/>
      <c r="AR16" s="118" t="s">
        <v>384</v>
      </c>
      <c r="AS16" s="794" t="s">
        <v>47</v>
      </c>
      <c r="AT16" s="794"/>
      <c r="AU16" s="794"/>
      <c r="AV16" s="794"/>
      <c r="AW16" s="794"/>
      <c r="AX16" s="794"/>
      <c r="AY16" s="794"/>
      <c r="AZ16" s="118" t="s">
        <v>384</v>
      </c>
      <c r="BA16" s="794" t="s">
        <v>48</v>
      </c>
      <c r="BB16" s="794"/>
      <c r="BC16" s="794"/>
      <c r="BD16" s="794"/>
      <c r="BE16" s="794"/>
      <c r="BF16" s="794"/>
      <c r="BG16" s="794"/>
      <c r="BH16" s="794"/>
      <c r="BI16" s="795"/>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695"/>
      <c r="C17" s="867"/>
      <c r="D17" s="867"/>
      <c r="E17" s="867"/>
      <c r="F17" s="867"/>
      <c r="G17" s="867"/>
      <c r="H17" s="867"/>
      <c r="I17" s="867"/>
      <c r="J17" s="119" t="s">
        <v>384</v>
      </c>
      <c r="K17" s="796" t="s">
        <v>49</v>
      </c>
      <c r="L17" s="796"/>
      <c r="M17" s="796"/>
      <c r="N17" s="796"/>
      <c r="O17" s="796"/>
      <c r="P17" s="118" t="s">
        <v>384</v>
      </c>
      <c r="Q17" s="796" t="s">
        <v>50</v>
      </c>
      <c r="R17" s="796"/>
      <c r="S17" s="796"/>
      <c r="T17" s="796"/>
      <c r="U17" s="796"/>
      <c r="V17" s="118" t="s">
        <v>384</v>
      </c>
      <c r="W17" s="796" t="s">
        <v>51</v>
      </c>
      <c r="X17" s="796"/>
      <c r="Y17" s="796"/>
      <c r="Z17" s="796"/>
      <c r="AA17" s="118" t="s">
        <v>384</v>
      </c>
      <c r="AB17" s="796" t="s">
        <v>52</v>
      </c>
      <c r="AC17" s="796"/>
      <c r="AD17" s="796"/>
      <c r="AE17" s="796"/>
      <c r="AF17" s="796"/>
      <c r="AG17" s="118" t="s">
        <v>384</v>
      </c>
      <c r="AH17" s="796" t="s">
        <v>53</v>
      </c>
      <c r="AI17" s="796"/>
      <c r="AJ17" s="796"/>
      <c r="AK17" s="796"/>
      <c r="AL17" s="118" t="s">
        <v>384</v>
      </c>
      <c r="AM17" s="796" t="s">
        <v>54</v>
      </c>
      <c r="AN17" s="796"/>
      <c r="AO17" s="796"/>
      <c r="AP17" s="796"/>
      <c r="AQ17" s="796"/>
      <c r="AR17" s="796"/>
      <c r="AS17" s="796"/>
      <c r="AT17" s="796"/>
      <c r="AU17" s="796"/>
      <c r="AV17" s="118" t="s">
        <v>384</v>
      </c>
      <c r="AW17" s="796" t="s">
        <v>387</v>
      </c>
      <c r="AX17" s="796"/>
      <c r="AY17" s="796"/>
      <c r="AZ17" s="796"/>
      <c r="BA17" s="796"/>
      <c r="BB17" s="796"/>
      <c r="BC17" s="796"/>
      <c r="BD17" s="796"/>
      <c r="BE17" s="796"/>
      <c r="BF17" s="796"/>
      <c r="BG17" s="796"/>
      <c r="BH17" s="796"/>
      <c r="BI17" s="797"/>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867"/>
      <c r="C18" s="867"/>
      <c r="D18" s="867"/>
      <c r="E18" s="867"/>
      <c r="F18" s="867"/>
      <c r="G18" s="867"/>
      <c r="H18" s="867"/>
      <c r="I18" s="867"/>
      <c r="J18" s="779" t="s">
        <v>55</v>
      </c>
      <c r="K18" s="780"/>
      <c r="L18" s="780"/>
      <c r="M18" s="780"/>
      <c r="N18" s="780"/>
      <c r="O18" s="780"/>
      <c r="P18" s="780"/>
      <c r="Q18" s="780"/>
      <c r="R18" s="780"/>
      <c r="S18" s="780"/>
      <c r="T18" s="780"/>
      <c r="U18" s="780"/>
      <c r="V18" s="780"/>
      <c r="W18" s="780"/>
      <c r="X18" s="780"/>
      <c r="Y18" s="780"/>
      <c r="Z18" s="780"/>
      <c r="AA18" s="780"/>
      <c r="AB18" s="780"/>
      <c r="AC18" s="780"/>
      <c r="AD18" s="780"/>
      <c r="AE18" s="780"/>
      <c r="AF18" s="780"/>
      <c r="AG18" s="780"/>
      <c r="AH18" s="780"/>
      <c r="AI18" s="780"/>
      <c r="AJ18" s="780"/>
      <c r="AK18" s="780"/>
      <c r="AL18" s="780"/>
      <c r="AM18" s="780"/>
      <c r="AN18" s="780"/>
      <c r="AO18" s="780"/>
      <c r="AP18" s="780"/>
      <c r="AQ18" s="780"/>
      <c r="AR18" s="780"/>
      <c r="AS18" s="780"/>
      <c r="AT18" s="780"/>
      <c r="AU18" s="780"/>
      <c r="AV18" s="780"/>
      <c r="AW18" s="780"/>
      <c r="AX18" s="780"/>
      <c r="AY18" s="780"/>
      <c r="AZ18" s="780"/>
      <c r="BA18" s="780"/>
      <c r="BB18" s="780"/>
      <c r="BC18" s="780"/>
      <c r="BD18" s="780"/>
      <c r="BE18" s="780"/>
      <c r="BF18" s="780"/>
      <c r="BG18" s="780"/>
      <c r="BH18" s="780"/>
      <c r="BI18" s="781"/>
      <c r="BL18" s="871" t="s">
        <v>427</v>
      </c>
      <c r="BM18" s="467"/>
      <c r="BN18" s="467"/>
      <c r="BO18" s="467"/>
      <c r="BP18" s="467"/>
      <c r="BQ18" s="467"/>
      <c r="BR18" s="467"/>
      <c r="BS18" s="467"/>
      <c r="BT18" s="467"/>
      <c r="BU18" s="8"/>
      <c r="BV18" s="8"/>
      <c r="BW18" s="8"/>
      <c r="BX18" s="8"/>
      <c r="BY18" s="8"/>
      <c r="BZ18" s="8"/>
      <c r="CA18" s="8"/>
      <c r="CB18" s="8"/>
      <c r="CC18" s="8"/>
      <c r="CD18" s="8"/>
      <c r="CE18" s="8"/>
      <c r="CF18" s="8"/>
      <c r="CG18" s="8"/>
    </row>
    <row r="19" spans="2:85" ht="18" customHeight="1">
      <c r="B19" s="867" t="s">
        <v>56</v>
      </c>
      <c r="C19" s="467"/>
      <c r="D19" s="467"/>
      <c r="E19" s="467"/>
      <c r="F19" s="467"/>
      <c r="G19" s="467"/>
      <c r="H19" s="467"/>
      <c r="I19" s="467"/>
      <c r="J19" s="846" t="s">
        <v>57</v>
      </c>
      <c r="K19" s="847"/>
      <c r="L19" s="847"/>
      <c r="M19" s="847"/>
      <c r="N19" s="847"/>
      <c r="O19" s="847"/>
      <c r="P19" s="848"/>
      <c r="Q19" s="785" t="s">
        <v>443</v>
      </c>
      <c r="R19" s="786"/>
      <c r="S19" s="786"/>
      <c r="T19" s="786"/>
      <c r="U19" s="786"/>
      <c r="V19" s="786"/>
      <c r="W19" s="786"/>
      <c r="X19" s="786"/>
      <c r="Y19" s="786"/>
      <c r="Z19" s="786"/>
      <c r="AA19" s="786"/>
      <c r="AB19" s="785" t="s">
        <v>444</v>
      </c>
      <c r="AC19" s="786"/>
      <c r="AD19" s="786"/>
      <c r="AE19" s="786"/>
      <c r="AF19" s="786"/>
      <c r="AG19" s="786"/>
      <c r="AH19" s="786"/>
      <c r="AI19" s="786"/>
      <c r="AJ19" s="786"/>
      <c r="AK19" s="786"/>
      <c r="AL19" s="786"/>
      <c r="AM19" s="785" t="s">
        <v>445</v>
      </c>
      <c r="AN19" s="786"/>
      <c r="AO19" s="786"/>
      <c r="AP19" s="786"/>
      <c r="AQ19" s="786"/>
      <c r="AR19" s="786"/>
      <c r="AS19" s="786"/>
      <c r="AT19" s="786"/>
      <c r="AU19" s="786"/>
      <c r="AV19" s="786"/>
      <c r="AW19" s="786"/>
      <c r="AX19" s="289" t="s">
        <v>13</v>
      </c>
      <c r="AY19" s="463"/>
      <c r="AZ19" s="463"/>
      <c r="BA19" s="463"/>
      <c r="BB19" s="463"/>
      <c r="BC19" s="463"/>
      <c r="BD19" s="463"/>
      <c r="BE19" s="463"/>
      <c r="BF19" s="463"/>
      <c r="BG19" s="463"/>
      <c r="BH19" s="463"/>
      <c r="BI19" s="463"/>
      <c r="BL19" s="444" t="str">
        <f>IF((OR(AND(Q22&lt;0,AB22&lt;0,AM22&lt;0),AM23&lt;0)),"要確認","")</f>
        <v>要確認</v>
      </c>
      <c r="BM19" s="444"/>
      <c r="BN19" s="444"/>
      <c r="BO19" s="444"/>
      <c r="BP19" s="444"/>
      <c r="BQ19" s="444"/>
      <c r="BR19" s="444"/>
      <c r="BS19" s="444"/>
      <c r="BT19" s="444"/>
    </row>
    <row r="20" spans="2:85" ht="18" customHeight="1">
      <c r="B20" s="867"/>
      <c r="C20" s="467"/>
      <c r="D20" s="467"/>
      <c r="E20" s="467"/>
      <c r="F20" s="467"/>
      <c r="G20" s="467"/>
      <c r="H20" s="467"/>
      <c r="I20" s="467"/>
      <c r="J20" s="849"/>
      <c r="K20" s="850"/>
      <c r="L20" s="850"/>
      <c r="M20" s="850"/>
      <c r="N20" s="850"/>
      <c r="O20" s="850"/>
      <c r="P20" s="851"/>
      <c r="Q20" s="782" t="s">
        <v>446</v>
      </c>
      <c r="R20" s="783"/>
      <c r="S20" s="783"/>
      <c r="T20" s="783"/>
      <c r="U20" s="783"/>
      <c r="V20" s="783"/>
      <c r="W20" s="783"/>
      <c r="X20" s="783"/>
      <c r="Y20" s="783"/>
      <c r="Z20" s="783"/>
      <c r="AA20" s="784"/>
      <c r="AB20" s="782" t="s">
        <v>447</v>
      </c>
      <c r="AC20" s="783"/>
      <c r="AD20" s="783"/>
      <c r="AE20" s="783"/>
      <c r="AF20" s="783"/>
      <c r="AG20" s="783"/>
      <c r="AH20" s="783"/>
      <c r="AI20" s="783"/>
      <c r="AJ20" s="783"/>
      <c r="AK20" s="783"/>
      <c r="AL20" s="784"/>
      <c r="AM20" s="782" t="s">
        <v>448</v>
      </c>
      <c r="AN20" s="783"/>
      <c r="AO20" s="783"/>
      <c r="AP20" s="783"/>
      <c r="AQ20" s="783"/>
      <c r="AR20" s="783"/>
      <c r="AS20" s="783"/>
      <c r="AT20" s="783"/>
      <c r="AU20" s="783"/>
      <c r="AV20" s="783"/>
      <c r="AW20" s="784"/>
      <c r="AX20" s="808" t="s">
        <v>449</v>
      </c>
      <c r="AY20" s="809"/>
      <c r="AZ20" s="809"/>
      <c r="BA20" s="809"/>
      <c r="BB20" s="809"/>
      <c r="BC20" s="809"/>
      <c r="BD20" s="809"/>
      <c r="BE20" s="809"/>
      <c r="BF20" s="809"/>
      <c r="BG20" s="809"/>
      <c r="BH20" s="809"/>
      <c r="BI20" s="810"/>
      <c r="BL20" s="872"/>
      <c r="BM20" s="872"/>
      <c r="BN20" s="872"/>
      <c r="BO20" s="872"/>
      <c r="BP20" s="872"/>
      <c r="BQ20" s="872"/>
      <c r="BR20" s="872"/>
      <c r="BS20" s="872"/>
      <c r="BT20" s="872"/>
    </row>
    <row r="21" spans="2:85" ht="18" customHeight="1">
      <c r="B21" s="867"/>
      <c r="C21" s="467"/>
      <c r="D21" s="467"/>
      <c r="E21" s="467"/>
      <c r="F21" s="467"/>
      <c r="G21" s="467"/>
      <c r="H21" s="467"/>
      <c r="I21" s="467"/>
      <c r="J21" s="852"/>
      <c r="K21" s="853"/>
      <c r="L21" s="853"/>
      <c r="M21" s="853"/>
      <c r="N21" s="853"/>
      <c r="O21" s="853"/>
      <c r="P21" s="854"/>
      <c r="Q21" s="782" t="s">
        <v>450</v>
      </c>
      <c r="R21" s="783"/>
      <c r="S21" s="783"/>
      <c r="T21" s="783"/>
      <c r="U21" s="783"/>
      <c r="V21" s="783"/>
      <c r="W21" s="783"/>
      <c r="X21" s="783"/>
      <c r="Y21" s="783"/>
      <c r="Z21" s="806"/>
      <c r="AA21" s="807"/>
      <c r="AB21" s="782" t="s">
        <v>451</v>
      </c>
      <c r="AC21" s="783"/>
      <c r="AD21" s="783"/>
      <c r="AE21" s="783"/>
      <c r="AF21" s="783"/>
      <c r="AG21" s="783"/>
      <c r="AH21" s="783"/>
      <c r="AI21" s="783"/>
      <c r="AJ21" s="783"/>
      <c r="AK21" s="806"/>
      <c r="AL21" s="807"/>
      <c r="AM21" s="782" t="s">
        <v>452</v>
      </c>
      <c r="AN21" s="783"/>
      <c r="AO21" s="783"/>
      <c r="AP21" s="783"/>
      <c r="AQ21" s="783"/>
      <c r="AR21" s="783"/>
      <c r="AS21" s="783"/>
      <c r="AT21" s="783"/>
      <c r="AU21" s="783"/>
      <c r="AV21" s="806"/>
      <c r="AW21" s="807"/>
      <c r="AX21" s="811"/>
      <c r="AY21" s="812"/>
      <c r="AZ21" s="812"/>
      <c r="BA21" s="812"/>
      <c r="BB21" s="812"/>
      <c r="BC21" s="812"/>
      <c r="BD21" s="812"/>
      <c r="BE21" s="812"/>
      <c r="BF21" s="812"/>
      <c r="BG21" s="812"/>
      <c r="BH21" s="812"/>
      <c r="BI21" s="813"/>
      <c r="BL21" s="873" t="s">
        <v>428</v>
      </c>
      <c r="BM21" s="874"/>
      <c r="BN21" s="874"/>
      <c r="BO21" s="874"/>
      <c r="BP21" s="874"/>
      <c r="BQ21" s="874"/>
      <c r="BR21" s="874"/>
      <c r="BS21" s="874"/>
      <c r="BT21" s="875"/>
    </row>
    <row r="22" spans="2:85" ht="18" customHeight="1">
      <c r="B22" s="467"/>
      <c r="C22" s="467"/>
      <c r="D22" s="467"/>
      <c r="E22" s="467"/>
      <c r="F22" s="467"/>
      <c r="G22" s="467"/>
      <c r="H22" s="467"/>
      <c r="I22" s="467"/>
      <c r="J22" s="752" t="s">
        <v>58</v>
      </c>
      <c r="K22" s="753"/>
      <c r="L22" s="753"/>
      <c r="M22" s="753"/>
      <c r="N22" s="753"/>
      <c r="O22" s="753"/>
      <c r="P22" s="753"/>
      <c r="Q22" s="754">
        <v>-1223</v>
      </c>
      <c r="R22" s="755"/>
      <c r="S22" s="755"/>
      <c r="T22" s="755"/>
      <c r="U22" s="755"/>
      <c r="V22" s="755"/>
      <c r="W22" s="755"/>
      <c r="X22" s="755"/>
      <c r="Y22" s="756"/>
      <c r="Z22" s="757" t="s">
        <v>59</v>
      </c>
      <c r="AA22" s="757"/>
      <c r="AB22" s="758">
        <v>-1356</v>
      </c>
      <c r="AC22" s="759"/>
      <c r="AD22" s="759"/>
      <c r="AE22" s="759"/>
      <c r="AF22" s="759"/>
      <c r="AG22" s="759"/>
      <c r="AH22" s="759"/>
      <c r="AI22" s="759"/>
      <c r="AJ22" s="760"/>
      <c r="AK22" s="757" t="s">
        <v>453</v>
      </c>
      <c r="AL22" s="757"/>
      <c r="AM22" s="761">
        <v>-1572</v>
      </c>
      <c r="AN22" s="762"/>
      <c r="AO22" s="762"/>
      <c r="AP22" s="762"/>
      <c r="AQ22" s="762"/>
      <c r="AR22" s="762"/>
      <c r="AS22" s="762"/>
      <c r="AT22" s="762"/>
      <c r="AU22" s="763"/>
      <c r="AV22" s="770" t="s">
        <v>59</v>
      </c>
      <c r="AW22" s="771"/>
      <c r="AX22" s="811"/>
      <c r="AY22" s="812"/>
      <c r="AZ22" s="812"/>
      <c r="BA22" s="812"/>
      <c r="BB22" s="812"/>
      <c r="BC22" s="812"/>
      <c r="BD22" s="812"/>
      <c r="BE22" s="812"/>
      <c r="BF22" s="812"/>
      <c r="BG22" s="812"/>
      <c r="BH22" s="812"/>
      <c r="BI22" s="813"/>
      <c r="BL22" s="873"/>
      <c r="BM22" s="874"/>
      <c r="BN22" s="874"/>
      <c r="BO22" s="874"/>
      <c r="BP22" s="874"/>
      <c r="BQ22" s="874"/>
      <c r="BR22" s="874"/>
      <c r="BS22" s="874"/>
      <c r="BT22" s="875"/>
    </row>
    <row r="23" spans="2:85" ht="18" customHeight="1">
      <c r="B23" s="467"/>
      <c r="C23" s="467"/>
      <c r="D23" s="467"/>
      <c r="E23" s="467"/>
      <c r="F23" s="467"/>
      <c r="G23" s="467"/>
      <c r="H23" s="467"/>
      <c r="I23" s="467"/>
      <c r="J23" s="777" t="s">
        <v>60</v>
      </c>
      <c r="K23" s="778"/>
      <c r="L23" s="778"/>
      <c r="M23" s="778"/>
      <c r="N23" s="778"/>
      <c r="O23" s="778"/>
      <c r="P23" s="778"/>
      <c r="Q23" s="775">
        <v>2222</v>
      </c>
      <c r="R23" s="776"/>
      <c r="S23" s="776"/>
      <c r="T23" s="776"/>
      <c r="U23" s="776"/>
      <c r="V23" s="776"/>
      <c r="W23" s="776"/>
      <c r="X23" s="755"/>
      <c r="Y23" s="756"/>
      <c r="Z23" s="772" t="s">
        <v>453</v>
      </c>
      <c r="AA23" s="772"/>
      <c r="AB23" s="775">
        <v>3333</v>
      </c>
      <c r="AC23" s="776"/>
      <c r="AD23" s="776"/>
      <c r="AE23" s="776"/>
      <c r="AF23" s="776"/>
      <c r="AG23" s="776"/>
      <c r="AH23" s="776"/>
      <c r="AI23" s="776"/>
      <c r="AJ23" s="756"/>
      <c r="AK23" s="772" t="s">
        <v>59</v>
      </c>
      <c r="AL23" s="772"/>
      <c r="AM23" s="754">
        <v>4444</v>
      </c>
      <c r="AN23" s="755"/>
      <c r="AO23" s="755"/>
      <c r="AP23" s="776"/>
      <c r="AQ23" s="776"/>
      <c r="AR23" s="776"/>
      <c r="AS23" s="776"/>
      <c r="AT23" s="755"/>
      <c r="AU23" s="756"/>
      <c r="AV23" s="773" t="s">
        <v>59</v>
      </c>
      <c r="AW23" s="774"/>
      <c r="AX23" s="814"/>
      <c r="AY23" s="815"/>
      <c r="AZ23" s="815"/>
      <c r="BA23" s="815"/>
      <c r="BB23" s="815"/>
      <c r="BC23" s="815"/>
      <c r="BD23" s="815"/>
      <c r="BE23" s="815"/>
      <c r="BF23" s="815"/>
      <c r="BG23" s="815"/>
      <c r="BH23" s="815"/>
      <c r="BI23" s="606"/>
      <c r="BL23" s="876"/>
      <c r="BM23" s="877"/>
      <c r="BN23" s="877"/>
      <c r="BO23" s="877"/>
      <c r="BP23" s="877"/>
      <c r="BQ23" s="877"/>
      <c r="BR23" s="877"/>
      <c r="BS23" s="877"/>
      <c r="BT23" s="878"/>
    </row>
    <row r="24" spans="2:85" ht="13.5" customHeight="1">
      <c r="B24" s="692" t="s">
        <v>61</v>
      </c>
      <c r="C24" s="847"/>
      <c r="D24" s="847"/>
      <c r="E24" s="847"/>
      <c r="F24" s="847"/>
      <c r="G24" s="847"/>
      <c r="H24" s="847"/>
      <c r="I24" s="848"/>
      <c r="J24" s="858" t="s">
        <v>62</v>
      </c>
      <c r="K24" s="859"/>
      <c r="L24" s="859"/>
      <c r="M24" s="859"/>
      <c r="N24" s="859"/>
      <c r="O24" s="860"/>
      <c r="P24" s="715" t="s">
        <v>63</v>
      </c>
      <c r="Q24" s="716"/>
      <c r="R24" s="716"/>
      <c r="S24" s="717"/>
      <c r="T24" s="721" t="s">
        <v>64</v>
      </c>
      <c r="U24" s="722"/>
      <c r="V24" s="722"/>
      <c r="W24" s="722"/>
      <c r="X24" s="721" t="s">
        <v>65</v>
      </c>
      <c r="Y24" s="722"/>
      <c r="Z24" s="722"/>
      <c r="AA24" s="723"/>
      <c r="AB24" s="722" t="s">
        <v>66</v>
      </c>
      <c r="AC24" s="722"/>
      <c r="AD24" s="722"/>
      <c r="AE24" s="723"/>
      <c r="AF24" s="721" t="s">
        <v>67</v>
      </c>
      <c r="AG24" s="722"/>
      <c r="AH24" s="722"/>
      <c r="AI24" s="722"/>
      <c r="AJ24" s="879" t="s">
        <v>68</v>
      </c>
      <c r="AK24" s="880"/>
      <c r="AL24" s="880"/>
      <c r="AM24" s="880"/>
      <c r="AN24" s="880"/>
      <c r="AO24" s="881"/>
      <c r="AP24" s="716" t="s">
        <v>63</v>
      </c>
      <c r="AQ24" s="716"/>
      <c r="AR24" s="716"/>
      <c r="AS24" s="716"/>
      <c r="AT24" s="721" t="s">
        <v>64</v>
      </c>
      <c r="AU24" s="722"/>
      <c r="AV24" s="722"/>
      <c r="AW24" s="723"/>
      <c r="AX24" s="722" t="s">
        <v>65</v>
      </c>
      <c r="AY24" s="722"/>
      <c r="AZ24" s="722"/>
      <c r="BA24" s="722"/>
      <c r="BB24" s="721" t="s">
        <v>66</v>
      </c>
      <c r="BC24" s="722"/>
      <c r="BD24" s="722"/>
      <c r="BE24" s="723"/>
      <c r="BF24" s="721" t="s">
        <v>67</v>
      </c>
      <c r="BG24" s="722"/>
      <c r="BH24" s="722"/>
      <c r="BI24" s="738"/>
      <c r="BJ24" s="101"/>
    </row>
    <row r="25" spans="2:85" ht="13.5" customHeight="1">
      <c r="B25" s="849"/>
      <c r="C25" s="850"/>
      <c r="D25" s="850"/>
      <c r="E25" s="850"/>
      <c r="F25" s="850"/>
      <c r="G25" s="850"/>
      <c r="H25" s="850"/>
      <c r="I25" s="851"/>
      <c r="J25" s="861"/>
      <c r="K25" s="862"/>
      <c r="L25" s="862"/>
      <c r="M25" s="862"/>
      <c r="N25" s="862"/>
      <c r="O25" s="863"/>
      <c r="P25" s="718"/>
      <c r="Q25" s="719"/>
      <c r="R25" s="719"/>
      <c r="S25" s="720"/>
      <c r="T25" s="764" t="s">
        <v>429</v>
      </c>
      <c r="U25" s="765"/>
      <c r="V25" s="765"/>
      <c r="W25" s="766"/>
      <c r="X25" s="767" t="s">
        <v>1</v>
      </c>
      <c r="Y25" s="768"/>
      <c r="Z25" s="768"/>
      <c r="AA25" s="769"/>
      <c r="AB25" s="818" t="s">
        <v>1</v>
      </c>
      <c r="AC25" s="819"/>
      <c r="AD25" s="819"/>
      <c r="AE25" s="821"/>
      <c r="AF25" s="818" t="s">
        <v>1</v>
      </c>
      <c r="AG25" s="819"/>
      <c r="AH25" s="819"/>
      <c r="AI25" s="819"/>
      <c r="AJ25" s="882"/>
      <c r="AK25" s="883"/>
      <c r="AL25" s="883"/>
      <c r="AM25" s="883"/>
      <c r="AN25" s="883"/>
      <c r="AO25" s="884"/>
      <c r="AP25" s="719"/>
      <c r="AQ25" s="719"/>
      <c r="AR25" s="719"/>
      <c r="AS25" s="720"/>
      <c r="AT25" s="767" t="s">
        <v>1</v>
      </c>
      <c r="AU25" s="768"/>
      <c r="AV25" s="768"/>
      <c r="AW25" s="769"/>
      <c r="AX25" s="818" t="s">
        <v>1</v>
      </c>
      <c r="AY25" s="819"/>
      <c r="AZ25" s="819"/>
      <c r="BA25" s="821"/>
      <c r="BB25" s="818" t="s">
        <v>1</v>
      </c>
      <c r="BC25" s="819"/>
      <c r="BD25" s="819"/>
      <c r="BE25" s="821"/>
      <c r="BF25" s="818" t="s">
        <v>1</v>
      </c>
      <c r="BG25" s="819"/>
      <c r="BH25" s="819"/>
      <c r="BI25" s="820"/>
    </row>
    <row r="26" spans="2:85" ht="13.5" customHeight="1">
      <c r="B26" s="849"/>
      <c r="C26" s="850"/>
      <c r="D26" s="850"/>
      <c r="E26" s="850"/>
      <c r="F26" s="850"/>
      <c r="G26" s="850"/>
      <c r="H26" s="850"/>
      <c r="I26" s="851"/>
      <c r="J26" s="861"/>
      <c r="K26" s="862"/>
      <c r="L26" s="862"/>
      <c r="M26" s="862"/>
      <c r="N26" s="862"/>
      <c r="O26" s="863"/>
      <c r="P26" s="697" t="s">
        <v>69</v>
      </c>
      <c r="Q26" s="698"/>
      <c r="R26" s="698"/>
      <c r="S26" s="699"/>
      <c r="T26" s="826" t="s">
        <v>454</v>
      </c>
      <c r="U26" s="827"/>
      <c r="V26" s="827"/>
      <c r="W26" s="828"/>
      <c r="X26" s="732" t="s">
        <v>1</v>
      </c>
      <c r="Y26" s="733"/>
      <c r="Z26" s="733"/>
      <c r="AA26" s="734"/>
      <c r="AB26" s="732" t="s">
        <v>1</v>
      </c>
      <c r="AC26" s="733"/>
      <c r="AD26" s="733"/>
      <c r="AE26" s="734"/>
      <c r="AF26" s="732" t="s">
        <v>1</v>
      </c>
      <c r="AG26" s="733"/>
      <c r="AH26" s="733"/>
      <c r="AI26" s="733"/>
      <c r="AJ26" s="882"/>
      <c r="AK26" s="883"/>
      <c r="AL26" s="883"/>
      <c r="AM26" s="883"/>
      <c r="AN26" s="883"/>
      <c r="AO26" s="884"/>
      <c r="AP26" s="698" t="s">
        <v>69</v>
      </c>
      <c r="AQ26" s="698"/>
      <c r="AR26" s="698"/>
      <c r="AS26" s="699"/>
      <c r="AT26" s="732" t="s">
        <v>1</v>
      </c>
      <c r="AU26" s="733"/>
      <c r="AV26" s="733"/>
      <c r="AW26" s="734"/>
      <c r="AX26" s="732" t="s">
        <v>1</v>
      </c>
      <c r="AY26" s="733"/>
      <c r="AZ26" s="733"/>
      <c r="BA26" s="733"/>
      <c r="BB26" s="732" t="s">
        <v>1</v>
      </c>
      <c r="BC26" s="733"/>
      <c r="BD26" s="733"/>
      <c r="BE26" s="734"/>
      <c r="BF26" s="732" t="s">
        <v>1</v>
      </c>
      <c r="BG26" s="733"/>
      <c r="BH26" s="733"/>
      <c r="BI26" s="816"/>
    </row>
    <row r="27" spans="2:85" ht="13.5" customHeight="1">
      <c r="B27" s="849"/>
      <c r="C27" s="850"/>
      <c r="D27" s="850"/>
      <c r="E27" s="850"/>
      <c r="F27" s="850"/>
      <c r="G27" s="850"/>
      <c r="H27" s="850"/>
      <c r="I27" s="851"/>
      <c r="J27" s="864"/>
      <c r="K27" s="865"/>
      <c r="L27" s="865"/>
      <c r="M27" s="865"/>
      <c r="N27" s="865"/>
      <c r="O27" s="866"/>
      <c r="P27" s="192"/>
      <c r="Q27" s="193"/>
      <c r="R27" s="193"/>
      <c r="S27" s="700"/>
      <c r="T27" s="829"/>
      <c r="U27" s="830"/>
      <c r="V27" s="830"/>
      <c r="W27" s="831"/>
      <c r="X27" s="735"/>
      <c r="Y27" s="736"/>
      <c r="Z27" s="736"/>
      <c r="AA27" s="737"/>
      <c r="AB27" s="735"/>
      <c r="AC27" s="736"/>
      <c r="AD27" s="736"/>
      <c r="AE27" s="737"/>
      <c r="AF27" s="735"/>
      <c r="AG27" s="736"/>
      <c r="AH27" s="736"/>
      <c r="AI27" s="736"/>
      <c r="AJ27" s="885"/>
      <c r="AK27" s="886"/>
      <c r="AL27" s="886"/>
      <c r="AM27" s="886"/>
      <c r="AN27" s="886"/>
      <c r="AO27" s="887"/>
      <c r="AP27" s="193"/>
      <c r="AQ27" s="193"/>
      <c r="AR27" s="193"/>
      <c r="AS27" s="700"/>
      <c r="AT27" s="735"/>
      <c r="AU27" s="736"/>
      <c r="AV27" s="736"/>
      <c r="AW27" s="737"/>
      <c r="AX27" s="735"/>
      <c r="AY27" s="736"/>
      <c r="AZ27" s="736"/>
      <c r="BA27" s="736"/>
      <c r="BB27" s="735"/>
      <c r="BC27" s="736"/>
      <c r="BD27" s="736"/>
      <c r="BE27" s="737"/>
      <c r="BF27" s="735"/>
      <c r="BG27" s="736"/>
      <c r="BH27" s="736"/>
      <c r="BI27" s="817"/>
    </row>
    <row r="28" spans="2:85" ht="13.5" customHeight="1">
      <c r="B28" s="849"/>
      <c r="C28" s="850"/>
      <c r="D28" s="850"/>
      <c r="E28" s="850"/>
      <c r="F28" s="850"/>
      <c r="G28" s="850"/>
      <c r="H28" s="850"/>
      <c r="I28" s="851"/>
      <c r="J28" s="701" t="s">
        <v>70</v>
      </c>
      <c r="K28" s="702"/>
      <c r="L28" s="702"/>
      <c r="M28" s="702"/>
      <c r="N28" s="702"/>
      <c r="O28" s="702"/>
      <c r="P28" s="702"/>
      <c r="Q28" s="702"/>
      <c r="R28" s="703"/>
      <c r="S28" s="710" t="s">
        <v>63</v>
      </c>
      <c r="T28" s="711"/>
      <c r="U28" s="711"/>
      <c r="V28" s="711"/>
      <c r="W28" s="712" t="s">
        <v>1</v>
      </c>
      <c r="X28" s="713"/>
      <c r="Y28" s="713"/>
      <c r="Z28" s="714"/>
      <c r="AA28" s="701" t="s">
        <v>71</v>
      </c>
      <c r="AB28" s="702"/>
      <c r="AC28" s="702"/>
      <c r="AD28" s="702"/>
      <c r="AE28" s="702"/>
      <c r="AF28" s="702"/>
      <c r="AG28" s="702"/>
      <c r="AH28" s="702"/>
      <c r="AI28" s="703"/>
      <c r="AJ28" s="822" t="s">
        <v>63</v>
      </c>
      <c r="AK28" s="823"/>
      <c r="AL28" s="823"/>
      <c r="AM28" s="823"/>
      <c r="AN28" s="824" t="s">
        <v>1</v>
      </c>
      <c r="AO28" s="825"/>
      <c r="AP28" s="713"/>
      <c r="AQ28" s="714"/>
      <c r="AR28" s="701" t="s">
        <v>72</v>
      </c>
      <c r="AS28" s="702"/>
      <c r="AT28" s="702"/>
      <c r="AU28" s="702"/>
      <c r="AV28" s="702"/>
      <c r="AW28" s="702"/>
      <c r="AX28" s="702"/>
      <c r="AY28" s="702"/>
      <c r="AZ28" s="703"/>
      <c r="BA28" s="710" t="s">
        <v>63</v>
      </c>
      <c r="BB28" s="711"/>
      <c r="BC28" s="711"/>
      <c r="BD28" s="711"/>
      <c r="BE28" s="712" t="s">
        <v>1</v>
      </c>
      <c r="BF28" s="713"/>
      <c r="BG28" s="713"/>
      <c r="BH28" s="714"/>
      <c r="BI28" s="9"/>
    </row>
    <row r="29" spans="2:85" ht="13.5" customHeight="1">
      <c r="B29" s="849"/>
      <c r="C29" s="850"/>
      <c r="D29" s="850"/>
      <c r="E29" s="850"/>
      <c r="F29" s="850"/>
      <c r="G29" s="850"/>
      <c r="H29" s="850"/>
      <c r="I29" s="851"/>
      <c r="J29" s="704"/>
      <c r="K29" s="705"/>
      <c r="L29" s="705"/>
      <c r="M29" s="705"/>
      <c r="N29" s="705"/>
      <c r="O29" s="705"/>
      <c r="P29" s="705"/>
      <c r="Q29" s="705"/>
      <c r="R29" s="706"/>
      <c r="S29" s="697" t="s">
        <v>69</v>
      </c>
      <c r="T29" s="698"/>
      <c r="U29" s="698"/>
      <c r="V29" s="699"/>
      <c r="W29" s="724" t="s">
        <v>1</v>
      </c>
      <c r="X29" s="725"/>
      <c r="Y29" s="725"/>
      <c r="Z29" s="726"/>
      <c r="AA29" s="704"/>
      <c r="AB29" s="705"/>
      <c r="AC29" s="705"/>
      <c r="AD29" s="705"/>
      <c r="AE29" s="705"/>
      <c r="AF29" s="705"/>
      <c r="AG29" s="705"/>
      <c r="AH29" s="705"/>
      <c r="AI29" s="706"/>
      <c r="AJ29" s="697" t="s">
        <v>69</v>
      </c>
      <c r="AK29" s="698"/>
      <c r="AL29" s="698"/>
      <c r="AM29" s="699"/>
      <c r="AN29" s="724" t="s">
        <v>1</v>
      </c>
      <c r="AO29" s="725"/>
      <c r="AP29" s="725"/>
      <c r="AQ29" s="726"/>
      <c r="AR29" s="704"/>
      <c r="AS29" s="705"/>
      <c r="AT29" s="705"/>
      <c r="AU29" s="705"/>
      <c r="AV29" s="705"/>
      <c r="AW29" s="705"/>
      <c r="AX29" s="705"/>
      <c r="AY29" s="705"/>
      <c r="AZ29" s="706"/>
      <c r="BA29" s="697" t="s">
        <v>69</v>
      </c>
      <c r="BB29" s="698"/>
      <c r="BC29" s="698"/>
      <c r="BD29" s="699"/>
      <c r="BE29" s="724" t="s">
        <v>1</v>
      </c>
      <c r="BF29" s="725"/>
      <c r="BG29" s="725"/>
      <c r="BH29" s="726"/>
      <c r="BI29" s="10"/>
      <c r="BJ29" s="45"/>
      <c r="BK29" s="45"/>
    </row>
    <row r="30" spans="2:85" ht="13.5" customHeight="1">
      <c r="B30" s="849"/>
      <c r="C30" s="850"/>
      <c r="D30" s="850"/>
      <c r="E30" s="850"/>
      <c r="F30" s="850"/>
      <c r="G30" s="850"/>
      <c r="H30" s="850"/>
      <c r="I30" s="851"/>
      <c r="J30" s="707"/>
      <c r="K30" s="708"/>
      <c r="L30" s="708"/>
      <c r="M30" s="708"/>
      <c r="N30" s="708"/>
      <c r="O30" s="708"/>
      <c r="P30" s="708"/>
      <c r="Q30" s="708"/>
      <c r="R30" s="709"/>
      <c r="S30" s="192"/>
      <c r="T30" s="193"/>
      <c r="U30" s="193"/>
      <c r="V30" s="700"/>
      <c r="W30" s="727"/>
      <c r="X30" s="728"/>
      <c r="Y30" s="728"/>
      <c r="Z30" s="729"/>
      <c r="AA30" s="707"/>
      <c r="AB30" s="708"/>
      <c r="AC30" s="708"/>
      <c r="AD30" s="708"/>
      <c r="AE30" s="708"/>
      <c r="AF30" s="708"/>
      <c r="AG30" s="708"/>
      <c r="AH30" s="708"/>
      <c r="AI30" s="709"/>
      <c r="AJ30" s="192"/>
      <c r="AK30" s="193"/>
      <c r="AL30" s="193"/>
      <c r="AM30" s="700"/>
      <c r="AN30" s="727"/>
      <c r="AO30" s="728"/>
      <c r="AP30" s="728"/>
      <c r="AQ30" s="729"/>
      <c r="AR30" s="707"/>
      <c r="AS30" s="708"/>
      <c r="AT30" s="708"/>
      <c r="AU30" s="708"/>
      <c r="AV30" s="708"/>
      <c r="AW30" s="708"/>
      <c r="AX30" s="708"/>
      <c r="AY30" s="708"/>
      <c r="AZ30" s="709"/>
      <c r="BA30" s="192"/>
      <c r="BB30" s="193"/>
      <c r="BC30" s="193"/>
      <c r="BD30" s="700"/>
      <c r="BE30" s="727"/>
      <c r="BF30" s="728"/>
      <c r="BG30" s="728"/>
      <c r="BH30" s="729"/>
      <c r="BI30" s="12"/>
      <c r="BJ30" s="45"/>
      <c r="BK30" s="45"/>
    </row>
    <row r="31" spans="2:85" ht="13.5" customHeight="1">
      <c r="B31" s="849"/>
      <c r="C31" s="850"/>
      <c r="D31" s="850"/>
      <c r="E31" s="850"/>
      <c r="F31" s="850"/>
      <c r="G31" s="850"/>
      <c r="H31" s="850"/>
      <c r="I31" s="851"/>
      <c r="J31" s="701" t="s">
        <v>73</v>
      </c>
      <c r="K31" s="702"/>
      <c r="L31" s="702"/>
      <c r="M31" s="702"/>
      <c r="N31" s="702"/>
      <c r="O31" s="702"/>
      <c r="P31" s="702"/>
      <c r="Q31" s="702"/>
      <c r="R31" s="703"/>
      <c r="S31" s="710" t="s">
        <v>63</v>
      </c>
      <c r="T31" s="711"/>
      <c r="U31" s="711"/>
      <c r="V31" s="711"/>
      <c r="W31" s="712" t="s">
        <v>1</v>
      </c>
      <c r="X31" s="713"/>
      <c r="Y31" s="713"/>
      <c r="Z31" s="714"/>
      <c r="AA31" s="701" t="s">
        <v>74</v>
      </c>
      <c r="AB31" s="702"/>
      <c r="AC31" s="702"/>
      <c r="AD31" s="702"/>
      <c r="AE31" s="702"/>
      <c r="AF31" s="702"/>
      <c r="AG31" s="702"/>
      <c r="AH31" s="702"/>
      <c r="AI31" s="703"/>
      <c r="AJ31" s="710" t="s">
        <v>63</v>
      </c>
      <c r="AK31" s="711"/>
      <c r="AL31" s="711"/>
      <c r="AM31" s="711"/>
      <c r="AN31" s="712" t="s">
        <v>1</v>
      </c>
      <c r="AO31" s="713"/>
      <c r="AP31" s="713"/>
      <c r="AQ31" s="714"/>
      <c r="AR31" s="701" t="s">
        <v>400</v>
      </c>
      <c r="AS31" s="702"/>
      <c r="AT31" s="702"/>
      <c r="AU31" s="702"/>
      <c r="AV31" s="702"/>
      <c r="AW31" s="702"/>
      <c r="AX31" s="702"/>
      <c r="AY31" s="702"/>
      <c r="AZ31" s="703"/>
      <c r="BA31" s="710" t="s">
        <v>63</v>
      </c>
      <c r="BB31" s="711"/>
      <c r="BC31" s="711"/>
      <c r="BD31" s="711"/>
      <c r="BE31" s="712" t="s">
        <v>1</v>
      </c>
      <c r="BF31" s="713"/>
      <c r="BG31" s="713"/>
      <c r="BH31" s="714"/>
      <c r="BI31" s="12"/>
    </row>
    <row r="32" spans="2:85" ht="13.5" customHeight="1">
      <c r="B32" s="849"/>
      <c r="C32" s="850"/>
      <c r="D32" s="850"/>
      <c r="E32" s="850"/>
      <c r="F32" s="850"/>
      <c r="G32" s="850"/>
      <c r="H32" s="850"/>
      <c r="I32" s="851"/>
      <c r="J32" s="704"/>
      <c r="K32" s="705"/>
      <c r="L32" s="705"/>
      <c r="M32" s="705"/>
      <c r="N32" s="705"/>
      <c r="O32" s="705"/>
      <c r="P32" s="705"/>
      <c r="Q32" s="705"/>
      <c r="R32" s="706"/>
      <c r="S32" s="697" t="s">
        <v>69</v>
      </c>
      <c r="T32" s="698"/>
      <c r="U32" s="698"/>
      <c r="V32" s="699"/>
      <c r="W32" s="724" t="s">
        <v>1</v>
      </c>
      <c r="X32" s="725"/>
      <c r="Y32" s="725"/>
      <c r="Z32" s="726"/>
      <c r="AA32" s="704"/>
      <c r="AB32" s="705"/>
      <c r="AC32" s="705"/>
      <c r="AD32" s="705"/>
      <c r="AE32" s="705"/>
      <c r="AF32" s="705"/>
      <c r="AG32" s="705"/>
      <c r="AH32" s="705"/>
      <c r="AI32" s="705"/>
      <c r="AJ32" s="697" t="s">
        <v>69</v>
      </c>
      <c r="AK32" s="698"/>
      <c r="AL32" s="698"/>
      <c r="AM32" s="699"/>
      <c r="AN32" s="730" t="s">
        <v>1</v>
      </c>
      <c r="AO32" s="725"/>
      <c r="AP32" s="725"/>
      <c r="AQ32" s="726"/>
      <c r="AR32" s="704"/>
      <c r="AS32" s="705"/>
      <c r="AT32" s="705"/>
      <c r="AU32" s="705"/>
      <c r="AV32" s="705"/>
      <c r="AW32" s="705"/>
      <c r="AX32" s="705"/>
      <c r="AY32" s="705"/>
      <c r="AZ32" s="706"/>
      <c r="BA32" s="697" t="s">
        <v>69</v>
      </c>
      <c r="BB32" s="698"/>
      <c r="BC32" s="698"/>
      <c r="BD32" s="699"/>
      <c r="BE32" s="724" t="s">
        <v>1</v>
      </c>
      <c r="BF32" s="725"/>
      <c r="BG32" s="725"/>
      <c r="BH32" s="726"/>
      <c r="BI32" s="5"/>
    </row>
    <row r="33" spans="2:66" ht="13.5" customHeight="1">
      <c r="B33" s="855"/>
      <c r="C33" s="856"/>
      <c r="D33" s="856"/>
      <c r="E33" s="856"/>
      <c r="F33" s="856"/>
      <c r="G33" s="856"/>
      <c r="H33" s="856"/>
      <c r="I33" s="857"/>
      <c r="J33" s="707"/>
      <c r="K33" s="708"/>
      <c r="L33" s="708"/>
      <c r="M33" s="708"/>
      <c r="N33" s="708"/>
      <c r="O33" s="708"/>
      <c r="P33" s="708"/>
      <c r="Q33" s="708"/>
      <c r="R33" s="709"/>
      <c r="S33" s="192"/>
      <c r="T33" s="193"/>
      <c r="U33" s="193"/>
      <c r="V33" s="700"/>
      <c r="W33" s="727"/>
      <c r="X33" s="728"/>
      <c r="Y33" s="728"/>
      <c r="Z33" s="729"/>
      <c r="AA33" s="707"/>
      <c r="AB33" s="708"/>
      <c r="AC33" s="708"/>
      <c r="AD33" s="708"/>
      <c r="AE33" s="708"/>
      <c r="AF33" s="708"/>
      <c r="AG33" s="708"/>
      <c r="AH33" s="708"/>
      <c r="AI33" s="708"/>
      <c r="AJ33" s="192"/>
      <c r="AK33" s="193"/>
      <c r="AL33" s="193"/>
      <c r="AM33" s="700"/>
      <c r="AN33" s="731"/>
      <c r="AO33" s="728"/>
      <c r="AP33" s="728"/>
      <c r="AQ33" s="729"/>
      <c r="AR33" s="707"/>
      <c r="AS33" s="708"/>
      <c r="AT33" s="708"/>
      <c r="AU33" s="708"/>
      <c r="AV33" s="708"/>
      <c r="AW33" s="708"/>
      <c r="AX33" s="708"/>
      <c r="AY33" s="708"/>
      <c r="AZ33" s="709"/>
      <c r="BA33" s="192"/>
      <c r="BB33" s="193"/>
      <c r="BC33" s="193"/>
      <c r="BD33" s="700"/>
      <c r="BE33" s="727"/>
      <c r="BF33" s="728"/>
      <c r="BG33" s="728"/>
      <c r="BH33" s="729"/>
      <c r="BI33" s="5"/>
    </row>
    <row r="34" spans="2:66" ht="9.75" customHeight="1">
      <c r="B34" s="76"/>
      <c r="C34" s="76"/>
      <c r="D34" s="76"/>
      <c r="E34" s="76"/>
      <c r="F34" s="76"/>
      <c r="G34" s="76"/>
      <c r="H34" s="76"/>
      <c r="I34" s="76"/>
      <c r="J34" s="77"/>
      <c r="K34" s="77"/>
      <c r="L34" s="77"/>
      <c r="M34" s="77"/>
      <c r="N34" s="77"/>
      <c r="O34" s="77"/>
      <c r="P34" s="77"/>
      <c r="Q34" s="77"/>
      <c r="R34" s="77"/>
      <c r="S34" s="80"/>
      <c r="T34" s="80"/>
      <c r="U34" s="80"/>
      <c r="V34" s="80"/>
      <c r="W34" s="13"/>
      <c r="X34" s="13"/>
      <c r="Y34" s="13"/>
      <c r="Z34" s="13"/>
      <c r="AA34" s="77"/>
      <c r="AB34" s="77"/>
      <c r="AC34" s="77"/>
      <c r="AD34" s="77"/>
      <c r="AE34" s="77"/>
      <c r="AF34" s="77"/>
      <c r="AG34" s="77"/>
      <c r="AH34" s="77"/>
      <c r="AI34" s="77"/>
      <c r="AJ34" s="80"/>
      <c r="AK34" s="80"/>
      <c r="AL34" s="80"/>
      <c r="AM34" s="80"/>
      <c r="AN34" s="44"/>
      <c r="AO34" s="13"/>
      <c r="AP34" s="13"/>
      <c r="AQ34" s="13"/>
      <c r="AR34" s="71"/>
      <c r="AS34" s="71"/>
      <c r="AT34" s="71"/>
      <c r="AU34" s="71"/>
      <c r="AV34" s="71"/>
      <c r="AW34" s="71"/>
      <c r="AX34" s="71"/>
      <c r="AY34" s="71"/>
      <c r="AZ34" s="71"/>
      <c r="BA34" s="72"/>
      <c r="BB34" s="72"/>
      <c r="BC34" s="72"/>
      <c r="BD34" s="72"/>
      <c r="BE34" s="13"/>
      <c r="BF34" s="13"/>
      <c r="BG34" s="13"/>
      <c r="BH34" s="13"/>
      <c r="BI34" s="5"/>
    </row>
    <row r="35" spans="2:66" ht="14.25" customHeight="1">
      <c r="B35" s="1" t="s">
        <v>75</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646" t="s">
        <v>76</v>
      </c>
      <c r="C36" s="669"/>
      <c r="D36" s="669"/>
      <c r="E36" s="669"/>
      <c r="F36" s="669"/>
      <c r="G36" s="669"/>
      <c r="H36" s="669"/>
      <c r="I36" s="669"/>
      <c r="J36" s="669"/>
      <c r="K36" s="669"/>
      <c r="L36" s="669"/>
      <c r="M36" s="669"/>
      <c r="N36" s="669"/>
      <c r="O36" s="669"/>
      <c r="P36" s="669"/>
      <c r="Q36" s="669"/>
      <c r="R36" s="669"/>
      <c r="S36" s="669"/>
      <c r="T36" s="645"/>
      <c r="U36" s="673" t="s">
        <v>77</v>
      </c>
      <c r="V36" s="552"/>
      <c r="W36" s="552"/>
      <c r="X36" s="552"/>
      <c r="Y36" s="552"/>
      <c r="Z36" s="552"/>
      <c r="AA36" s="552"/>
      <c r="AB36" s="552"/>
      <c r="AC36" s="552"/>
      <c r="AD36" s="552"/>
      <c r="AE36" s="684" t="s">
        <v>78</v>
      </c>
      <c r="AF36" s="685"/>
      <c r="AG36" s="685"/>
      <c r="AH36" s="685"/>
      <c r="AI36" s="685"/>
      <c r="AJ36" s="685"/>
      <c r="AK36" s="685"/>
      <c r="AL36" s="685"/>
      <c r="AM36" s="685"/>
      <c r="AN36" s="685"/>
      <c r="AO36" s="685"/>
      <c r="AP36" s="685"/>
      <c r="AQ36" s="685"/>
      <c r="AR36" s="685"/>
      <c r="AS36" s="685"/>
      <c r="AT36" s="685"/>
      <c r="AU36" s="685"/>
      <c r="AV36" s="685"/>
      <c r="AW36" s="685"/>
      <c r="AX36" s="686"/>
      <c r="AY36" s="634" t="s">
        <v>79</v>
      </c>
      <c r="AZ36" s="634"/>
      <c r="BA36" s="634"/>
      <c r="BB36" s="634"/>
      <c r="BC36" s="634"/>
      <c r="BD36" s="634"/>
      <c r="BE36" s="634"/>
      <c r="BF36" s="634"/>
      <c r="BG36" s="634"/>
      <c r="BH36" s="634"/>
      <c r="BI36" s="634"/>
    </row>
    <row r="37" spans="2:66" ht="21" customHeight="1">
      <c r="B37" s="682"/>
      <c r="C37" s="635"/>
      <c r="D37" s="635"/>
      <c r="E37" s="635"/>
      <c r="F37" s="635"/>
      <c r="G37" s="635"/>
      <c r="H37" s="635"/>
      <c r="I37" s="635"/>
      <c r="J37" s="635"/>
      <c r="K37" s="635"/>
      <c r="L37" s="635"/>
      <c r="M37" s="635"/>
      <c r="N37" s="635"/>
      <c r="O37" s="635"/>
      <c r="P37" s="635"/>
      <c r="Q37" s="635"/>
      <c r="R37" s="635"/>
      <c r="S37" s="635"/>
      <c r="T37" s="683"/>
      <c r="U37" s="687" t="s">
        <v>334</v>
      </c>
      <c r="V37" s="688"/>
      <c r="W37" s="688"/>
      <c r="X37" s="688"/>
      <c r="Y37" s="688"/>
      <c r="Z37" s="688"/>
      <c r="AA37" s="688"/>
      <c r="AB37" s="688"/>
      <c r="AC37" s="688"/>
      <c r="AD37" s="688"/>
      <c r="AE37" s="689"/>
      <c r="AF37" s="690"/>
      <c r="AG37" s="690"/>
      <c r="AH37" s="690"/>
      <c r="AI37" s="691"/>
      <c r="AJ37" s="689"/>
      <c r="AK37" s="690"/>
      <c r="AL37" s="690"/>
      <c r="AM37" s="690"/>
      <c r="AN37" s="691"/>
      <c r="AO37" s="689"/>
      <c r="AP37" s="690"/>
      <c r="AQ37" s="690"/>
      <c r="AR37" s="690"/>
      <c r="AS37" s="691"/>
      <c r="AT37" s="689"/>
      <c r="AU37" s="690"/>
      <c r="AV37" s="690"/>
      <c r="AW37" s="690"/>
      <c r="AX37" s="691"/>
      <c r="AY37" s="155" t="s">
        <v>455</v>
      </c>
      <c r="AZ37" s="156"/>
      <c r="BA37" s="156"/>
      <c r="BB37" s="156"/>
      <c r="BC37" s="156"/>
      <c r="BD37" s="156"/>
      <c r="BE37" s="156"/>
      <c r="BF37" s="156"/>
      <c r="BG37" s="156"/>
      <c r="BH37" s="156"/>
      <c r="BI37" s="157"/>
    </row>
    <row r="38" spans="2:66" ht="23.25" customHeight="1">
      <c r="B38" s="673" t="s">
        <v>80</v>
      </c>
      <c r="C38" s="552"/>
      <c r="D38" s="552"/>
      <c r="E38" s="552"/>
      <c r="F38" s="552"/>
      <c r="G38" s="552"/>
      <c r="H38" s="552"/>
      <c r="I38" s="552"/>
      <c r="J38" s="552"/>
      <c r="K38" s="552"/>
      <c r="L38" s="552"/>
      <c r="M38" s="552"/>
      <c r="N38" s="552"/>
      <c r="O38" s="552"/>
      <c r="P38" s="552"/>
      <c r="Q38" s="552"/>
      <c r="R38" s="552"/>
      <c r="S38" s="552"/>
      <c r="T38" s="553"/>
      <c r="U38" s="696" t="s">
        <v>456</v>
      </c>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4"/>
      <c r="BK38" s="549"/>
      <c r="BL38" s="549"/>
      <c r="BM38" s="549"/>
    </row>
    <row r="39" spans="2:66" ht="23.25" customHeight="1">
      <c r="B39" s="692" t="s">
        <v>81</v>
      </c>
      <c r="C39" s="693"/>
      <c r="D39" s="693"/>
      <c r="E39" s="693"/>
      <c r="F39" s="693"/>
      <c r="G39" s="693"/>
      <c r="H39" s="693"/>
      <c r="I39" s="693"/>
      <c r="J39" s="693"/>
      <c r="K39" s="693"/>
      <c r="L39" s="693"/>
      <c r="M39" s="693"/>
      <c r="N39" s="693"/>
      <c r="O39" s="693"/>
      <c r="P39" s="693"/>
      <c r="Q39" s="693"/>
      <c r="R39" s="693"/>
      <c r="S39" s="693"/>
      <c r="T39" s="694"/>
      <c r="U39" s="426" t="s">
        <v>384</v>
      </c>
      <c r="V39" s="427"/>
      <c r="W39" s="640"/>
      <c r="X39" s="231" t="s">
        <v>82</v>
      </c>
      <c r="Y39" s="231"/>
      <c r="Z39" s="231"/>
      <c r="AA39" s="231"/>
      <c r="AB39" s="231"/>
      <c r="AC39" s="231"/>
      <c r="AD39" s="231"/>
      <c r="AE39" s="231"/>
      <c r="AF39" s="231"/>
      <c r="AG39" s="231"/>
      <c r="AH39" s="231"/>
      <c r="AI39" s="231"/>
      <c r="AJ39" s="231"/>
      <c r="AK39" s="231"/>
      <c r="AL39" s="231"/>
      <c r="AM39" s="231"/>
      <c r="AN39" s="231"/>
      <c r="AO39" s="461" t="s">
        <v>431</v>
      </c>
      <c r="AP39" s="159"/>
      <c r="AQ39" s="641"/>
      <c r="AR39" s="232" t="s">
        <v>83</v>
      </c>
      <c r="AS39" s="250"/>
      <c r="AT39" s="250"/>
      <c r="AU39" s="250"/>
      <c r="AV39" s="250"/>
      <c r="AW39" s="250"/>
      <c r="AX39" s="250"/>
      <c r="AY39" s="250"/>
      <c r="AZ39" s="250"/>
      <c r="BA39" s="250"/>
      <c r="BB39" s="250"/>
      <c r="BC39" s="250"/>
      <c r="BD39" s="250"/>
      <c r="BE39" s="250"/>
      <c r="BF39" s="250"/>
      <c r="BG39" s="250"/>
      <c r="BH39" s="250"/>
      <c r="BI39" s="250"/>
      <c r="BK39" s="15"/>
      <c r="BL39" s="15"/>
      <c r="BM39" s="15"/>
    </row>
    <row r="40" spans="2:66" ht="28.5" customHeight="1">
      <c r="B40" s="94"/>
      <c r="C40" s="695" t="s">
        <v>84</v>
      </c>
      <c r="D40" s="467"/>
      <c r="E40" s="467"/>
      <c r="F40" s="467"/>
      <c r="G40" s="467"/>
      <c r="H40" s="467"/>
      <c r="I40" s="467"/>
      <c r="J40" s="467"/>
      <c r="K40" s="467"/>
      <c r="L40" s="467"/>
      <c r="M40" s="467"/>
      <c r="N40" s="467"/>
      <c r="O40" s="467"/>
      <c r="P40" s="467"/>
      <c r="Q40" s="467"/>
      <c r="R40" s="467"/>
      <c r="S40" s="467"/>
      <c r="T40" s="467"/>
      <c r="U40" s="253"/>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5"/>
      <c r="BK40" s="15"/>
      <c r="BL40" s="15"/>
      <c r="BM40" s="15"/>
    </row>
    <row r="41" spans="2:66" s="15" customFormat="1" ht="37.15" customHeight="1">
      <c r="B41" s="416" t="s">
        <v>85</v>
      </c>
      <c r="C41" s="417"/>
      <c r="D41" s="417"/>
      <c r="E41" s="417"/>
      <c r="F41" s="417"/>
      <c r="G41" s="417"/>
      <c r="H41" s="417"/>
      <c r="I41" s="417"/>
      <c r="J41" s="417"/>
      <c r="K41" s="417"/>
      <c r="L41" s="417"/>
      <c r="M41" s="417"/>
      <c r="N41" s="417"/>
      <c r="O41" s="417"/>
      <c r="P41" s="417"/>
      <c r="Q41" s="417"/>
      <c r="R41" s="417"/>
      <c r="S41" s="417"/>
      <c r="T41" s="418"/>
      <c r="U41" s="630" t="s">
        <v>587</v>
      </c>
      <c r="V41" s="631"/>
      <c r="W41" s="631"/>
      <c r="X41" s="631"/>
      <c r="Y41" s="631"/>
      <c r="Z41" s="631"/>
      <c r="AA41" s="631"/>
      <c r="AB41" s="631"/>
      <c r="AC41" s="631"/>
      <c r="AD41" s="631"/>
      <c r="AE41" s="631"/>
      <c r="AF41" s="631"/>
      <c r="AG41" s="631"/>
      <c r="AH41" s="631"/>
      <c r="AI41" s="631"/>
      <c r="AJ41" s="631"/>
      <c r="AK41" s="631"/>
      <c r="AL41" s="631"/>
      <c r="AM41" s="631"/>
      <c r="AN41" s="631"/>
      <c r="AO41" s="631"/>
      <c r="AP41" s="631"/>
      <c r="AQ41" s="631"/>
      <c r="AR41" s="631"/>
      <c r="AS41" s="631"/>
      <c r="AT41" s="631"/>
      <c r="AU41" s="631"/>
      <c r="AV41" s="631"/>
      <c r="AW41" s="631"/>
      <c r="AX41" s="631"/>
      <c r="AY41" s="631"/>
      <c r="AZ41" s="631"/>
      <c r="BA41" s="631"/>
      <c r="BB41" s="631"/>
      <c r="BC41" s="631"/>
      <c r="BD41" s="631"/>
      <c r="BE41" s="631"/>
      <c r="BF41" s="631"/>
      <c r="BG41" s="631"/>
      <c r="BH41" s="631"/>
      <c r="BI41" s="632"/>
    </row>
    <row r="42" spans="2:66" ht="57.6" customHeight="1">
      <c r="B42" s="454" t="s">
        <v>86</v>
      </c>
      <c r="C42" s="455"/>
      <c r="D42" s="455"/>
      <c r="E42" s="455"/>
      <c r="F42" s="455"/>
      <c r="G42" s="455"/>
      <c r="H42" s="455"/>
      <c r="I42" s="455"/>
      <c r="J42" s="455"/>
      <c r="K42" s="455"/>
      <c r="L42" s="455"/>
      <c r="M42" s="455"/>
      <c r="N42" s="455"/>
      <c r="O42" s="455"/>
      <c r="P42" s="455"/>
      <c r="Q42" s="455"/>
      <c r="R42" s="455"/>
      <c r="S42" s="455"/>
      <c r="T42" s="456"/>
      <c r="U42" s="630" t="s">
        <v>457</v>
      </c>
      <c r="V42" s="631"/>
      <c r="W42" s="631"/>
      <c r="X42" s="631"/>
      <c r="Y42" s="631"/>
      <c r="Z42" s="631"/>
      <c r="AA42" s="631"/>
      <c r="AB42" s="631"/>
      <c r="AC42" s="631"/>
      <c r="AD42" s="631"/>
      <c r="AE42" s="631"/>
      <c r="AF42" s="631"/>
      <c r="AG42" s="631"/>
      <c r="AH42" s="631"/>
      <c r="AI42" s="631"/>
      <c r="AJ42" s="631"/>
      <c r="AK42" s="631"/>
      <c r="AL42" s="631"/>
      <c r="AM42" s="631"/>
      <c r="AN42" s="631"/>
      <c r="AO42" s="631"/>
      <c r="AP42" s="631"/>
      <c r="AQ42" s="631"/>
      <c r="AR42" s="631"/>
      <c r="AS42" s="631"/>
      <c r="AT42" s="631"/>
      <c r="AU42" s="631"/>
      <c r="AV42" s="631"/>
      <c r="AW42" s="631"/>
      <c r="AX42" s="631"/>
      <c r="AY42" s="631"/>
      <c r="AZ42" s="631"/>
      <c r="BA42" s="631"/>
      <c r="BB42" s="631"/>
      <c r="BC42" s="631"/>
      <c r="BD42" s="631"/>
      <c r="BE42" s="631"/>
      <c r="BF42" s="631"/>
      <c r="BG42" s="631"/>
      <c r="BH42" s="631"/>
      <c r="BI42" s="632"/>
    </row>
    <row r="43" spans="2:66" ht="33.6" customHeight="1">
      <c r="B43" s="454" t="s">
        <v>87</v>
      </c>
      <c r="C43" s="455"/>
      <c r="D43" s="455"/>
      <c r="E43" s="455"/>
      <c r="F43" s="455"/>
      <c r="G43" s="455"/>
      <c r="H43" s="455"/>
      <c r="I43" s="455"/>
      <c r="J43" s="455"/>
      <c r="K43" s="455"/>
      <c r="L43" s="455"/>
      <c r="M43" s="455"/>
      <c r="N43" s="455"/>
      <c r="O43" s="455"/>
      <c r="P43" s="455"/>
      <c r="Q43" s="455"/>
      <c r="R43" s="455"/>
      <c r="S43" s="455"/>
      <c r="T43" s="456"/>
      <c r="U43" s="630" t="s">
        <v>458</v>
      </c>
      <c r="V43" s="631"/>
      <c r="W43" s="631"/>
      <c r="X43" s="631"/>
      <c r="Y43" s="631"/>
      <c r="Z43" s="631"/>
      <c r="AA43" s="631"/>
      <c r="AB43" s="631"/>
      <c r="AC43" s="631"/>
      <c r="AD43" s="631"/>
      <c r="AE43" s="631"/>
      <c r="AF43" s="631"/>
      <c r="AG43" s="631"/>
      <c r="AH43" s="631"/>
      <c r="AI43" s="631"/>
      <c r="AJ43" s="631"/>
      <c r="AK43" s="631"/>
      <c r="AL43" s="631"/>
      <c r="AM43" s="631"/>
      <c r="AN43" s="631"/>
      <c r="AO43" s="631"/>
      <c r="AP43" s="631"/>
      <c r="AQ43" s="631"/>
      <c r="AR43" s="631"/>
      <c r="AS43" s="631"/>
      <c r="AT43" s="631"/>
      <c r="AU43" s="631"/>
      <c r="AV43" s="631"/>
      <c r="AW43" s="631"/>
      <c r="AX43" s="631"/>
      <c r="AY43" s="631"/>
      <c r="AZ43" s="631"/>
      <c r="BA43" s="631"/>
      <c r="BB43" s="631"/>
      <c r="BC43" s="631"/>
      <c r="BD43" s="631"/>
      <c r="BE43" s="631"/>
      <c r="BF43" s="631"/>
      <c r="BG43" s="631"/>
      <c r="BH43" s="631"/>
      <c r="BI43" s="632"/>
      <c r="BN43" s="12"/>
    </row>
    <row r="44" spans="2:66" ht="5.25" customHeight="1" thickBot="1">
      <c r="B44" s="673" t="s">
        <v>88</v>
      </c>
      <c r="C44" s="552"/>
      <c r="D44" s="552"/>
      <c r="E44" s="552"/>
      <c r="F44" s="552"/>
      <c r="G44" s="552"/>
      <c r="H44" s="552"/>
      <c r="I44" s="552"/>
      <c r="J44" s="552"/>
      <c r="K44" s="552"/>
      <c r="L44" s="552"/>
      <c r="M44" s="552"/>
      <c r="N44" s="552"/>
      <c r="O44" s="552"/>
      <c r="P44" s="552"/>
      <c r="Q44" s="552"/>
      <c r="R44" s="552"/>
      <c r="S44" s="552"/>
      <c r="T44" s="553"/>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868"/>
      <c r="C45" s="869"/>
      <c r="D45" s="869"/>
      <c r="E45" s="869"/>
      <c r="F45" s="869"/>
      <c r="G45" s="869"/>
      <c r="H45" s="869"/>
      <c r="I45" s="869"/>
      <c r="J45" s="869"/>
      <c r="K45" s="869"/>
      <c r="L45" s="869"/>
      <c r="M45" s="869"/>
      <c r="N45" s="869"/>
      <c r="O45" s="869"/>
      <c r="P45" s="869"/>
      <c r="Q45" s="869"/>
      <c r="R45" s="869"/>
      <c r="S45" s="869"/>
      <c r="T45" s="870"/>
      <c r="U45" s="5"/>
      <c r="V45" s="454" t="s">
        <v>89</v>
      </c>
      <c r="W45" s="455"/>
      <c r="X45" s="456"/>
      <c r="Y45" s="226" t="s">
        <v>429</v>
      </c>
      <c r="Z45" s="226"/>
      <c r="AA45" s="17"/>
      <c r="AB45" s="642" t="s">
        <v>91</v>
      </c>
      <c r="AC45" s="643"/>
      <c r="AD45" s="644"/>
      <c r="AE45" s="161" t="s">
        <v>90</v>
      </c>
      <c r="AF45" s="161"/>
      <c r="AG45" s="18"/>
      <c r="AH45" s="454" t="s">
        <v>92</v>
      </c>
      <c r="AI45" s="455"/>
      <c r="AJ45" s="456"/>
      <c r="AK45" s="161" t="s">
        <v>90</v>
      </c>
      <c r="AL45" s="161"/>
      <c r="AM45" s="18"/>
      <c r="AN45" s="642" t="s">
        <v>93</v>
      </c>
      <c r="AO45" s="643"/>
      <c r="AP45" s="644"/>
      <c r="AQ45" s="161" t="s">
        <v>90</v>
      </c>
      <c r="AR45" s="161"/>
      <c r="AS45" s="18"/>
      <c r="AT45" s="454" t="s">
        <v>94</v>
      </c>
      <c r="AU45" s="455"/>
      <c r="AV45" s="456"/>
      <c r="AW45" s="161" t="s">
        <v>90</v>
      </c>
      <c r="AX45" s="161"/>
      <c r="AY45" s="17"/>
      <c r="AZ45" s="171" t="s">
        <v>95</v>
      </c>
      <c r="BA45" s="172"/>
      <c r="BB45" s="172"/>
      <c r="BC45" s="172"/>
      <c r="BD45" s="172"/>
      <c r="BE45" s="804"/>
      <c r="BF45" s="798">
        <f>COUNTIF(Y45:Z54,"○")+COUNTIF(AE45:AF54,"○")+COUNTIF(AK45:AL54,"○")+COUNTIF(AQ45:AR54,"○")+COUNTIF(AW45:AX51,"○")</f>
        <v>1</v>
      </c>
      <c r="BG45" s="799"/>
      <c r="BH45" s="800"/>
      <c r="BI45" s="19"/>
    </row>
    <row r="46" spans="2:66" ht="14.25" thickBot="1">
      <c r="B46" s="868"/>
      <c r="C46" s="869"/>
      <c r="D46" s="869"/>
      <c r="E46" s="869"/>
      <c r="F46" s="869"/>
      <c r="G46" s="869"/>
      <c r="H46" s="869"/>
      <c r="I46" s="869"/>
      <c r="J46" s="869"/>
      <c r="K46" s="869"/>
      <c r="L46" s="869"/>
      <c r="M46" s="869"/>
      <c r="N46" s="869"/>
      <c r="O46" s="869"/>
      <c r="P46" s="869"/>
      <c r="Q46" s="869"/>
      <c r="R46" s="869"/>
      <c r="S46" s="869"/>
      <c r="T46" s="870"/>
      <c r="U46" s="5"/>
      <c r="V46" s="454" t="s">
        <v>96</v>
      </c>
      <c r="W46" s="455"/>
      <c r="X46" s="456"/>
      <c r="Y46" s="161" t="s">
        <v>90</v>
      </c>
      <c r="Z46" s="161"/>
      <c r="AA46" s="17"/>
      <c r="AB46" s="642" t="s">
        <v>97</v>
      </c>
      <c r="AC46" s="643"/>
      <c r="AD46" s="644"/>
      <c r="AE46" s="161" t="s">
        <v>90</v>
      </c>
      <c r="AF46" s="161"/>
      <c r="AG46" s="18"/>
      <c r="AH46" s="454" t="s">
        <v>98</v>
      </c>
      <c r="AI46" s="455"/>
      <c r="AJ46" s="456"/>
      <c r="AK46" s="161" t="s">
        <v>90</v>
      </c>
      <c r="AL46" s="161"/>
      <c r="AM46" s="18"/>
      <c r="AN46" s="642" t="s">
        <v>99</v>
      </c>
      <c r="AO46" s="643"/>
      <c r="AP46" s="644"/>
      <c r="AQ46" s="161" t="s">
        <v>90</v>
      </c>
      <c r="AR46" s="161"/>
      <c r="AS46" s="18"/>
      <c r="AT46" s="454" t="s">
        <v>100</v>
      </c>
      <c r="AU46" s="455"/>
      <c r="AV46" s="456"/>
      <c r="AW46" s="161" t="s">
        <v>90</v>
      </c>
      <c r="AX46" s="161"/>
      <c r="AY46" s="17"/>
      <c r="AZ46" s="174"/>
      <c r="BA46" s="175"/>
      <c r="BB46" s="175"/>
      <c r="BC46" s="175"/>
      <c r="BD46" s="175"/>
      <c r="BE46" s="805"/>
      <c r="BF46" s="801"/>
      <c r="BG46" s="802"/>
      <c r="BH46" s="803"/>
      <c r="BI46" s="19"/>
    </row>
    <row r="47" spans="2:66" ht="14.25" thickTop="1">
      <c r="B47" s="868"/>
      <c r="C47" s="869"/>
      <c r="D47" s="869"/>
      <c r="E47" s="869"/>
      <c r="F47" s="869"/>
      <c r="G47" s="869"/>
      <c r="H47" s="869"/>
      <c r="I47" s="869"/>
      <c r="J47" s="869"/>
      <c r="K47" s="869"/>
      <c r="L47" s="869"/>
      <c r="M47" s="869"/>
      <c r="N47" s="869"/>
      <c r="O47" s="869"/>
      <c r="P47" s="869"/>
      <c r="Q47" s="869"/>
      <c r="R47" s="869"/>
      <c r="S47" s="869"/>
      <c r="T47" s="870"/>
      <c r="U47" s="5"/>
      <c r="V47" s="454" t="s">
        <v>101</v>
      </c>
      <c r="W47" s="455"/>
      <c r="X47" s="456"/>
      <c r="Y47" s="161" t="s">
        <v>90</v>
      </c>
      <c r="Z47" s="161"/>
      <c r="AA47" s="17"/>
      <c r="AB47" s="642" t="s">
        <v>102</v>
      </c>
      <c r="AC47" s="643"/>
      <c r="AD47" s="644"/>
      <c r="AE47" s="161" t="s">
        <v>90</v>
      </c>
      <c r="AF47" s="161"/>
      <c r="AG47" s="18"/>
      <c r="AH47" s="454" t="s">
        <v>103</v>
      </c>
      <c r="AI47" s="455"/>
      <c r="AJ47" s="456"/>
      <c r="AK47" s="161" t="s">
        <v>90</v>
      </c>
      <c r="AL47" s="161"/>
      <c r="AM47" s="18"/>
      <c r="AN47" s="642" t="s">
        <v>104</v>
      </c>
      <c r="AO47" s="643"/>
      <c r="AP47" s="644"/>
      <c r="AQ47" s="161" t="s">
        <v>90</v>
      </c>
      <c r="AR47" s="161"/>
      <c r="AS47" s="18"/>
      <c r="AT47" s="454" t="s">
        <v>105</v>
      </c>
      <c r="AU47" s="455"/>
      <c r="AV47" s="456"/>
      <c r="AW47" s="161" t="s">
        <v>90</v>
      </c>
      <c r="AX47" s="161"/>
      <c r="AY47" s="17"/>
      <c r="AZ47" s="5"/>
      <c r="BA47" s="5"/>
      <c r="BB47" s="5"/>
      <c r="BC47" s="5"/>
      <c r="BD47" s="5"/>
      <c r="BE47" s="5"/>
      <c r="BF47" s="5"/>
      <c r="BG47" s="5"/>
      <c r="BH47" s="5"/>
      <c r="BI47" s="19"/>
    </row>
    <row r="48" spans="2:66">
      <c r="B48" s="868"/>
      <c r="C48" s="869"/>
      <c r="D48" s="869"/>
      <c r="E48" s="869"/>
      <c r="F48" s="869"/>
      <c r="G48" s="869"/>
      <c r="H48" s="869"/>
      <c r="I48" s="869"/>
      <c r="J48" s="869"/>
      <c r="K48" s="869"/>
      <c r="L48" s="869"/>
      <c r="M48" s="869"/>
      <c r="N48" s="869"/>
      <c r="O48" s="869"/>
      <c r="P48" s="869"/>
      <c r="Q48" s="869"/>
      <c r="R48" s="869"/>
      <c r="S48" s="869"/>
      <c r="T48" s="870"/>
      <c r="U48" s="5"/>
      <c r="V48" s="454" t="s">
        <v>106</v>
      </c>
      <c r="W48" s="455"/>
      <c r="X48" s="456"/>
      <c r="Y48" s="161" t="s">
        <v>90</v>
      </c>
      <c r="Z48" s="161"/>
      <c r="AA48" s="17"/>
      <c r="AB48" s="642" t="s">
        <v>107</v>
      </c>
      <c r="AC48" s="643"/>
      <c r="AD48" s="644"/>
      <c r="AE48" s="161" t="s">
        <v>90</v>
      </c>
      <c r="AF48" s="161"/>
      <c r="AG48" s="18"/>
      <c r="AH48" s="454" t="s">
        <v>108</v>
      </c>
      <c r="AI48" s="455"/>
      <c r="AJ48" s="456"/>
      <c r="AK48" s="161" t="s">
        <v>90</v>
      </c>
      <c r="AL48" s="161"/>
      <c r="AM48" s="18"/>
      <c r="AN48" s="642" t="s">
        <v>109</v>
      </c>
      <c r="AO48" s="643"/>
      <c r="AP48" s="644"/>
      <c r="AQ48" s="161" t="s">
        <v>90</v>
      </c>
      <c r="AR48" s="161"/>
      <c r="AS48" s="18"/>
      <c r="AT48" s="454" t="s">
        <v>110</v>
      </c>
      <c r="AU48" s="455"/>
      <c r="AV48" s="456"/>
      <c r="AW48" s="161" t="s">
        <v>90</v>
      </c>
      <c r="AX48" s="161"/>
      <c r="AY48" s="17"/>
      <c r="AZ48" s="289" t="s">
        <v>111</v>
      </c>
      <c r="BA48" s="289"/>
      <c r="BB48" s="289"/>
      <c r="BC48" s="289"/>
      <c r="BD48" s="289"/>
      <c r="BE48" s="289"/>
      <c r="BF48" s="289"/>
      <c r="BG48" s="289"/>
      <c r="BH48" s="289"/>
      <c r="BI48" s="19"/>
    </row>
    <row r="49" spans="1:94" ht="15" customHeight="1">
      <c r="B49" s="868"/>
      <c r="C49" s="869"/>
      <c r="D49" s="869"/>
      <c r="E49" s="869"/>
      <c r="F49" s="869"/>
      <c r="G49" s="869"/>
      <c r="H49" s="869"/>
      <c r="I49" s="869"/>
      <c r="J49" s="869"/>
      <c r="K49" s="869"/>
      <c r="L49" s="869"/>
      <c r="M49" s="869"/>
      <c r="N49" s="869"/>
      <c r="O49" s="869"/>
      <c r="P49" s="869"/>
      <c r="Q49" s="869"/>
      <c r="R49" s="869"/>
      <c r="S49" s="869"/>
      <c r="T49" s="870"/>
      <c r="U49" s="5"/>
      <c r="V49" s="454" t="s">
        <v>112</v>
      </c>
      <c r="W49" s="455"/>
      <c r="X49" s="456"/>
      <c r="Y49" s="161" t="s">
        <v>90</v>
      </c>
      <c r="Z49" s="161"/>
      <c r="AA49" s="17"/>
      <c r="AB49" s="642" t="s">
        <v>113</v>
      </c>
      <c r="AC49" s="643"/>
      <c r="AD49" s="644"/>
      <c r="AE49" s="161" t="s">
        <v>90</v>
      </c>
      <c r="AF49" s="161"/>
      <c r="AG49" s="18"/>
      <c r="AH49" s="454" t="s">
        <v>114</v>
      </c>
      <c r="AI49" s="455"/>
      <c r="AJ49" s="456"/>
      <c r="AK49" s="161" t="s">
        <v>90</v>
      </c>
      <c r="AL49" s="161"/>
      <c r="AM49" s="18"/>
      <c r="AN49" s="642" t="s">
        <v>115</v>
      </c>
      <c r="AO49" s="643"/>
      <c r="AP49" s="644"/>
      <c r="AQ49" s="161" t="s">
        <v>90</v>
      </c>
      <c r="AR49" s="161"/>
      <c r="AS49" s="18"/>
      <c r="AT49" s="454" t="s">
        <v>116</v>
      </c>
      <c r="AU49" s="455"/>
      <c r="AV49" s="456"/>
      <c r="AW49" s="161" t="s">
        <v>90</v>
      </c>
      <c r="AX49" s="161"/>
      <c r="AY49" s="17"/>
      <c r="AZ49" s="681"/>
      <c r="BA49" s="681"/>
      <c r="BB49" s="681"/>
      <c r="BC49" s="681"/>
      <c r="BD49" s="681"/>
      <c r="BE49" s="681"/>
      <c r="BF49" s="681"/>
      <c r="BG49" s="681"/>
      <c r="BH49" s="681"/>
      <c r="BI49" s="19"/>
      <c r="BJ49" s="5"/>
      <c r="BK49" s="12"/>
      <c r="BL49" s="12"/>
      <c r="BM49" s="12"/>
    </row>
    <row r="50" spans="1:94" ht="15" customHeight="1">
      <c r="B50" s="868"/>
      <c r="C50" s="869"/>
      <c r="D50" s="869"/>
      <c r="E50" s="869"/>
      <c r="F50" s="869"/>
      <c r="G50" s="869"/>
      <c r="H50" s="869"/>
      <c r="I50" s="869"/>
      <c r="J50" s="869"/>
      <c r="K50" s="869"/>
      <c r="L50" s="869"/>
      <c r="M50" s="869"/>
      <c r="N50" s="869"/>
      <c r="O50" s="869"/>
      <c r="P50" s="869"/>
      <c r="Q50" s="869"/>
      <c r="R50" s="869"/>
      <c r="S50" s="869"/>
      <c r="T50" s="870"/>
      <c r="U50" s="5"/>
      <c r="V50" s="454" t="s">
        <v>117</v>
      </c>
      <c r="W50" s="455"/>
      <c r="X50" s="456"/>
      <c r="Y50" s="161" t="s">
        <v>90</v>
      </c>
      <c r="Z50" s="161"/>
      <c r="AA50" s="17"/>
      <c r="AB50" s="642" t="s">
        <v>118</v>
      </c>
      <c r="AC50" s="643"/>
      <c r="AD50" s="644"/>
      <c r="AE50" s="161" t="s">
        <v>90</v>
      </c>
      <c r="AF50" s="161"/>
      <c r="AG50" s="18"/>
      <c r="AH50" s="454" t="s">
        <v>119</v>
      </c>
      <c r="AI50" s="455"/>
      <c r="AJ50" s="456"/>
      <c r="AK50" s="161" t="s">
        <v>90</v>
      </c>
      <c r="AL50" s="161"/>
      <c r="AM50" s="18"/>
      <c r="AN50" s="642" t="s">
        <v>120</v>
      </c>
      <c r="AO50" s="643"/>
      <c r="AP50" s="644"/>
      <c r="AQ50" s="161" t="s">
        <v>90</v>
      </c>
      <c r="AR50" s="161"/>
      <c r="AS50" s="18"/>
      <c r="AT50" s="642" t="s">
        <v>121</v>
      </c>
      <c r="AU50" s="643"/>
      <c r="AV50" s="644"/>
      <c r="AW50" s="161" t="s">
        <v>90</v>
      </c>
      <c r="AX50" s="161"/>
      <c r="AY50" s="17"/>
      <c r="AZ50" s="834" t="s">
        <v>589</v>
      </c>
      <c r="BA50" s="835"/>
      <c r="BB50" s="835"/>
      <c r="BC50" s="835"/>
      <c r="BD50" s="835"/>
      <c r="BE50" s="835"/>
      <c r="BF50" s="835"/>
      <c r="BG50" s="835"/>
      <c r="BH50" s="836"/>
      <c r="BI50" s="19"/>
      <c r="BJ50" s="5"/>
      <c r="BK50" s="12"/>
      <c r="BL50" s="12"/>
      <c r="BM50" s="12"/>
    </row>
    <row r="51" spans="1:94" ht="15" customHeight="1" thickBot="1">
      <c r="B51" s="868"/>
      <c r="C51" s="869"/>
      <c r="D51" s="869"/>
      <c r="E51" s="869"/>
      <c r="F51" s="869"/>
      <c r="G51" s="869"/>
      <c r="H51" s="869"/>
      <c r="I51" s="869"/>
      <c r="J51" s="869"/>
      <c r="K51" s="869"/>
      <c r="L51" s="869"/>
      <c r="M51" s="869"/>
      <c r="N51" s="869"/>
      <c r="O51" s="869"/>
      <c r="P51" s="869"/>
      <c r="Q51" s="869"/>
      <c r="R51" s="869"/>
      <c r="S51" s="869"/>
      <c r="T51" s="870"/>
      <c r="U51" s="5"/>
      <c r="V51" s="454" t="s">
        <v>122</v>
      </c>
      <c r="W51" s="455"/>
      <c r="X51" s="456"/>
      <c r="Y51" s="161" t="s">
        <v>90</v>
      </c>
      <c r="Z51" s="161"/>
      <c r="AA51" s="17"/>
      <c r="AB51" s="642" t="s">
        <v>123</v>
      </c>
      <c r="AC51" s="643"/>
      <c r="AD51" s="644"/>
      <c r="AE51" s="161" t="s">
        <v>90</v>
      </c>
      <c r="AF51" s="161"/>
      <c r="AG51" s="18"/>
      <c r="AH51" s="454" t="s">
        <v>124</v>
      </c>
      <c r="AI51" s="455"/>
      <c r="AJ51" s="456"/>
      <c r="AK51" s="161" t="s">
        <v>90</v>
      </c>
      <c r="AL51" s="161"/>
      <c r="AM51" s="18"/>
      <c r="AN51" s="454" t="s">
        <v>125</v>
      </c>
      <c r="AO51" s="455"/>
      <c r="AP51" s="456"/>
      <c r="AQ51" s="161" t="s">
        <v>90</v>
      </c>
      <c r="AR51" s="161"/>
      <c r="AS51" s="18"/>
      <c r="AT51" s="642" t="s">
        <v>126</v>
      </c>
      <c r="AU51" s="643"/>
      <c r="AV51" s="644"/>
      <c r="AW51" s="161" t="s">
        <v>90</v>
      </c>
      <c r="AX51" s="161"/>
      <c r="AY51" s="17"/>
      <c r="AZ51" s="837"/>
      <c r="BA51" s="728"/>
      <c r="BB51" s="728"/>
      <c r="BC51" s="728"/>
      <c r="BD51" s="728"/>
      <c r="BE51" s="728"/>
      <c r="BF51" s="835"/>
      <c r="BG51" s="835"/>
      <c r="BH51" s="836"/>
      <c r="BI51" s="20"/>
      <c r="BJ51" s="12"/>
      <c r="BK51" s="12"/>
      <c r="BL51" s="12"/>
      <c r="BM51" s="12"/>
    </row>
    <row r="52" spans="1:94" ht="15" customHeight="1" thickTop="1">
      <c r="B52" s="868"/>
      <c r="C52" s="869"/>
      <c r="D52" s="869"/>
      <c r="E52" s="869"/>
      <c r="F52" s="869"/>
      <c r="G52" s="869"/>
      <c r="H52" s="869"/>
      <c r="I52" s="869"/>
      <c r="J52" s="869"/>
      <c r="K52" s="869"/>
      <c r="L52" s="869"/>
      <c r="M52" s="869"/>
      <c r="N52" s="869"/>
      <c r="O52" s="869"/>
      <c r="P52" s="869"/>
      <c r="Q52" s="869"/>
      <c r="R52" s="869"/>
      <c r="S52" s="869"/>
      <c r="T52" s="870"/>
      <c r="U52" s="5"/>
      <c r="V52" s="454" t="s">
        <v>127</v>
      </c>
      <c r="W52" s="455"/>
      <c r="X52" s="456"/>
      <c r="Y52" s="161" t="s">
        <v>90</v>
      </c>
      <c r="Z52" s="161"/>
      <c r="AA52" s="17"/>
      <c r="AB52" s="642" t="s">
        <v>128</v>
      </c>
      <c r="AC52" s="643"/>
      <c r="AD52" s="644"/>
      <c r="AE52" s="161" t="s">
        <v>90</v>
      </c>
      <c r="AF52" s="161"/>
      <c r="AG52" s="18"/>
      <c r="AH52" s="642" t="s">
        <v>129</v>
      </c>
      <c r="AI52" s="643"/>
      <c r="AJ52" s="644"/>
      <c r="AK52" s="161" t="s">
        <v>90</v>
      </c>
      <c r="AL52" s="161"/>
      <c r="AM52" s="18"/>
      <c r="AN52" s="454" t="s">
        <v>130</v>
      </c>
      <c r="AO52" s="455"/>
      <c r="AP52" s="456"/>
      <c r="AQ52" s="161" t="s">
        <v>90</v>
      </c>
      <c r="AR52" s="161"/>
      <c r="AS52" s="17"/>
      <c r="AT52" s="635"/>
      <c r="AU52" s="635"/>
      <c r="AV52" s="635"/>
      <c r="AW52" s="645"/>
      <c r="AX52" s="646"/>
      <c r="AY52" s="5"/>
      <c r="AZ52" s="201" t="s">
        <v>131</v>
      </c>
      <c r="BA52" s="201"/>
      <c r="BB52" s="201"/>
      <c r="BC52" s="201"/>
      <c r="BD52" s="201"/>
      <c r="BE52" s="208"/>
      <c r="BF52" s="838">
        <v>2</v>
      </c>
      <c r="BG52" s="839"/>
      <c r="BH52" s="840"/>
      <c r="BI52" s="20"/>
      <c r="BJ52" s="12"/>
      <c r="BK52" s="12"/>
      <c r="BL52" s="12"/>
      <c r="BM52" s="12"/>
    </row>
    <row r="53" spans="1:94" ht="15" customHeight="1">
      <c r="B53" s="868"/>
      <c r="C53" s="869"/>
      <c r="D53" s="869"/>
      <c r="E53" s="869"/>
      <c r="F53" s="869"/>
      <c r="G53" s="869"/>
      <c r="H53" s="869"/>
      <c r="I53" s="869"/>
      <c r="J53" s="869"/>
      <c r="K53" s="869"/>
      <c r="L53" s="869"/>
      <c r="M53" s="869"/>
      <c r="N53" s="869"/>
      <c r="O53" s="869"/>
      <c r="P53" s="869"/>
      <c r="Q53" s="869"/>
      <c r="R53" s="869"/>
      <c r="S53" s="869"/>
      <c r="T53" s="870"/>
      <c r="U53" s="5"/>
      <c r="V53" s="454" t="s">
        <v>132</v>
      </c>
      <c r="W53" s="455"/>
      <c r="X53" s="456"/>
      <c r="Y53" s="161" t="s">
        <v>90</v>
      </c>
      <c r="Z53" s="161"/>
      <c r="AA53" s="17"/>
      <c r="AB53" s="454" t="s">
        <v>133</v>
      </c>
      <c r="AC53" s="455"/>
      <c r="AD53" s="456"/>
      <c r="AE53" s="161" t="s">
        <v>90</v>
      </c>
      <c r="AF53" s="161"/>
      <c r="AG53" s="18"/>
      <c r="AH53" s="642" t="s">
        <v>134</v>
      </c>
      <c r="AI53" s="643"/>
      <c r="AJ53" s="644"/>
      <c r="AK53" s="161" t="s">
        <v>90</v>
      </c>
      <c r="AL53" s="161"/>
      <c r="AM53" s="18"/>
      <c r="AN53" s="454" t="s">
        <v>135</v>
      </c>
      <c r="AO53" s="455"/>
      <c r="AP53" s="456"/>
      <c r="AQ53" s="161" t="s">
        <v>90</v>
      </c>
      <c r="AR53" s="161"/>
      <c r="AS53" s="17"/>
      <c r="AZ53" s="201"/>
      <c r="BA53" s="201"/>
      <c r="BB53" s="201"/>
      <c r="BC53" s="201"/>
      <c r="BD53" s="201"/>
      <c r="BE53" s="208"/>
      <c r="BF53" s="841"/>
      <c r="BG53" s="830"/>
      <c r="BH53" s="842"/>
      <c r="BI53" s="20"/>
      <c r="BJ53" s="12"/>
      <c r="BK53" s="12"/>
      <c r="BL53" s="12"/>
      <c r="BM53" s="12"/>
    </row>
    <row r="54" spans="1:94" ht="15" customHeight="1" thickBot="1">
      <c r="B54" s="868"/>
      <c r="C54" s="869"/>
      <c r="D54" s="869"/>
      <c r="E54" s="869"/>
      <c r="F54" s="869"/>
      <c r="G54" s="869"/>
      <c r="H54" s="869"/>
      <c r="I54" s="869"/>
      <c r="J54" s="869"/>
      <c r="K54" s="869"/>
      <c r="L54" s="869"/>
      <c r="M54" s="869"/>
      <c r="N54" s="869"/>
      <c r="O54" s="869"/>
      <c r="P54" s="869"/>
      <c r="Q54" s="869"/>
      <c r="R54" s="869"/>
      <c r="S54" s="869"/>
      <c r="T54" s="870"/>
      <c r="U54" s="5"/>
      <c r="V54" s="642" t="s">
        <v>136</v>
      </c>
      <c r="W54" s="643"/>
      <c r="X54" s="644"/>
      <c r="Y54" s="161" t="s">
        <v>90</v>
      </c>
      <c r="Z54" s="161"/>
      <c r="AA54" s="5"/>
      <c r="AB54" s="454" t="s">
        <v>137</v>
      </c>
      <c r="AC54" s="455"/>
      <c r="AD54" s="456"/>
      <c r="AE54" s="161" t="s">
        <v>90</v>
      </c>
      <c r="AF54" s="161"/>
      <c r="AG54" s="5"/>
      <c r="AH54" s="642" t="s">
        <v>138</v>
      </c>
      <c r="AI54" s="643"/>
      <c r="AJ54" s="644"/>
      <c r="AK54" s="161" t="s">
        <v>90</v>
      </c>
      <c r="AL54" s="161"/>
      <c r="AM54" s="5"/>
      <c r="AN54" s="454" t="s">
        <v>139</v>
      </c>
      <c r="AO54" s="455"/>
      <c r="AP54" s="456"/>
      <c r="AQ54" s="161" t="s">
        <v>90</v>
      </c>
      <c r="AR54" s="161"/>
      <c r="AS54" s="5"/>
      <c r="AT54" s="3"/>
      <c r="AU54" s="3"/>
      <c r="AV54" s="3"/>
      <c r="AW54" s="635"/>
      <c r="AX54" s="635"/>
      <c r="AY54" s="5"/>
      <c r="AZ54" s="201"/>
      <c r="BA54" s="201"/>
      <c r="BB54" s="201"/>
      <c r="BC54" s="201"/>
      <c r="BD54" s="201"/>
      <c r="BE54" s="208"/>
      <c r="BF54" s="843"/>
      <c r="BG54" s="844"/>
      <c r="BH54" s="845"/>
      <c r="BI54" s="21"/>
      <c r="BJ54" s="22"/>
      <c r="BK54" s="22"/>
      <c r="BL54" s="22"/>
      <c r="BM54" s="22"/>
    </row>
    <row r="55" spans="1:94" ht="13.5" customHeight="1" thickTop="1">
      <c r="B55" s="868"/>
      <c r="C55" s="869"/>
      <c r="D55" s="869"/>
      <c r="E55" s="869"/>
      <c r="F55" s="869"/>
      <c r="G55" s="869"/>
      <c r="H55" s="869"/>
      <c r="I55" s="869"/>
      <c r="J55" s="869"/>
      <c r="K55" s="869"/>
      <c r="L55" s="869"/>
      <c r="M55" s="869"/>
      <c r="N55" s="869"/>
      <c r="O55" s="869"/>
      <c r="P55" s="869"/>
      <c r="Q55" s="869"/>
      <c r="R55" s="869"/>
      <c r="S55" s="869"/>
      <c r="T55" s="870"/>
      <c r="U55" s="636" t="s">
        <v>140</v>
      </c>
      <c r="V55" s="637"/>
      <c r="W55" s="637"/>
      <c r="X55" s="637"/>
      <c r="Y55" s="637"/>
      <c r="Z55" s="637"/>
      <c r="AA55" s="637"/>
      <c r="AB55" s="637"/>
      <c r="AC55" s="637"/>
      <c r="AD55" s="637"/>
      <c r="AE55" s="637"/>
      <c r="AF55" s="637"/>
      <c r="AG55" s="637"/>
      <c r="AH55" s="637"/>
      <c r="AI55" s="637"/>
      <c r="AJ55" s="637"/>
      <c r="AK55" s="637"/>
      <c r="AL55" s="637"/>
      <c r="AM55" s="637"/>
      <c r="AN55" s="637"/>
      <c r="AO55" s="637"/>
      <c r="AP55" s="637"/>
      <c r="AQ55" s="637"/>
      <c r="AR55" s="637"/>
      <c r="AS55" s="637"/>
      <c r="AT55" s="637"/>
      <c r="AU55" s="637"/>
      <c r="AV55" s="637"/>
      <c r="AW55" s="637"/>
      <c r="AX55" s="637"/>
      <c r="AY55" s="637"/>
      <c r="AZ55" s="637"/>
      <c r="BA55" s="637"/>
      <c r="BB55" s="637"/>
      <c r="BC55" s="637"/>
      <c r="BD55" s="637"/>
      <c r="BE55" s="637"/>
      <c r="BF55" s="637"/>
      <c r="BG55" s="637"/>
      <c r="BH55" s="637"/>
      <c r="BI55" s="21"/>
      <c r="BJ55" s="22"/>
      <c r="BK55" s="22"/>
      <c r="BL55" s="22"/>
      <c r="BM55" s="22"/>
    </row>
    <row r="56" spans="1:94" ht="13.5" customHeight="1">
      <c r="B56" s="668"/>
      <c r="C56" s="674"/>
      <c r="D56" s="674"/>
      <c r="E56" s="674"/>
      <c r="F56" s="674"/>
      <c r="G56" s="674"/>
      <c r="H56" s="674"/>
      <c r="I56" s="674"/>
      <c r="J56" s="674"/>
      <c r="K56" s="674"/>
      <c r="L56" s="674"/>
      <c r="M56" s="674"/>
      <c r="N56" s="674"/>
      <c r="O56" s="674"/>
      <c r="P56" s="674"/>
      <c r="Q56" s="674"/>
      <c r="R56" s="674"/>
      <c r="S56" s="674"/>
      <c r="T56" s="675"/>
      <c r="U56" s="638"/>
      <c r="V56" s="639"/>
      <c r="W56" s="639"/>
      <c r="X56" s="639"/>
      <c r="Y56" s="639"/>
      <c r="Z56" s="639"/>
      <c r="AA56" s="639"/>
      <c r="AB56" s="639"/>
      <c r="AC56" s="639"/>
      <c r="AD56" s="639"/>
      <c r="AE56" s="639"/>
      <c r="AF56" s="639"/>
      <c r="AG56" s="639"/>
      <c r="AH56" s="639"/>
      <c r="AI56" s="639"/>
      <c r="AJ56" s="639"/>
      <c r="AK56" s="639"/>
      <c r="AL56" s="639"/>
      <c r="AM56" s="639"/>
      <c r="AN56" s="639"/>
      <c r="AO56" s="639"/>
      <c r="AP56" s="639"/>
      <c r="AQ56" s="639"/>
      <c r="AR56" s="639"/>
      <c r="AS56" s="639"/>
      <c r="AT56" s="639"/>
      <c r="AU56" s="639"/>
      <c r="AV56" s="639"/>
      <c r="AW56" s="639"/>
      <c r="AX56" s="639"/>
      <c r="AY56" s="639"/>
      <c r="AZ56" s="639"/>
      <c r="BA56" s="639"/>
      <c r="BB56" s="639"/>
      <c r="BC56" s="639"/>
      <c r="BD56" s="639"/>
      <c r="BE56" s="639"/>
      <c r="BF56" s="639"/>
      <c r="BG56" s="639"/>
      <c r="BH56" s="639"/>
      <c r="BI56" s="23"/>
      <c r="BJ56" s="22"/>
      <c r="BK56" s="22"/>
      <c r="BL56" s="22"/>
      <c r="BM56" s="22"/>
    </row>
    <row r="57" spans="1:94" ht="15.75" customHeight="1">
      <c r="B57" s="81"/>
      <c r="C57" s="76"/>
      <c r="D57" s="76"/>
      <c r="E57" s="76"/>
      <c r="F57" s="76"/>
      <c r="G57" s="76"/>
      <c r="H57" s="76"/>
      <c r="I57" s="76"/>
      <c r="J57" s="76"/>
      <c r="K57" s="76"/>
      <c r="L57" s="76"/>
      <c r="M57" s="76"/>
      <c r="N57" s="76"/>
      <c r="O57" s="76"/>
      <c r="P57" s="76"/>
      <c r="Q57" s="76"/>
      <c r="R57" s="76"/>
      <c r="S57" s="76"/>
      <c r="T57" s="76"/>
      <c r="U57" s="3"/>
      <c r="V57" s="3"/>
      <c r="W57" s="3"/>
      <c r="X57" s="111"/>
      <c r="Y57" s="111"/>
      <c r="Z57" s="111"/>
      <c r="AA57" s="111"/>
      <c r="AB57" s="111"/>
      <c r="AC57" s="111"/>
      <c r="AD57" s="111"/>
      <c r="AE57" s="111"/>
      <c r="AF57" s="111"/>
      <c r="AG57" s="111"/>
      <c r="AH57" s="111"/>
      <c r="AI57" s="111"/>
      <c r="AJ57" s="111"/>
      <c r="AK57" s="111"/>
      <c r="AL57" s="111"/>
      <c r="AM57" s="111"/>
      <c r="AN57" s="111"/>
      <c r="AO57" s="3"/>
      <c r="AP57" s="3"/>
      <c r="AQ57" s="3"/>
      <c r="AR57" s="112"/>
      <c r="AS57" s="112"/>
      <c r="AT57" s="112"/>
      <c r="AU57" s="112"/>
      <c r="AV57" s="112"/>
      <c r="AW57" s="112"/>
      <c r="AX57" s="112"/>
      <c r="AY57" s="112"/>
      <c r="AZ57" s="112"/>
      <c r="BA57" s="112"/>
      <c r="BB57" s="112"/>
      <c r="BC57" s="112"/>
      <c r="BD57" s="112"/>
      <c r="BE57" s="112"/>
      <c r="BF57" s="112"/>
      <c r="BG57" s="112"/>
      <c r="BH57" s="112"/>
      <c r="BI57" s="112"/>
      <c r="BJ57" s="5"/>
      <c r="BK57" s="25"/>
    </row>
    <row r="58" spans="1:94" ht="16.5" customHeight="1">
      <c r="A58" s="24"/>
      <c r="B58" s="25" t="s">
        <v>141</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608" t="s">
        <v>142</v>
      </c>
      <c r="C59" s="608"/>
      <c r="D59" s="608"/>
      <c r="E59" s="608"/>
      <c r="F59" s="608"/>
      <c r="G59" s="608"/>
      <c r="H59" s="608"/>
      <c r="I59" s="608"/>
      <c r="J59" s="608"/>
      <c r="K59" s="608"/>
      <c r="L59" s="608"/>
      <c r="M59" s="608"/>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row>
    <row r="60" spans="1:94" ht="117" customHeight="1">
      <c r="B60" s="676"/>
      <c r="C60" s="677"/>
      <c r="D60" s="677"/>
      <c r="E60" s="677"/>
      <c r="F60" s="677"/>
      <c r="G60" s="677"/>
      <c r="H60" s="677"/>
      <c r="I60" s="677"/>
      <c r="J60" s="677"/>
      <c r="K60" s="677"/>
      <c r="L60" s="677"/>
      <c r="M60" s="677"/>
      <c r="N60" s="677"/>
      <c r="O60" s="677"/>
      <c r="P60" s="677"/>
      <c r="Q60" s="677"/>
      <c r="R60" s="677"/>
      <c r="S60" s="677"/>
      <c r="T60" s="677"/>
      <c r="U60" s="677"/>
      <c r="V60" s="677"/>
      <c r="W60" s="677"/>
      <c r="X60" s="677"/>
      <c r="Y60" s="677"/>
      <c r="Z60" s="677"/>
      <c r="AA60" s="677"/>
      <c r="AB60" s="677"/>
      <c r="AC60" s="677"/>
      <c r="AD60" s="677"/>
      <c r="AE60" s="677"/>
      <c r="AF60" s="677"/>
      <c r="AG60" s="677"/>
      <c r="AH60" s="677"/>
      <c r="AI60" s="677"/>
      <c r="AJ60" s="677"/>
      <c r="AK60" s="677"/>
      <c r="AL60" s="677"/>
      <c r="AM60" s="677"/>
      <c r="AN60" s="677"/>
      <c r="AO60" s="677"/>
      <c r="AP60" s="677"/>
      <c r="AQ60" s="677"/>
      <c r="AR60" s="677"/>
      <c r="AS60" s="677"/>
      <c r="AT60" s="677"/>
      <c r="AU60" s="677"/>
      <c r="AV60" s="677"/>
      <c r="AW60" s="677"/>
      <c r="AX60" s="677"/>
      <c r="AY60" s="677"/>
      <c r="AZ60" s="677"/>
      <c r="BA60" s="677"/>
      <c r="BB60" s="677"/>
      <c r="BC60" s="677"/>
      <c r="BD60" s="677"/>
      <c r="BE60" s="677"/>
      <c r="BF60" s="677"/>
      <c r="BG60" s="677"/>
      <c r="BH60" s="677"/>
      <c r="BI60" s="678"/>
    </row>
    <row r="61" spans="1:94" ht="21" customHeight="1">
      <c r="B61" s="226" t="s">
        <v>431</v>
      </c>
      <c r="C61" s="226"/>
      <c r="D61" s="461"/>
      <c r="E61" s="422" t="s">
        <v>143</v>
      </c>
      <c r="F61" s="423"/>
      <c r="G61" s="423"/>
      <c r="H61" s="423"/>
      <c r="I61" s="423"/>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3"/>
      <c r="AJ61" s="423"/>
      <c r="AK61" s="423"/>
      <c r="AL61" s="423"/>
      <c r="AM61" s="423"/>
      <c r="AN61" s="423"/>
      <c r="AO61" s="423"/>
      <c r="AP61" s="423"/>
      <c r="AQ61" s="423"/>
      <c r="AR61" s="423"/>
      <c r="AS61" s="423"/>
      <c r="AT61" s="423"/>
      <c r="AU61" s="423"/>
      <c r="AV61" s="423"/>
      <c r="AW61" s="423"/>
      <c r="AX61" s="423"/>
      <c r="AY61" s="423"/>
      <c r="AZ61" s="423"/>
      <c r="BA61" s="423"/>
      <c r="BB61" s="423"/>
      <c r="BC61" s="423"/>
      <c r="BD61" s="423"/>
      <c r="BE61" s="423"/>
      <c r="BF61" s="423"/>
      <c r="BG61" s="423"/>
      <c r="BH61" s="423"/>
      <c r="BI61" s="424"/>
    </row>
    <row r="62" spans="1:94" ht="50.25" customHeight="1">
      <c r="B62" s="679" t="s">
        <v>401</v>
      </c>
      <c r="C62" s="679"/>
      <c r="D62" s="679"/>
      <c r="E62" s="679"/>
      <c r="F62" s="679"/>
      <c r="G62" s="679"/>
      <c r="H62" s="679"/>
      <c r="I62" s="679"/>
      <c r="J62" s="679"/>
      <c r="K62" s="679"/>
      <c r="L62" s="679"/>
      <c r="M62" s="679"/>
      <c r="N62" s="679"/>
      <c r="O62" s="679"/>
      <c r="P62" s="679"/>
      <c r="Q62" s="679"/>
      <c r="R62" s="679"/>
      <c r="S62" s="679"/>
      <c r="T62" s="679"/>
      <c r="U62" s="679"/>
      <c r="V62" s="679"/>
      <c r="W62" s="679"/>
      <c r="X62" s="679"/>
      <c r="Y62" s="679"/>
      <c r="Z62" s="679"/>
      <c r="AA62" s="679"/>
      <c r="AB62" s="679"/>
      <c r="AC62" s="679"/>
      <c r="AD62" s="679"/>
      <c r="AE62" s="679"/>
      <c r="AF62" s="679"/>
      <c r="AG62" s="679"/>
      <c r="AH62" s="679"/>
      <c r="AI62" s="679"/>
      <c r="AJ62" s="679"/>
      <c r="AK62" s="679"/>
      <c r="AL62" s="679"/>
      <c r="AM62" s="679"/>
      <c r="AN62" s="679"/>
      <c r="AO62" s="679"/>
      <c r="AP62" s="679"/>
      <c r="AQ62" s="679"/>
      <c r="AR62" s="679"/>
      <c r="AS62" s="679"/>
      <c r="AT62" s="679"/>
      <c r="AU62" s="679"/>
      <c r="AV62" s="679"/>
      <c r="AW62" s="679"/>
      <c r="AX62" s="679"/>
      <c r="AY62" s="679"/>
      <c r="AZ62" s="679"/>
      <c r="BA62" s="679"/>
      <c r="BB62" s="679"/>
      <c r="BC62" s="679"/>
      <c r="BD62" s="679"/>
      <c r="BE62" s="679"/>
      <c r="BF62" s="679"/>
      <c r="BG62" s="679"/>
      <c r="BH62" s="679"/>
      <c r="BI62" s="679"/>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c r="CK62" s="113"/>
      <c r="CL62" s="113"/>
      <c r="CM62" s="113"/>
      <c r="CN62" s="113"/>
      <c r="CO62" s="113"/>
      <c r="CP62" s="113"/>
    </row>
    <row r="63" spans="1:94" ht="12" customHeight="1">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N63" s="113"/>
      <c r="BO63" s="113"/>
      <c r="BP63" s="113"/>
      <c r="BQ63" s="113"/>
      <c r="BR63" s="113"/>
      <c r="BS63" s="113"/>
      <c r="BT63" s="113"/>
      <c r="BU63" s="113"/>
      <c r="BV63" s="113"/>
      <c r="BW63" s="113"/>
      <c r="BX63" s="113"/>
      <c r="BY63" s="113"/>
      <c r="BZ63" s="113"/>
      <c r="CA63" s="113"/>
      <c r="CB63" s="113"/>
      <c r="CC63" s="113"/>
      <c r="CD63" s="113"/>
      <c r="CE63" s="113"/>
      <c r="CF63" s="113"/>
      <c r="CG63" s="113"/>
      <c r="CH63" s="113"/>
      <c r="CI63" s="113"/>
      <c r="CJ63" s="113"/>
      <c r="CK63" s="113"/>
      <c r="CL63" s="113"/>
      <c r="CM63" s="113"/>
      <c r="CN63" s="113"/>
      <c r="CO63" s="113"/>
      <c r="CP63" s="113"/>
    </row>
    <row r="64" spans="1:94" ht="16.5" customHeight="1">
      <c r="A64" s="43"/>
      <c r="B64" s="295" t="s">
        <v>339</v>
      </c>
      <c r="C64" s="295"/>
      <c r="D64" s="295"/>
      <c r="E64" s="295"/>
      <c r="F64" s="295"/>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c r="AJ64" s="295"/>
      <c r="AK64" s="295"/>
      <c r="AL64" s="295"/>
      <c r="AM64" s="295"/>
      <c r="AN64" s="295"/>
      <c r="AO64" s="295"/>
      <c r="AP64" s="295"/>
      <c r="AQ64" s="295"/>
      <c r="AR64" s="295"/>
      <c r="AS64" s="295"/>
      <c r="AT64" s="295"/>
      <c r="AU64" s="295"/>
      <c r="AV64" s="295"/>
      <c r="AW64" s="295"/>
      <c r="AX64" s="295"/>
      <c r="AY64" s="295"/>
      <c r="AZ64" s="295"/>
      <c r="BA64" s="295"/>
      <c r="BB64" s="295"/>
      <c r="BC64" s="295"/>
      <c r="BD64" s="295"/>
      <c r="BE64" s="295"/>
      <c r="BF64" s="295"/>
      <c r="BG64" s="295"/>
      <c r="BH64" s="295"/>
      <c r="BI64" s="24"/>
      <c r="BJ64" s="24"/>
    </row>
    <row r="65" spans="1:73" ht="16.5" customHeight="1">
      <c r="A65" s="43"/>
      <c r="B65" s="25"/>
      <c r="C65" s="25" t="s">
        <v>145</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row>
    <row r="66" spans="1:73" ht="49.5" customHeight="1">
      <c r="A66" s="43"/>
      <c r="B66" s="680" t="s">
        <v>484</v>
      </c>
      <c r="C66" s="680"/>
      <c r="D66" s="680"/>
      <c r="E66" s="680"/>
      <c r="F66" s="680"/>
      <c r="G66" s="680"/>
      <c r="H66" s="680"/>
      <c r="I66" s="680"/>
      <c r="J66" s="680"/>
      <c r="K66" s="680"/>
      <c r="L66" s="680"/>
      <c r="M66" s="680"/>
      <c r="N66" s="680"/>
      <c r="O66" s="680"/>
      <c r="P66" s="680"/>
      <c r="Q66" s="680"/>
      <c r="R66" s="680"/>
      <c r="S66" s="680"/>
      <c r="T66" s="680"/>
      <c r="U66" s="680"/>
      <c r="V66" s="680"/>
      <c r="W66" s="680"/>
      <c r="X66" s="680"/>
      <c r="Y66" s="680"/>
      <c r="Z66" s="680"/>
      <c r="AA66" s="680"/>
      <c r="AB66" s="680"/>
      <c r="AC66" s="680"/>
      <c r="AD66" s="680"/>
      <c r="AE66" s="680"/>
      <c r="AF66" s="680"/>
      <c r="AG66" s="680"/>
      <c r="AH66" s="680"/>
      <c r="AI66" s="680"/>
      <c r="AJ66" s="680"/>
      <c r="AK66" s="680"/>
      <c r="AL66" s="680"/>
      <c r="AM66" s="680"/>
      <c r="AN66" s="680"/>
      <c r="AO66" s="680"/>
      <c r="AP66" s="680"/>
      <c r="AQ66" s="680"/>
      <c r="AR66" s="680"/>
      <c r="AS66" s="680"/>
      <c r="AT66" s="680"/>
      <c r="AU66" s="680"/>
      <c r="AV66" s="680"/>
      <c r="AW66" s="680"/>
      <c r="AX66" s="680"/>
      <c r="AY66" s="680"/>
      <c r="AZ66" s="680"/>
      <c r="BA66" s="680"/>
      <c r="BB66" s="680"/>
      <c r="BC66" s="680"/>
      <c r="BD66" s="680"/>
      <c r="BE66" s="680"/>
      <c r="BF66" s="680"/>
      <c r="BG66" s="680"/>
      <c r="BH66" s="680"/>
      <c r="BI66" s="680"/>
      <c r="BJ66" s="24"/>
      <c r="BK66" s="17"/>
      <c r="BL66" s="5"/>
      <c r="BM66" s="5"/>
      <c r="BN66" s="12"/>
      <c r="BO66" s="12"/>
      <c r="BP66" s="12"/>
      <c r="BQ66" s="12"/>
      <c r="BR66" s="12"/>
      <c r="BS66" s="12"/>
      <c r="BT66" s="12"/>
      <c r="BU66" s="12"/>
    </row>
    <row r="67" spans="1:73" ht="16.5" customHeight="1">
      <c r="A67" s="43"/>
      <c r="B67" s="25"/>
      <c r="C67" s="25" t="s">
        <v>146</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N67" s="113"/>
      <c r="BO67" s="113"/>
      <c r="BP67" s="113"/>
      <c r="BQ67" s="113"/>
      <c r="BR67" s="113"/>
      <c r="BS67" s="113"/>
      <c r="BT67" s="113"/>
      <c r="BU67" s="113"/>
    </row>
    <row r="68" spans="1:73" ht="16.5" customHeight="1">
      <c r="A68" s="43"/>
      <c r="B68" s="462" t="s">
        <v>147</v>
      </c>
      <c r="C68" s="462"/>
      <c r="D68" s="462"/>
      <c r="E68" s="462"/>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62"/>
      <c r="AD68" s="462"/>
      <c r="AE68" s="462"/>
      <c r="AF68" s="462"/>
      <c r="AG68" s="462"/>
      <c r="AH68" s="462"/>
      <c r="AI68" s="462"/>
      <c r="AJ68" s="462"/>
      <c r="AK68" s="462"/>
      <c r="AL68" s="462"/>
      <c r="AM68" s="462"/>
      <c r="AN68" s="462"/>
      <c r="AO68" s="462"/>
      <c r="AP68" s="462"/>
      <c r="AQ68" s="462"/>
      <c r="AR68" s="462"/>
      <c r="AS68" s="462"/>
      <c r="AT68" s="462"/>
      <c r="AU68" s="462"/>
      <c r="AV68" s="462"/>
      <c r="AW68" s="462"/>
      <c r="AX68" s="462"/>
      <c r="AY68" s="462"/>
      <c r="AZ68" s="462"/>
      <c r="BA68" s="295"/>
      <c r="BB68" s="295"/>
      <c r="BC68" s="295"/>
      <c r="BD68" s="295"/>
      <c r="BE68" s="295"/>
      <c r="BF68" s="295"/>
      <c r="BG68" s="295"/>
      <c r="BH68" s="295"/>
      <c r="BI68" s="24"/>
      <c r="BJ68" s="24"/>
      <c r="BN68" s="113"/>
      <c r="BO68" s="113"/>
      <c r="BP68" s="113"/>
      <c r="BQ68" s="113"/>
      <c r="BR68" s="113"/>
      <c r="BS68" s="113"/>
      <c r="BT68" s="113"/>
      <c r="BU68" s="113"/>
    </row>
    <row r="69" spans="1:73" ht="12.75" customHeight="1">
      <c r="A69" s="43"/>
      <c r="B69" s="646" t="s">
        <v>144</v>
      </c>
      <c r="C69" s="669"/>
      <c r="D69" s="669"/>
      <c r="E69" s="669"/>
      <c r="F69" s="669"/>
      <c r="G69" s="669"/>
      <c r="H69" s="669"/>
      <c r="I69" s="669"/>
      <c r="J69" s="669"/>
      <c r="K69" s="669"/>
      <c r="L69" s="669"/>
      <c r="M69" s="669"/>
      <c r="N69" s="669"/>
      <c r="O69" s="669"/>
      <c r="P69" s="669"/>
      <c r="Q69" s="645"/>
      <c r="R69" s="646" t="s">
        <v>148</v>
      </c>
      <c r="S69" s="669"/>
      <c r="T69" s="669"/>
      <c r="U69" s="669"/>
      <c r="V69" s="669"/>
      <c r="W69" s="669"/>
      <c r="X69" s="669"/>
      <c r="Y69" s="669"/>
      <c r="Z69" s="669"/>
      <c r="AA69" s="669"/>
      <c r="AB69" s="669"/>
      <c r="AC69" s="669"/>
      <c r="AD69" s="669"/>
      <c r="AE69" s="669"/>
      <c r="AF69" s="645"/>
      <c r="AG69" s="463" t="s">
        <v>149</v>
      </c>
      <c r="AH69" s="463"/>
      <c r="AI69" s="463"/>
      <c r="AJ69" s="463"/>
      <c r="AK69" s="463"/>
      <c r="AL69" s="463"/>
      <c r="AM69" s="463"/>
      <c r="AN69" s="463"/>
      <c r="AO69" s="463"/>
      <c r="AP69" s="463"/>
      <c r="AQ69" s="463"/>
      <c r="AR69" s="463"/>
      <c r="AS69" s="463"/>
      <c r="AT69" s="463"/>
      <c r="AU69" s="463"/>
      <c r="AV69" s="463"/>
      <c r="AW69" s="463"/>
      <c r="AX69" s="463"/>
      <c r="AY69" s="463"/>
      <c r="AZ69" s="551" t="s">
        <v>402</v>
      </c>
      <c r="BA69" s="551"/>
      <c r="BB69" s="551"/>
      <c r="BC69" s="551"/>
      <c r="BD69" s="551"/>
      <c r="BE69" s="551"/>
      <c r="BF69" s="551"/>
      <c r="BG69" s="551"/>
      <c r="BH69" s="551"/>
      <c r="BI69" s="551"/>
      <c r="BJ69" s="24"/>
      <c r="BK69" s="24"/>
    </row>
    <row r="70" spans="1:73" ht="42.75" customHeight="1">
      <c r="A70" s="43"/>
      <c r="B70" s="670"/>
      <c r="C70" s="671"/>
      <c r="D70" s="671"/>
      <c r="E70" s="671"/>
      <c r="F70" s="671"/>
      <c r="G70" s="671"/>
      <c r="H70" s="671"/>
      <c r="I70" s="671"/>
      <c r="J70" s="671"/>
      <c r="K70" s="671"/>
      <c r="L70" s="671"/>
      <c r="M70" s="671"/>
      <c r="N70" s="671"/>
      <c r="O70" s="671"/>
      <c r="P70" s="671"/>
      <c r="Q70" s="672"/>
      <c r="R70" s="670"/>
      <c r="S70" s="671"/>
      <c r="T70" s="671"/>
      <c r="U70" s="671"/>
      <c r="V70" s="671"/>
      <c r="W70" s="671"/>
      <c r="X70" s="671"/>
      <c r="Y70" s="671"/>
      <c r="Z70" s="671"/>
      <c r="AA70" s="671"/>
      <c r="AB70" s="671"/>
      <c r="AC70" s="671"/>
      <c r="AD70" s="671"/>
      <c r="AE70" s="671"/>
      <c r="AF70" s="672"/>
      <c r="AG70" s="463"/>
      <c r="AH70" s="463"/>
      <c r="AI70" s="463"/>
      <c r="AJ70" s="463"/>
      <c r="AK70" s="463"/>
      <c r="AL70" s="463"/>
      <c r="AM70" s="463"/>
      <c r="AN70" s="463"/>
      <c r="AO70" s="463"/>
      <c r="AP70" s="463"/>
      <c r="AQ70" s="463"/>
      <c r="AR70" s="463"/>
      <c r="AS70" s="463"/>
      <c r="AT70" s="463"/>
      <c r="AU70" s="463"/>
      <c r="AV70" s="463"/>
      <c r="AW70" s="463"/>
      <c r="AX70" s="463"/>
      <c r="AY70" s="463"/>
      <c r="AZ70" s="551"/>
      <c r="BA70" s="551"/>
      <c r="BB70" s="551"/>
      <c r="BC70" s="551"/>
      <c r="BD70" s="551"/>
      <c r="BE70" s="551"/>
      <c r="BF70" s="551"/>
      <c r="BG70" s="551"/>
      <c r="BH70" s="551"/>
      <c r="BI70" s="551"/>
      <c r="BJ70" s="24"/>
      <c r="BK70" s="24"/>
    </row>
    <row r="71" spans="1:73" ht="37.5" customHeight="1">
      <c r="A71" s="5"/>
      <c r="B71" s="331" t="s">
        <v>150</v>
      </c>
      <c r="C71" s="332"/>
      <c r="D71" s="332"/>
      <c r="E71" s="332"/>
      <c r="F71" s="332"/>
      <c r="G71" s="332"/>
      <c r="H71" s="332"/>
      <c r="I71" s="332"/>
      <c r="J71" s="332"/>
      <c r="K71" s="332"/>
      <c r="L71" s="332"/>
      <c r="M71" s="332"/>
      <c r="N71" s="332"/>
      <c r="O71" s="332"/>
      <c r="P71" s="332"/>
      <c r="Q71" s="333"/>
      <c r="R71" s="630" t="s">
        <v>568</v>
      </c>
      <c r="S71" s="631"/>
      <c r="T71" s="631"/>
      <c r="U71" s="631"/>
      <c r="V71" s="631"/>
      <c r="W71" s="631"/>
      <c r="X71" s="631"/>
      <c r="Y71" s="631"/>
      <c r="Z71" s="631"/>
      <c r="AA71" s="631"/>
      <c r="AB71" s="631"/>
      <c r="AC71" s="631"/>
      <c r="AD71" s="631"/>
      <c r="AE71" s="631"/>
      <c r="AF71" s="632"/>
      <c r="AG71" s="633" t="s">
        <v>569</v>
      </c>
      <c r="AH71" s="633"/>
      <c r="AI71" s="633"/>
      <c r="AJ71" s="633"/>
      <c r="AK71" s="633"/>
      <c r="AL71" s="633"/>
      <c r="AM71" s="633"/>
      <c r="AN71" s="633"/>
      <c r="AO71" s="633"/>
      <c r="AP71" s="633"/>
      <c r="AQ71" s="633"/>
      <c r="AR71" s="633"/>
      <c r="AS71" s="633"/>
      <c r="AT71" s="633"/>
      <c r="AU71" s="633"/>
      <c r="AV71" s="633"/>
      <c r="AW71" s="633"/>
      <c r="AX71" s="633"/>
      <c r="AY71" s="633"/>
      <c r="AZ71" s="161"/>
      <c r="BA71" s="161"/>
      <c r="BB71" s="161"/>
      <c r="BC71" s="161"/>
      <c r="BD71" s="161"/>
      <c r="BE71" s="161"/>
      <c r="BF71" s="161"/>
      <c r="BG71" s="161"/>
      <c r="BH71" s="161"/>
      <c r="BI71" s="161"/>
      <c r="BK71" s="24"/>
    </row>
    <row r="72" spans="1:73" ht="69.599999999999994" customHeight="1">
      <c r="A72" s="5"/>
      <c r="B72" s="331" t="s">
        <v>403</v>
      </c>
      <c r="C72" s="332"/>
      <c r="D72" s="332"/>
      <c r="E72" s="332"/>
      <c r="F72" s="332"/>
      <c r="G72" s="332"/>
      <c r="H72" s="332"/>
      <c r="I72" s="332"/>
      <c r="J72" s="332"/>
      <c r="K72" s="332"/>
      <c r="L72" s="332"/>
      <c r="M72" s="332"/>
      <c r="N72" s="332"/>
      <c r="O72" s="332"/>
      <c r="P72" s="332"/>
      <c r="Q72" s="333"/>
      <c r="R72" s="630" t="s">
        <v>573</v>
      </c>
      <c r="S72" s="631"/>
      <c r="T72" s="631"/>
      <c r="U72" s="631"/>
      <c r="V72" s="631"/>
      <c r="W72" s="631"/>
      <c r="X72" s="631"/>
      <c r="Y72" s="631"/>
      <c r="Z72" s="631"/>
      <c r="AA72" s="631"/>
      <c r="AB72" s="631"/>
      <c r="AC72" s="631"/>
      <c r="AD72" s="631"/>
      <c r="AE72" s="631"/>
      <c r="AF72" s="632"/>
      <c r="AG72" s="633" t="s">
        <v>574</v>
      </c>
      <c r="AH72" s="633"/>
      <c r="AI72" s="633"/>
      <c r="AJ72" s="633"/>
      <c r="AK72" s="633"/>
      <c r="AL72" s="633"/>
      <c r="AM72" s="633"/>
      <c r="AN72" s="633"/>
      <c r="AO72" s="633"/>
      <c r="AP72" s="633"/>
      <c r="AQ72" s="633"/>
      <c r="AR72" s="633"/>
      <c r="AS72" s="633"/>
      <c r="AT72" s="633"/>
      <c r="AU72" s="633"/>
      <c r="AV72" s="633"/>
      <c r="AW72" s="633"/>
      <c r="AX72" s="633"/>
      <c r="AY72" s="633"/>
      <c r="AZ72" s="161"/>
      <c r="BA72" s="161"/>
      <c r="BB72" s="161"/>
      <c r="BC72" s="161"/>
      <c r="BD72" s="161"/>
      <c r="BE72" s="161"/>
      <c r="BF72" s="161"/>
      <c r="BG72" s="161"/>
      <c r="BH72" s="161"/>
      <c r="BI72" s="161"/>
      <c r="BK72" s="24"/>
    </row>
    <row r="73" spans="1:73" ht="55.15" customHeight="1">
      <c r="A73" s="5"/>
      <c r="B73" s="331" t="s">
        <v>151</v>
      </c>
      <c r="C73" s="332"/>
      <c r="D73" s="332"/>
      <c r="E73" s="332"/>
      <c r="F73" s="332"/>
      <c r="G73" s="332"/>
      <c r="H73" s="332"/>
      <c r="I73" s="332"/>
      <c r="J73" s="332"/>
      <c r="K73" s="332"/>
      <c r="L73" s="332"/>
      <c r="M73" s="332"/>
      <c r="N73" s="332"/>
      <c r="O73" s="332"/>
      <c r="P73" s="332"/>
      <c r="Q73" s="333"/>
      <c r="R73" s="630" t="s">
        <v>570</v>
      </c>
      <c r="S73" s="631"/>
      <c r="T73" s="631"/>
      <c r="U73" s="631"/>
      <c r="V73" s="631"/>
      <c r="W73" s="631"/>
      <c r="X73" s="631"/>
      <c r="Y73" s="631"/>
      <c r="Z73" s="631"/>
      <c r="AA73" s="631"/>
      <c r="AB73" s="631"/>
      <c r="AC73" s="631"/>
      <c r="AD73" s="631"/>
      <c r="AE73" s="631"/>
      <c r="AF73" s="632"/>
      <c r="AG73" s="633" t="s">
        <v>596</v>
      </c>
      <c r="AH73" s="633"/>
      <c r="AI73" s="633"/>
      <c r="AJ73" s="633"/>
      <c r="AK73" s="633"/>
      <c r="AL73" s="633"/>
      <c r="AM73" s="633"/>
      <c r="AN73" s="633"/>
      <c r="AO73" s="633"/>
      <c r="AP73" s="633"/>
      <c r="AQ73" s="633"/>
      <c r="AR73" s="633"/>
      <c r="AS73" s="633"/>
      <c r="AT73" s="633"/>
      <c r="AU73" s="633"/>
      <c r="AV73" s="633"/>
      <c r="AW73" s="633"/>
      <c r="AX73" s="633"/>
      <c r="AY73" s="633"/>
      <c r="AZ73" s="161"/>
      <c r="BA73" s="161"/>
      <c r="BB73" s="161"/>
      <c r="BC73" s="161"/>
      <c r="BD73" s="161"/>
      <c r="BE73" s="161"/>
      <c r="BF73" s="161"/>
      <c r="BG73" s="161"/>
      <c r="BH73" s="161"/>
      <c r="BI73" s="161"/>
      <c r="BK73" s="24"/>
    </row>
    <row r="74" spans="1:73" ht="37.5" customHeight="1">
      <c r="A74" s="5"/>
      <c r="B74" s="331" t="s">
        <v>152</v>
      </c>
      <c r="C74" s="332"/>
      <c r="D74" s="332"/>
      <c r="E74" s="332"/>
      <c r="F74" s="332"/>
      <c r="G74" s="332"/>
      <c r="H74" s="332"/>
      <c r="I74" s="332"/>
      <c r="J74" s="332"/>
      <c r="K74" s="332"/>
      <c r="L74" s="332"/>
      <c r="M74" s="332"/>
      <c r="N74" s="332"/>
      <c r="O74" s="332"/>
      <c r="P74" s="332"/>
      <c r="Q74" s="333"/>
      <c r="R74" s="630" t="s">
        <v>571</v>
      </c>
      <c r="S74" s="631"/>
      <c r="T74" s="631"/>
      <c r="U74" s="631"/>
      <c r="V74" s="631"/>
      <c r="W74" s="631"/>
      <c r="X74" s="631"/>
      <c r="Y74" s="631"/>
      <c r="Z74" s="631"/>
      <c r="AA74" s="631"/>
      <c r="AB74" s="631"/>
      <c r="AC74" s="631"/>
      <c r="AD74" s="631"/>
      <c r="AE74" s="631"/>
      <c r="AF74" s="632"/>
      <c r="AG74" s="633" t="s">
        <v>572</v>
      </c>
      <c r="AH74" s="633"/>
      <c r="AI74" s="633"/>
      <c r="AJ74" s="633"/>
      <c r="AK74" s="633"/>
      <c r="AL74" s="633"/>
      <c r="AM74" s="633"/>
      <c r="AN74" s="633"/>
      <c r="AO74" s="633"/>
      <c r="AP74" s="633"/>
      <c r="AQ74" s="633"/>
      <c r="AR74" s="633"/>
      <c r="AS74" s="633"/>
      <c r="AT74" s="633"/>
      <c r="AU74" s="633"/>
      <c r="AV74" s="633"/>
      <c r="AW74" s="633"/>
      <c r="AX74" s="633"/>
      <c r="AY74" s="633"/>
      <c r="AZ74" s="161"/>
      <c r="BA74" s="161"/>
      <c r="BB74" s="161"/>
      <c r="BC74" s="161"/>
      <c r="BD74" s="161"/>
      <c r="BE74" s="161"/>
      <c r="BF74" s="161"/>
      <c r="BG74" s="161"/>
      <c r="BH74" s="161"/>
      <c r="BI74" s="161"/>
      <c r="BK74" s="24"/>
    </row>
    <row r="75" spans="1:73" s="56" customFormat="1" ht="13.5" customHeight="1">
      <c r="B75" s="326" t="s">
        <v>404</v>
      </c>
      <c r="C75" s="326"/>
      <c r="D75" s="326"/>
      <c r="E75" s="326"/>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c r="AN75" s="326"/>
      <c r="AO75" s="326"/>
      <c r="AP75" s="326"/>
      <c r="AQ75" s="326"/>
      <c r="AR75" s="326"/>
      <c r="AS75" s="326"/>
      <c r="AT75" s="326"/>
      <c r="AU75" s="326"/>
      <c r="AV75" s="326"/>
      <c r="AW75" s="326"/>
      <c r="AX75" s="326"/>
      <c r="AY75" s="326"/>
      <c r="AZ75" s="326"/>
      <c r="BA75" s="326"/>
      <c r="BB75" s="326"/>
      <c r="BC75" s="326"/>
      <c r="BD75" s="326"/>
      <c r="BE75" s="326"/>
      <c r="BF75" s="326"/>
      <c r="BG75" s="326"/>
      <c r="BH75" s="326"/>
      <c r="BI75" s="326"/>
      <c r="BK75" s="24"/>
      <c r="BL75" s="1"/>
      <c r="BM75" s="1"/>
      <c r="BN75" s="1"/>
      <c r="BO75" s="1"/>
      <c r="BP75" s="1"/>
      <c r="BQ75" s="1"/>
      <c r="BR75" s="1"/>
      <c r="BS75" s="1"/>
      <c r="BT75" s="1"/>
      <c r="BU75" s="1"/>
    </row>
    <row r="76" spans="1:73" s="56" customFormat="1" ht="11.25" customHeight="1">
      <c r="B76" s="326"/>
      <c r="C76" s="326"/>
      <c r="D76" s="326"/>
      <c r="E76" s="326"/>
      <c r="F76" s="326"/>
      <c r="G76" s="326"/>
      <c r="H76" s="326"/>
      <c r="I76" s="326"/>
      <c r="J76" s="326"/>
      <c r="K76" s="326"/>
      <c r="L76" s="326"/>
      <c r="M76" s="326"/>
      <c r="N76" s="326"/>
      <c r="O76" s="326"/>
      <c r="P76" s="326"/>
      <c r="Q76" s="326"/>
      <c r="R76" s="326"/>
      <c r="S76" s="326"/>
      <c r="T76" s="326"/>
      <c r="U76" s="326"/>
      <c r="V76" s="326"/>
      <c r="W76" s="326"/>
      <c r="X76" s="326"/>
      <c r="Y76" s="326"/>
      <c r="Z76" s="326"/>
      <c r="AA76" s="326"/>
      <c r="AB76" s="326"/>
      <c r="AC76" s="326"/>
      <c r="AD76" s="326"/>
      <c r="AE76" s="326"/>
      <c r="AF76" s="326"/>
      <c r="AG76" s="326"/>
      <c r="AH76" s="326"/>
      <c r="AI76" s="326"/>
      <c r="AJ76" s="326"/>
      <c r="AK76" s="326"/>
      <c r="AL76" s="326"/>
      <c r="AM76" s="326"/>
      <c r="AN76" s="326"/>
      <c r="AO76" s="326"/>
      <c r="AP76" s="326"/>
      <c r="AQ76" s="326"/>
      <c r="AR76" s="326"/>
      <c r="AS76" s="326"/>
      <c r="AT76" s="326"/>
      <c r="AU76" s="326"/>
      <c r="AV76" s="326"/>
      <c r="AW76" s="326"/>
      <c r="AX76" s="326"/>
      <c r="AY76" s="326"/>
      <c r="AZ76" s="326"/>
      <c r="BA76" s="326"/>
      <c r="BB76" s="326"/>
      <c r="BC76" s="326"/>
      <c r="BD76" s="326"/>
      <c r="BE76" s="326"/>
      <c r="BF76" s="326"/>
      <c r="BG76" s="326"/>
      <c r="BH76" s="326"/>
      <c r="BI76" s="326"/>
      <c r="BK76" s="1"/>
      <c r="BL76" s="1"/>
      <c r="BM76" s="1"/>
      <c r="BN76" s="1"/>
      <c r="BO76" s="1"/>
      <c r="BP76" s="1"/>
      <c r="BQ76" s="1"/>
      <c r="BR76" s="1"/>
      <c r="BS76" s="1"/>
      <c r="BT76" s="1"/>
      <c r="BU76" s="1"/>
    </row>
    <row r="77" spans="1:73" ht="18" customHeight="1">
      <c r="B77" s="462" t="s">
        <v>153</v>
      </c>
      <c r="C77" s="462"/>
      <c r="D77" s="462"/>
      <c r="E77" s="462"/>
      <c r="F77" s="462"/>
      <c r="G77" s="462"/>
      <c r="H77" s="462"/>
      <c r="I77" s="462"/>
      <c r="J77" s="462"/>
      <c r="K77" s="462"/>
      <c r="L77" s="462"/>
      <c r="M77" s="462"/>
      <c r="N77" s="462"/>
      <c r="O77" s="462"/>
      <c r="P77" s="462"/>
      <c r="Q77" s="462"/>
      <c r="R77" s="462"/>
      <c r="S77" s="295"/>
      <c r="T77" s="295"/>
      <c r="U77" s="295"/>
      <c r="V77" s="462"/>
      <c r="W77" s="462"/>
      <c r="X77" s="462"/>
      <c r="Y77" s="462"/>
      <c r="Z77" s="295"/>
      <c r="AA77" s="295"/>
      <c r="AB77" s="295"/>
      <c r="AC77" s="295"/>
      <c r="AD77" s="295"/>
      <c r="AE77" s="462"/>
      <c r="AF77" s="462"/>
      <c r="AG77" s="462"/>
      <c r="AH77" s="462"/>
      <c r="AI77" s="462"/>
      <c r="AJ77" s="462"/>
      <c r="AK77" s="462"/>
      <c r="AL77" s="462"/>
      <c r="AM77" s="462"/>
      <c r="AN77" s="462"/>
      <c r="AO77" s="462"/>
      <c r="AP77" s="462"/>
      <c r="AQ77" s="462"/>
      <c r="AR77" s="462"/>
      <c r="AS77" s="462"/>
      <c r="AT77" s="462"/>
      <c r="AU77" s="462"/>
      <c r="AV77" s="462"/>
      <c r="AW77" s="462"/>
      <c r="AX77" s="462"/>
      <c r="AY77" s="462"/>
      <c r="AZ77" s="462"/>
      <c r="BA77" s="462"/>
      <c r="BB77" s="462"/>
      <c r="BC77" s="462"/>
      <c r="BD77" s="462"/>
      <c r="BE77" s="462"/>
      <c r="BF77" s="295"/>
      <c r="BG77" s="295"/>
      <c r="BH77" s="295"/>
      <c r="BI77" s="5"/>
    </row>
    <row r="78" spans="1:73" ht="26.25" customHeight="1">
      <c r="B78" s="408" t="s">
        <v>154</v>
      </c>
      <c r="C78" s="409"/>
      <c r="D78" s="409"/>
      <c r="E78" s="410"/>
      <c r="F78" s="408" t="s">
        <v>155</v>
      </c>
      <c r="G78" s="409"/>
      <c r="H78" s="409"/>
      <c r="I78" s="410"/>
      <c r="J78" s="408" t="s">
        <v>156</v>
      </c>
      <c r="K78" s="409"/>
      <c r="L78" s="409"/>
      <c r="M78" s="409"/>
      <c r="N78" s="409"/>
      <c r="O78" s="410"/>
      <c r="P78" s="414" t="s">
        <v>157</v>
      </c>
      <c r="Q78" s="414"/>
      <c r="R78" s="414"/>
      <c r="S78" s="414" t="s">
        <v>158</v>
      </c>
      <c r="T78" s="414"/>
      <c r="U78" s="414"/>
      <c r="V78" s="414"/>
      <c r="W78" s="409" t="s">
        <v>159</v>
      </c>
      <c r="X78" s="409"/>
      <c r="Y78" s="410"/>
      <c r="Z78" s="415" t="s">
        <v>160</v>
      </c>
      <c r="AA78" s="415"/>
      <c r="AB78" s="415"/>
      <c r="AC78" s="415"/>
      <c r="AD78" s="415"/>
      <c r="AE78" s="376" t="s">
        <v>161</v>
      </c>
      <c r="AF78" s="378"/>
      <c r="AG78" s="415" t="s">
        <v>162</v>
      </c>
      <c r="AH78" s="415"/>
      <c r="AI78" s="415"/>
      <c r="AJ78" s="415"/>
      <c r="AK78" s="415"/>
      <c r="AL78" s="415" t="s">
        <v>163</v>
      </c>
      <c r="AM78" s="415"/>
      <c r="AN78" s="415"/>
      <c r="AO78" s="415"/>
      <c r="AP78" s="415"/>
      <c r="AQ78" s="376" t="s">
        <v>164</v>
      </c>
      <c r="AR78" s="377"/>
      <c r="AS78" s="377"/>
      <c r="AT78" s="377"/>
      <c r="AU78" s="378"/>
      <c r="AV78" s="189" t="s">
        <v>165</v>
      </c>
      <c r="AW78" s="209"/>
      <c r="AX78" s="210"/>
      <c r="AY78" s="375" t="s">
        <v>166</v>
      </c>
      <c r="AZ78" s="375"/>
      <c r="BA78" s="375"/>
      <c r="BB78" s="248" t="s">
        <v>167</v>
      </c>
      <c r="BC78" s="248"/>
      <c r="BD78" s="248"/>
      <c r="BE78" s="248"/>
      <c r="BF78" s="385" t="s">
        <v>13</v>
      </c>
      <c r="BG78" s="386"/>
      <c r="BH78" s="386"/>
      <c r="BI78" s="387"/>
    </row>
    <row r="79" spans="1:73" ht="39.75" customHeight="1">
      <c r="B79" s="411"/>
      <c r="C79" s="412"/>
      <c r="D79" s="412"/>
      <c r="E79" s="413"/>
      <c r="F79" s="411"/>
      <c r="G79" s="412"/>
      <c r="H79" s="412"/>
      <c r="I79" s="413"/>
      <c r="J79" s="411"/>
      <c r="K79" s="412"/>
      <c r="L79" s="412"/>
      <c r="M79" s="412"/>
      <c r="N79" s="412"/>
      <c r="O79" s="413"/>
      <c r="P79" s="414"/>
      <c r="Q79" s="414"/>
      <c r="R79" s="414"/>
      <c r="S79" s="414"/>
      <c r="T79" s="414"/>
      <c r="U79" s="414"/>
      <c r="V79" s="414"/>
      <c r="W79" s="412"/>
      <c r="X79" s="412"/>
      <c r="Y79" s="413"/>
      <c r="Z79" s="415"/>
      <c r="AA79" s="415"/>
      <c r="AB79" s="415"/>
      <c r="AC79" s="415"/>
      <c r="AD79" s="415"/>
      <c r="AE79" s="379"/>
      <c r="AF79" s="381"/>
      <c r="AG79" s="415"/>
      <c r="AH79" s="415"/>
      <c r="AI79" s="415"/>
      <c r="AJ79" s="415"/>
      <c r="AK79" s="415"/>
      <c r="AL79" s="415"/>
      <c r="AM79" s="415"/>
      <c r="AN79" s="415"/>
      <c r="AO79" s="415"/>
      <c r="AP79" s="415"/>
      <c r="AQ79" s="379"/>
      <c r="AR79" s="380"/>
      <c r="AS79" s="380"/>
      <c r="AT79" s="380"/>
      <c r="AU79" s="381"/>
      <c r="AV79" s="373"/>
      <c r="AW79" s="185"/>
      <c r="AX79" s="374"/>
      <c r="AY79" s="375"/>
      <c r="AZ79" s="375"/>
      <c r="BA79" s="375"/>
      <c r="BB79" s="248"/>
      <c r="BC79" s="248"/>
      <c r="BD79" s="248"/>
      <c r="BE79" s="248"/>
      <c r="BF79" s="388"/>
      <c r="BG79" s="389"/>
      <c r="BH79" s="389"/>
      <c r="BI79" s="390"/>
    </row>
    <row r="80" spans="1:73">
      <c r="B80" s="391" t="s">
        <v>485</v>
      </c>
      <c r="C80" s="392"/>
      <c r="D80" s="392"/>
      <c r="E80" s="393"/>
      <c r="F80" s="391" t="s">
        <v>486</v>
      </c>
      <c r="G80" s="392"/>
      <c r="H80" s="392"/>
      <c r="I80" s="393"/>
      <c r="J80" s="391" t="s">
        <v>487</v>
      </c>
      <c r="K80" s="392"/>
      <c r="L80" s="392"/>
      <c r="M80" s="392"/>
      <c r="N80" s="392"/>
      <c r="O80" s="393"/>
      <c r="P80" s="394"/>
      <c r="Q80" s="395"/>
      <c r="R80" s="396"/>
      <c r="S80" s="397"/>
      <c r="T80" s="397"/>
      <c r="U80" s="397"/>
      <c r="V80" s="397"/>
      <c r="W80" s="394" t="s">
        <v>489</v>
      </c>
      <c r="X80" s="395"/>
      <c r="Y80" s="396"/>
      <c r="Z80" s="398">
        <v>27500000</v>
      </c>
      <c r="AA80" s="398"/>
      <c r="AB80" s="398"/>
      <c r="AC80" s="398"/>
      <c r="AD80" s="398"/>
      <c r="AE80" s="399">
        <v>1</v>
      </c>
      <c r="AF80" s="400"/>
      <c r="AG80" s="401">
        <v>27500000</v>
      </c>
      <c r="AH80" s="401"/>
      <c r="AI80" s="401"/>
      <c r="AJ80" s="401"/>
      <c r="AK80" s="401"/>
      <c r="AL80" s="402">
        <v>12500000</v>
      </c>
      <c r="AM80" s="403"/>
      <c r="AN80" s="403"/>
      <c r="AO80" s="403"/>
      <c r="AP80" s="404"/>
      <c r="AQ80" s="405"/>
      <c r="AR80" s="405"/>
      <c r="AS80" s="405"/>
      <c r="AT80" s="405"/>
      <c r="AU80" s="405"/>
      <c r="AV80" s="399" t="s">
        <v>490</v>
      </c>
      <c r="AW80" s="406"/>
      <c r="AX80" s="400"/>
      <c r="AY80" s="256">
        <v>7</v>
      </c>
      <c r="AZ80" s="256"/>
      <c r="BA80" s="256"/>
      <c r="BB80" s="407">
        <f>IFERROR((AG80+AQ80)/AY80,"")</f>
        <v>3928571.4285714286</v>
      </c>
      <c r="BC80" s="407"/>
      <c r="BD80" s="407"/>
      <c r="BE80" s="407"/>
      <c r="BF80" s="345"/>
      <c r="BG80" s="346"/>
      <c r="BH80" s="346"/>
      <c r="BI80" s="347"/>
    </row>
    <row r="81" spans="2:73" ht="14.25" customHeight="1">
      <c r="B81" s="348"/>
      <c r="C81" s="349"/>
      <c r="D81" s="349"/>
      <c r="E81" s="350"/>
      <c r="F81" s="348"/>
      <c r="G81" s="349"/>
      <c r="H81" s="349"/>
      <c r="I81" s="350"/>
      <c r="J81" s="348"/>
      <c r="K81" s="349"/>
      <c r="L81" s="349"/>
      <c r="M81" s="349"/>
      <c r="N81" s="349"/>
      <c r="O81" s="350"/>
      <c r="P81" s="365"/>
      <c r="Q81" s="366"/>
      <c r="R81" s="367"/>
      <c r="S81" s="368"/>
      <c r="T81" s="368"/>
      <c r="U81" s="368"/>
      <c r="V81" s="368"/>
      <c r="W81" s="365"/>
      <c r="X81" s="366"/>
      <c r="Y81" s="367"/>
      <c r="Z81" s="369"/>
      <c r="AA81" s="369"/>
      <c r="AB81" s="369"/>
      <c r="AC81" s="369"/>
      <c r="AD81" s="369"/>
      <c r="AE81" s="356"/>
      <c r="AF81" s="357"/>
      <c r="AG81" s="370"/>
      <c r="AH81" s="371"/>
      <c r="AI81" s="371"/>
      <c r="AJ81" s="371"/>
      <c r="AK81" s="372"/>
      <c r="AL81" s="358"/>
      <c r="AM81" s="359"/>
      <c r="AN81" s="359"/>
      <c r="AO81" s="359"/>
      <c r="AP81" s="360"/>
      <c r="AQ81" s="382"/>
      <c r="AR81" s="382"/>
      <c r="AS81" s="382"/>
      <c r="AT81" s="382"/>
      <c r="AU81" s="382"/>
      <c r="AV81" s="356"/>
      <c r="AW81" s="383"/>
      <c r="AX81" s="357"/>
      <c r="AY81" s="183"/>
      <c r="AZ81" s="183"/>
      <c r="BA81" s="183"/>
      <c r="BB81" s="384" t="str">
        <f>IFERROR((AG81+AQ81)/AY81,"")</f>
        <v/>
      </c>
      <c r="BC81" s="384"/>
      <c r="BD81" s="384"/>
      <c r="BE81" s="384"/>
      <c r="BF81" s="345"/>
      <c r="BG81" s="346"/>
      <c r="BH81" s="346"/>
      <c r="BI81" s="347"/>
    </row>
    <row r="82" spans="2:73" ht="14.25" customHeight="1" thickBot="1">
      <c r="B82" s="348"/>
      <c r="C82" s="349"/>
      <c r="D82" s="349"/>
      <c r="E82" s="350"/>
      <c r="F82" s="348"/>
      <c r="G82" s="349"/>
      <c r="H82" s="349"/>
      <c r="I82" s="350"/>
      <c r="J82" s="348"/>
      <c r="K82" s="349"/>
      <c r="L82" s="349"/>
      <c r="M82" s="349"/>
      <c r="N82" s="349"/>
      <c r="O82" s="350"/>
      <c r="P82" s="351"/>
      <c r="Q82" s="352"/>
      <c r="R82" s="353"/>
      <c r="S82" s="354"/>
      <c r="T82" s="354"/>
      <c r="U82" s="354"/>
      <c r="V82" s="354"/>
      <c r="W82" s="351"/>
      <c r="X82" s="352"/>
      <c r="Y82" s="353"/>
      <c r="Z82" s="355"/>
      <c r="AA82" s="355"/>
      <c r="AB82" s="355"/>
      <c r="AC82" s="355"/>
      <c r="AD82" s="355"/>
      <c r="AE82" s="356"/>
      <c r="AF82" s="357"/>
      <c r="AG82" s="358"/>
      <c r="AH82" s="359"/>
      <c r="AI82" s="359"/>
      <c r="AJ82" s="359"/>
      <c r="AK82" s="360"/>
      <c r="AL82" s="358"/>
      <c r="AM82" s="359"/>
      <c r="AN82" s="359"/>
      <c r="AO82" s="359"/>
      <c r="AP82" s="360"/>
      <c r="AQ82" s="361"/>
      <c r="AR82" s="361"/>
      <c r="AS82" s="361"/>
      <c r="AT82" s="361"/>
      <c r="AU82" s="361"/>
      <c r="AV82" s="362"/>
      <c r="AW82" s="362"/>
      <c r="AX82" s="362"/>
      <c r="AY82" s="363"/>
      <c r="AZ82" s="363"/>
      <c r="BA82" s="363"/>
      <c r="BB82" s="364" t="str">
        <f>IFERROR((AG82+AQ82)/AY82,"")</f>
        <v/>
      </c>
      <c r="BC82" s="364"/>
      <c r="BD82" s="364"/>
      <c r="BE82" s="364"/>
      <c r="BF82" s="183"/>
      <c r="BG82" s="183"/>
      <c r="BH82" s="183"/>
      <c r="BI82" s="183"/>
      <c r="BK82" s="56"/>
      <c r="BL82" s="56"/>
      <c r="BM82" s="56"/>
      <c r="BN82" s="56"/>
      <c r="BO82" s="56"/>
      <c r="BP82" s="56"/>
      <c r="BQ82" s="56"/>
      <c r="BR82" s="56"/>
      <c r="BS82" s="56"/>
      <c r="BT82" s="56"/>
      <c r="BU82" s="56"/>
    </row>
    <row r="83" spans="2:73" ht="33" customHeight="1" thickBot="1">
      <c r="B83" s="337" t="s">
        <v>168</v>
      </c>
      <c r="C83" s="338"/>
      <c r="D83" s="338"/>
      <c r="E83" s="338"/>
      <c r="F83" s="338"/>
      <c r="G83" s="338"/>
      <c r="H83" s="338"/>
      <c r="I83" s="338"/>
      <c r="J83" s="338"/>
      <c r="K83" s="338"/>
      <c r="L83" s="338"/>
      <c r="M83" s="338"/>
      <c r="N83" s="338"/>
      <c r="O83" s="338"/>
      <c r="P83" s="338"/>
      <c r="Q83" s="338"/>
      <c r="R83" s="338"/>
      <c r="S83" s="338"/>
      <c r="T83" s="338"/>
      <c r="U83" s="338"/>
      <c r="V83" s="338"/>
      <c r="W83" s="338"/>
      <c r="X83" s="338"/>
      <c r="Y83" s="338"/>
      <c r="Z83" s="338"/>
      <c r="AA83" s="338"/>
      <c r="AB83" s="338"/>
      <c r="AC83" s="338"/>
      <c r="AD83" s="338"/>
      <c r="AE83" s="338"/>
      <c r="AF83" s="338"/>
      <c r="AG83" s="339">
        <f>IF(SUM(AG80:AK82)=0,"",SUM(AG80:AK82))</f>
        <v>27500000</v>
      </c>
      <c r="AH83" s="340"/>
      <c r="AI83" s="340"/>
      <c r="AJ83" s="340"/>
      <c r="AK83" s="340"/>
      <c r="AL83" s="339">
        <f>IF(SUM(AL80:AP82)=0,"",SUM(AL80:AP82))</f>
        <v>12500000</v>
      </c>
      <c r="AM83" s="340"/>
      <c r="AN83" s="340"/>
      <c r="AO83" s="340"/>
      <c r="AP83" s="340"/>
      <c r="AQ83" s="339" t="str">
        <f>IF(SUM(AQ80:AU82)=0,"",SUM(AQ80:AU82))</f>
        <v/>
      </c>
      <c r="AR83" s="340"/>
      <c r="AS83" s="340"/>
      <c r="AT83" s="340"/>
      <c r="AU83" s="340"/>
      <c r="AV83" s="341" t="s">
        <v>169</v>
      </c>
      <c r="AW83" s="342"/>
      <c r="AX83" s="342"/>
      <c r="AY83" s="342"/>
      <c r="AZ83" s="342"/>
      <c r="BA83" s="342"/>
      <c r="BB83" s="343">
        <f>IF(SUM(BB80:BE82)=0,"",SUM(BB80:BE82))</f>
        <v>3928571.4285714286</v>
      </c>
      <c r="BC83" s="343"/>
      <c r="BD83" s="343"/>
      <c r="BE83" s="344"/>
      <c r="BF83" s="179"/>
      <c r="BG83" s="183"/>
      <c r="BH83" s="183"/>
      <c r="BI83" s="183"/>
      <c r="BK83" s="56"/>
      <c r="BL83" s="56"/>
      <c r="BM83" s="56"/>
      <c r="BN83" s="56"/>
      <c r="BO83" s="56"/>
      <c r="BP83" s="56"/>
      <c r="BQ83" s="56"/>
      <c r="BR83" s="56"/>
      <c r="BS83" s="56"/>
      <c r="BT83" s="56"/>
      <c r="BU83" s="56"/>
    </row>
    <row r="84" spans="2:73" ht="12" customHeight="1">
      <c r="B84" s="335" t="s">
        <v>170</v>
      </c>
      <c r="C84" s="335"/>
      <c r="D84" s="335"/>
      <c r="E84" s="335"/>
      <c r="F84" s="335"/>
      <c r="G84" s="335"/>
      <c r="H84" s="335"/>
      <c r="I84" s="335"/>
      <c r="J84" s="335"/>
      <c r="K84" s="335"/>
      <c r="L84" s="335"/>
      <c r="M84" s="335"/>
      <c r="N84" s="335"/>
      <c r="O84" s="335"/>
      <c r="P84" s="335"/>
      <c r="Q84" s="335"/>
      <c r="R84" s="335"/>
      <c r="S84" s="335"/>
      <c r="T84" s="335"/>
      <c r="U84" s="335"/>
      <c r="V84" s="335"/>
      <c r="W84" s="335"/>
      <c r="X84" s="335"/>
      <c r="Y84" s="335"/>
      <c r="Z84" s="335"/>
      <c r="AA84" s="335"/>
      <c r="AB84" s="335"/>
      <c r="AC84" s="335"/>
      <c r="AD84" s="335"/>
      <c r="AE84" s="335"/>
      <c r="AF84" s="335"/>
      <c r="AG84" s="335"/>
      <c r="AH84" s="335"/>
      <c r="AI84" s="335"/>
      <c r="AJ84" s="335"/>
      <c r="AK84" s="335"/>
      <c r="AL84" s="335"/>
      <c r="AM84" s="335"/>
      <c r="AN84" s="335"/>
      <c r="AO84" s="335"/>
      <c r="AP84" s="335"/>
      <c r="AQ84" s="335"/>
      <c r="AR84" s="335"/>
      <c r="AS84" s="335"/>
      <c r="AT84" s="335"/>
      <c r="AU84" s="335"/>
      <c r="AV84" s="335"/>
      <c r="AW84" s="335"/>
      <c r="AX84" s="335"/>
      <c r="AY84" s="335"/>
      <c r="AZ84" s="335"/>
      <c r="BA84" s="335"/>
      <c r="BB84" s="335"/>
      <c r="BC84" s="335"/>
      <c r="BD84" s="335"/>
      <c r="BE84" s="335"/>
      <c r="BF84" s="335"/>
      <c r="BG84" s="335"/>
      <c r="BH84" s="335"/>
      <c r="BI84" s="335"/>
      <c r="BK84" s="56"/>
      <c r="BL84" s="56"/>
      <c r="BM84" s="56"/>
      <c r="BN84" s="56"/>
      <c r="BO84" s="56"/>
      <c r="BP84" s="56"/>
      <c r="BQ84" s="56"/>
      <c r="BR84" s="56"/>
      <c r="BS84" s="56"/>
      <c r="BT84" s="56"/>
      <c r="BU84" s="56"/>
    </row>
    <row r="85" spans="2:73" ht="12" customHeight="1">
      <c r="B85" s="335" t="s">
        <v>171</v>
      </c>
      <c r="C85" s="335"/>
      <c r="D85" s="335"/>
      <c r="E85" s="335"/>
      <c r="F85" s="335"/>
      <c r="G85" s="335"/>
      <c r="H85" s="335"/>
      <c r="I85" s="335"/>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335"/>
      <c r="AL85" s="335"/>
      <c r="AM85" s="335"/>
      <c r="AN85" s="335"/>
      <c r="AO85" s="335"/>
      <c r="AP85" s="335"/>
      <c r="AQ85" s="335"/>
      <c r="AR85" s="335"/>
      <c r="AS85" s="335"/>
      <c r="AT85" s="335"/>
      <c r="AU85" s="335"/>
      <c r="AV85" s="335"/>
      <c r="AW85" s="335"/>
      <c r="AX85" s="335"/>
      <c r="AY85" s="335"/>
      <c r="AZ85" s="335"/>
      <c r="BA85" s="335"/>
      <c r="BB85" s="335"/>
      <c r="BC85" s="335"/>
      <c r="BD85" s="335"/>
      <c r="BE85" s="335"/>
      <c r="BF85" s="335"/>
      <c r="BG85" s="335"/>
      <c r="BH85" s="335"/>
      <c r="BI85" s="55"/>
    </row>
    <row r="86" spans="2:73">
      <c r="B86" s="335" t="s">
        <v>172</v>
      </c>
      <c r="C86" s="335"/>
      <c r="D86" s="335"/>
      <c r="E86" s="335"/>
      <c r="F86" s="335"/>
      <c r="G86" s="335"/>
      <c r="H86" s="335"/>
      <c r="I86" s="335"/>
      <c r="J86" s="335"/>
      <c r="K86" s="335"/>
      <c r="L86" s="335"/>
      <c r="M86" s="335"/>
      <c r="N86" s="335"/>
      <c r="O86" s="335"/>
      <c r="P86" s="335"/>
      <c r="Q86" s="335"/>
      <c r="R86" s="335"/>
      <c r="S86" s="335"/>
      <c r="T86" s="335"/>
      <c r="U86" s="335"/>
      <c r="V86" s="335"/>
      <c r="W86" s="335"/>
      <c r="X86" s="335"/>
      <c r="Y86" s="335"/>
      <c r="Z86" s="335"/>
      <c r="AA86" s="335"/>
      <c r="AB86" s="335"/>
      <c r="AC86" s="335"/>
      <c r="AD86" s="335"/>
      <c r="AE86" s="335"/>
      <c r="AF86" s="335"/>
      <c r="AG86" s="335"/>
      <c r="AH86" s="335"/>
      <c r="AI86" s="335"/>
      <c r="AJ86" s="335"/>
      <c r="AK86" s="335"/>
      <c r="AL86" s="335"/>
      <c r="AM86" s="335"/>
      <c r="AN86" s="335"/>
      <c r="AO86" s="335"/>
      <c r="AP86" s="335"/>
      <c r="AQ86" s="335"/>
      <c r="AR86" s="335"/>
      <c r="AS86" s="335"/>
      <c r="AT86" s="335"/>
      <c r="AU86" s="335"/>
      <c r="AV86" s="335"/>
      <c r="AW86" s="335"/>
      <c r="AX86" s="335"/>
      <c r="AY86" s="335"/>
      <c r="AZ86" s="335"/>
      <c r="BA86" s="335"/>
      <c r="BB86" s="335"/>
      <c r="BC86" s="335"/>
      <c r="BD86" s="335"/>
      <c r="BE86" s="335"/>
      <c r="BF86" s="335"/>
      <c r="BG86" s="335"/>
      <c r="BH86" s="335"/>
      <c r="BI86" s="55"/>
      <c r="BP86" s="114"/>
      <c r="BQ86" s="114"/>
    </row>
    <row r="87" spans="2:73">
      <c r="B87" s="335" t="s">
        <v>405</v>
      </c>
      <c r="C87" s="335"/>
      <c r="D87" s="335"/>
      <c r="E87" s="335"/>
      <c r="F87" s="335"/>
      <c r="G87" s="335"/>
      <c r="H87" s="335"/>
      <c r="I87" s="335"/>
      <c r="J87" s="335"/>
      <c r="K87" s="335"/>
      <c r="L87" s="335"/>
      <c r="M87" s="335"/>
      <c r="N87" s="335"/>
      <c r="O87" s="335"/>
      <c r="P87" s="335"/>
      <c r="Q87" s="335"/>
      <c r="R87" s="335"/>
      <c r="S87" s="335"/>
      <c r="T87" s="335"/>
      <c r="U87" s="335"/>
      <c r="V87" s="335"/>
      <c r="W87" s="335"/>
      <c r="X87" s="335"/>
      <c r="Y87" s="335"/>
      <c r="Z87" s="335"/>
      <c r="AA87" s="335"/>
      <c r="AB87" s="335"/>
      <c r="AC87" s="335"/>
      <c r="AD87" s="335"/>
      <c r="AE87" s="335"/>
      <c r="AF87" s="335"/>
      <c r="AG87" s="335"/>
      <c r="AH87" s="335"/>
      <c r="AI87" s="335"/>
      <c r="AJ87" s="335"/>
      <c r="AK87" s="335"/>
      <c r="AL87" s="335"/>
      <c r="AM87" s="335"/>
      <c r="AN87" s="335"/>
      <c r="AO87" s="335"/>
      <c r="AP87" s="335"/>
      <c r="AQ87" s="335"/>
      <c r="AR87" s="335"/>
      <c r="AS87" s="335"/>
      <c r="AT87" s="335"/>
      <c r="AU87" s="335"/>
      <c r="AV87" s="335"/>
      <c r="AW87" s="335"/>
      <c r="AX87" s="335"/>
      <c r="AY87" s="335"/>
      <c r="AZ87" s="335"/>
      <c r="BA87" s="335"/>
      <c r="BB87" s="335"/>
      <c r="BC87" s="335"/>
      <c r="BD87" s="335"/>
      <c r="BE87" s="335"/>
      <c r="BF87" s="335"/>
      <c r="BG87" s="335"/>
      <c r="BH87" s="335"/>
      <c r="BI87" s="55"/>
      <c r="BP87" s="114"/>
      <c r="BQ87" s="114"/>
    </row>
    <row r="88" spans="2:73" ht="12" customHeight="1">
      <c r="B88" s="336" t="s">
        <v>173</v>
      </c>
      <c r="C88" s="336"/>
      <c r="D88" s="336"/>
      <c r="E88" s="336"/>
      <c r="F88" s="336"/>
      <c r="G88" s="336"/>
      <c r="H88" s="336"/>
      <c r="I88" s="336"/>
      <c r="J88" s="336"/>
      <c r="K88" s="336"/>
      <c r="L88" s="336"/>
      <c r="M88" s="336"/>
      <c r="N88" s="336"/>
      <c r="O88" s="336"/>
      <c r="P88" s="336"/>
      <c r="Q88" s="336"/>
      <c r="R88" s="336"/>
      <c r="S88" s="336"/>
      <c r="T88" s="336"/>
      <c r="U88" s="336"/>
      <c r="V88" s="336"/>
      <c r="W88" s="336"/>
      <c r="X88" s="336"/>
      <c r="Y88" s="336"/>
      <c r="Z88" s="336"/>
      <c r="AA88" s="336"/>
      <c r="AB88" s="336"/>
      <c r="AC88" s="336"/>
      <c r="AD88" s="336"/>
      <c r="AE88" s="336"/>
      <c r="AF88" s="336"/>
      <c r="AG88" s="336"/>
      <c r="AH88" s="336"/>
      <c r="AI88" s="336"/>
      <c r="AJ88" s="336"/>
      <c r="AK88" s="336"/>
      <c r="AL88" s="336"/>
      <c r="AM88" s="336"/>
      <c r="AN88" s="336"/>
      <c r="AO88" s="336"/>
      <c r="AP88" s="336"/>
      <c r="AQ88" s="336"/>
      <c r="AR88" s="336"/>
      <c r="AS88" s="336"/>
      <c r="AT88" s="336"/>
      <c r="AU88" s="336"/>
      <c r="AV88" s="336"/>
      <c r="AW88" s="336"/>
      <c r="AX88" s="336"/>
      <c r="AY88" s="336"/>
      <c r="AZ88" s="336"/>
      <c r="BA88" s="336"/>
      <c r="BB88" s="336"/>
      <c r="BC88" s="336"/>
      <c r="BD88" s="336"/>
      <c r="BE88" s="336"/>
      <c r="BF88" s="336"/>
      <c r="BG88" s="336"/>
      <c r="BH88" s="336"/>
      <c r="BI88" s="336"/>
      <c r="BJ88" s="336"/>
    </row>
    <row r="89" spans="2:73" ht="12" customHeight="1">
      <c r="B89" s="336"/>
      <c r="C89" s="336"/>
      <c r="D89" s="336"/>
      <c r="E89" s="336"/>
      <c r="F89" s="336"/>
      <c r="G89" s="336"/>
      <c r="H89" s="336"/>
      <c r="I89" s="336"/>
      <c r="J89" s="336"/>
      <c r="K89" s="336"/>
      <c r="L89" s="336"/>
      <c r="M89" s="336"/>
      <c r="N89" s="336"/>
      <c r="O89" s="336"/>
      <c r="P89" s="336"/>
      <c r="Q89" s="336"/>
      <c r="R89" s="336"/>
      <c r="S89" s="336"/>
      <c r="T89" s="336"/>
      <c r="U89" s="336"/>
      <c r="V89" s="336"/>
      <c r="W89" s="336"/>
      <c r="X89" s="336"/>
      <c r="Y89" s="336"/>
      <c r="Z89" s="336"/>
      <c r="AA89" s="336"/>
      <c r="AB89" s="336"/>
      <c r="AC89" s="336"/>
      <c r="AD89" s="336"/>
      <c r="AE89" s="336"/>
      <c r="AF89" s="336"/>
      <c r="AG89" s="336"/>
      <c r="AH89" s="336"/>
      <c r="AI89" s="336"/>
      <c r="AJ89" s="336"/>
      <c r="AK89" s="336"/>
      <c r="AL89" s="336"/>
      <c r="AM89" s="336"/>
      <c r="AN89" s="336"/>
      <c r="AO89" s="336"/>
      <c r="AP89" s="336"/>
      <c r="AQ89" s="336"/>
      <c r="AR89" s="336"/>
      <c r="AS89" s="336"/>
      <c r="AT89" s="336"/>
      <c r="AU89" s="336"/>
      <c r="AV89" s="336"/>
      <c r="AW89" s="336"/>
      <c r="AX89" s="336"/>
      <c r="AY89" s="336"/>
      <c r="AZ89" s="336"/>
      <c r="BA89" s="336"/>
      <c r="BB89" s="336"/>
      <c r="BC89" s="336"/>
      <c r="BD89" s="336"/>
      <c r="BE89" s="336"/>
      <c r="BF89" s="336"/>
      <c r="BG89" s="336"/>
      <c r="BH89" s="336"/>
      <c r="BI89" s="336"/>
      <c r="BJ89" s="336"/>
    </row>
    <row r="90" spans="2:73" ht="18" customHeight="1">
      <c r="B90" s="462" t="s">
        <v>153</v>
      </c>
      <c r="C90" s="462"/>
      <c r="D90" s="462"/>
      <c r="E90" s="462"/>
      <c r="F90" s="462"/>
      <c r="G90" s="462"/>
      <c r="H90" s="462"/>
      <c r="I90" s="462"/>
      <c r="J90" s="462"/>
      <c r="K90" s="462"/>
      <c r="L90" s="462"/>
      <c r="M90" s="462"/>
      <c r="N90" s="462"/>
      <c r="O90" s="462"/>
      <c r="P90" s="462"/>
      <c r="Q90" s="462"/>
      <c r="R90" s="462"/>
      <c r="S90" s="295"/>
      <c r="T90" s="295"/>
      <c r="U90" s="295"/>
      <c r="V90" s="462"/>
      <c r="W90" s="462"/>
      <c r="X90" s="462"/>
      <c r="Y90" s="462"/>
      <c r="Z90" s="295"/>
      <c r="AA90" s="295"/>
      <c r="AB90" s="295"/>
      <c r="AC90" s="295"/>
      <c r="AD90" s="295"/>
      <c r="AE90" s="462"/>
      <c r="AF90" s="462"/>
      <c r="AG90" s="462"/>
      <c r="AH90" s="462"/>
      <c r="AI90" s="462"/>
      <c r="AJ90" s="462"/>
      <c r="AK90" s="462"/>
      <c r="AL90" s="462"/>
      <c r="AM90" s="462"/>
      <c r="AN90" s="462"/>
      <c r="AO90" s="462"/>
      <c r="AP90" s="462"/>
      <c r="AQ90" s="462"/>
      <c r="AR90" s="462"/>
      <c r="AS90" s="462"/>
      <c r="AT90" s="462"/>
      <c r="AU90" s="462"/>
      <c r="AV90" s="462"/>
      <c r="AW90" s="462"/>
      <c r="AX90" s="462"/>
      <c r="AY90" s="462"/>
      <c r="AZ90" s="462"/>
      <c r="BA90" s="462"/>
      <c r="BB90" s="462"/>
      <c r="BC90" s="462"/>
      <c r="BD90" s="462"/>
      <c r="BE90" s="462"/>
      <c r="BF90" s="295"/>
      <c r="BG90" s="295"/>
      <c r="BH90" s="295"/>
      <c r="BI90" s="5"/>
    </row>
    <row r="91" spans="2:73" ht="26.25" customHeight="1">
      <c r="B91" s="408" t="s">
        <v>154</v>
      </c>
      <c r="C91" s="409"/>
      <c r="D91" s="409"/>
      <c r="E91" s="410"/>
      <c r="F91" s="408" t="s">
        <v>155</v>
      </c>
      <c r="G91" s="409"/>
      <c r="H91" s="409"/>
      <c r="I91" s="410"/>
      <c r="J91" s="408" t="s">
        <v>156</v>
      </c>
      <c r="K91" s="409"/>
      <c r="L91" s="409"/>
      <c r="M91" s="409"/>
      <c r="N91" s="409"/>
      <c r="O91" s="410"/>
      <c r="P91" s="414" t="s">
        <v>157</v>
      </c>
      <c r="Q91" s="414"/>
      <c r="R91" s="414"/>
      <c r="S91" s="414" t="s">
        <v>158</v>
      </c>
      <c r="T91" s="414"/>
      <c r="U91" s="414"/>
      <c r="V91" s="414"/>
      <c r="W91" s="409" t="s">
        <v>159</v>
      </c>
      <c r="X91" s="409"/>
      <c r="Y91" s="410"/>
      <c r="Z91" s="415" t="s">
        <v>160</v>
      </c>
      <c r="AA91" s="415"/>
      <c r="AB91" s="415"/>
      <c r="AC91" s="415"/>
      <c r="AD91" s="415"/>
      <c r="AE91" s="376" t="s">
        <v>161</v>
      </c>
      <c r="AF91" s="378"/>
      <c r="AG91" s="415" t="s">
        <v>162</v>
      </c>
      <c r="AH91" s="415"/>
      <c r="AI91" s="415"/>
      <c r="AJ91" s="415"/>
      <c r="AK91" s="415"/>
      <c r="AL91" s="415" t="s">
        <v>163</v>
      </c>
      <c r="AM91" s="415"/>
      <c r="AN91" s="415"/>
      <c r="AO91" s="415"/>
      <c r="AP91" s="415"/>
      <c r="AQ91" s="376" t="s">
        <v>164</v>
      </c>
      <c r="AR91" s="377"/>
      <c r="AS91" s="377"/>
      <c r="AT91" s="377"/>
      <c r="AU91" s="378"/>
      <c r="AV91" s="189" t="s">
        <v>165</v>
      </c>
      <c r="AW91" s="209"/>
      <c r="AX91" s="210"/>
      <c r="AY91" s="375" t="s">
        <v>166</v>
      </c>
      <c r="AZ91" s="375"/>
      <c r="BA91" s="375"/>
      <c r="BB91" s="248" t="s">
        <v>167</v>
      </c>
      <c r="BC91" s="248"/>
      <c r="BD91" s="248"/>
      <c r="BE91" s="248"/>
      <c r="BF91" s="385" t="s">
        <v>13</v>
      </c>
      <c r="BG91" s="386"/>
      <c r="BH91" s="386"/>
      <c r="BI91" s="387"/>
    </row>
    <row r="92" spans="2:73" ht="39.75" customHeight="1">
      <c r="B92" s="411"/>
      <c r="C92" s="412"/>
      <c r="D92" s="412"/>
      <c r="E92" s="413"/>
      <c r="F92" s="411"/>
      <c r="G92" s="412"/>
      <c r="H92" s="412"/>
      <c r="I92" s="413"/>
      <c r="J92" s="411"/>
      <c r="K92" s="412"/>
      <c r="L92" s="412"/>
      <c r="M92" s="412"/>
      <c r="N92" s="412"/>
      <c r="O92" s="413"/>
      <c r="P92" s="414"/>
      <c r="Q92" s="414"/>
      <c r="R92" s="414"/>
      <c r="S92" s="414"/>
      <c r="T92" s="414"/>
      <c r="U92" s="414"/>
      <c r="V92" s="414"/>
      <c r="W92" s="412"/>
      <c r="X92" s="412"/>
      <c r="Y92" s="413"/>
      <c r="Z92" s="415"/>
      <c r="AA92" s="415"/>
      <c r="AB92" s="415"/>
      <c r="AC92" s="415"/>
      <c r="AD92" s="415"/>
      <c r="AE92" s="379"/>
      <c r="AF92" s="381"/>
      <c r="AG92" s="415"/>
      <c r="AH92" s="415"/>
      <c r="AI92" s="415"/>
      <c r="AJ92" s="415"/>
      <c r="AK92" s="415"/>
      <c r="AL92" s="415"/>
      <c r="AM92" s="415"/>
      <c r="AN92" s="415"/>
      <c r="AO92" s="415"/>
      <c r="AP92" s="415"/>
      <c r="AQ92" s="379"/>
      <c r="AR92" s="380"/>
      <c r="AS92" s="380"/>
      <c r="AT92" s="380"/>
      <c r="AU92" s="381"/>
      <c r="AV92" s="373"/>
      <c r="AW92" s="185"/>
      <c r="AX92" s="374"/>
      <c r="AY92" s="375"/>
      <c r="AZ92" s="375"/>
      <c r="BA92" s="375"/>
      <c r="BB92" s="248"/>
      <c r="BC92" s="248"/>
      <c r="BD92" s="248"/>
      <c r="BE92" s="248"/>
      <c r="BF92" s="388"/>
      <c r="BG92" s="389"/>
      <c r="BH92" s="389"/>
      <c r="BI92" s="390"/>
    </row>
    <row r="93" spans="2:73" ht="86.45" customHeight="1">
      <c r="B93" s="391" t="s">
        <v>485</v>
      </c>
      <c r="C93" s="622"/>
      <c r="D93" s="622"/>
      <c r="E93" s="623"/>
      <c r="F93" s="391" t="s">
        <v>486</v>
      </c>
      <c r="G93" s="622"/>
      <c r="H93" s="622"/>
      <c r="I93" s="623"/>
      <c r="J93" s="391" t="s">
        <v>487</v>
      </c>
      <c r="K93" s="622"/>
      <c r="L93" s="622"/>
      <c r="M93" s="622"/>
      <c r="N93" s="622"/>
      <c r="O93" s="623"/>
      <c r="P93" s="391" t="s">
        <v>429</v>
      </c>
      <c r="Q93" s="622"/>
      <c r="R93" s="623"/>
      <c r="S93" s="624" t="s">
        <v>488</v>
      </c>
      <c r="T93" s="624"/>
      <c r="U93" s="624"/>
      <c r="V93" s="624"/>
      <c r="W93" s="625" t="s">
        <v>489</v>
      </c>
      <c r="X93" s="626"/>
      <c r="Y93" s="627"/>
      <c r="Z93" s="401">
        <v>27500000</v>
      </c>
      <c r="AA93" s="401"/>
      <c r="AB93" s="401"/>
      <c r="AC93" s="401"/>
      <c r="AD93" s="401"/>
      <c r="AE93" s="628">
        <v>1</v>
      </c>
      <c r="AF93" s="629"/>
      <c r="AG93" s="401">
        <v>27500000</v>
      </c>
      <c r="AH93" s="401"/>
      <c r="AI93" s="401"/>
      <c r="AJ93" s="401"/>
      <c r="AK93" s="401"/>
      <c r="AL93" s="613">
        <v>12500000</v>
      </c>
      <c r="AM93" s="614"/>
      <c r="AN93" s="614"/>
      <c r="AO93" s="614"/>
      <c r="AP93" s="615"/>
      <c r="AQ93" s="616">
        <v>6300000</v>
      </c>
      <c r="AR93" s="616"/>
      <c r="AS93" s="616"/>
      <c r="AT93" s="616"/>
      <c r="AU93" s="616"/>
      <c r="AV93" s="617" t="s">
        <v>490</v>
      </c>
      <c r="AW93" s="617"/>
      <c r="AX93" s="617"/>
      <c r="AY93" s="258">
        <v>7</v>
      </c>
      <c r="AZ93" s="258"/>
      <c r="BA93" s="258"/>
      <c r="BB93" s="618">
        <f>IFERROR((AG93+AQ93)/AY93,"")</f>
        <v>4828571.4285714282</v>
      </c>
      <c r="BC93" s="618"/>
      <c r="BD93" s="618"/>
      <c r="BE93" s="618"/>
      <c r="BF93" s="619" t="s">
        <v>594</v>
      </c>
      <c r="BG93" s="620"/>
      <c r="BH93" s="620"/>
      <c r="BI93" s="621"/>
    </row>
    <row r="94" spans="2:73" ht="14.25" customHeight="1">
      <c r="B94" s="348"/>
      <c r="C94" s="349"/>
      <c r="D94" s="349"/>
      <c r="E94" s="350"/>
      <c r="F94" s="348"/>
      <c r="G94" s="349"/>
      <c r="H94" s="349"/>
      <c r="I94" s="350"/>
      <c r="J94" s="348"/>
      <c r="K94" s="349"/>
      <c r="L94" s="349"/>
      <c r="M94" s="349"/>
      <c r="N94" s="349"/>
      <c r="O94" s="350"/>
      <c r="P94" s="365"/>
      <c r="Q94" s="366"/>
      <c r="R94" s="367"/>
      <c r="S94" s="368"/>
      <c r="T94" s="368"/>
      <c r="U94" s="368"/>
      <c r="V94" s="368"/>
      <c r="W94" s="365"/>
      <c r="X94" s="366"/>
      <c r="Y94" s="367"/>
      <c r="Z94" s="369"/>
      <c r="AA94" s="369"/>
      <c r="AB94" s="369"/>
      <c r="AC94" s="369"/>
      <c r="AD94" s="369"/>
      <c r="AE94" s="356"/>
      <c r="AF94" s="357"/>
      <c r="AG94" s="370"/>
      <c r="AH94" s="371"/>
      <c r="AI94" s="371"/>
      <c r="AJ94" s="371"/>
      <c r="AK94" s="372"/>
      <c r="AL94" s="358"/>
      <c r="AM94" s="359"/>
      <c r="AN94" s="359"/>
      <c r="AO94" s="359"/>
      <c r="AP94" s="360"/>
      <c r="AQ94" s="382"/>
      <c r="AR94" s="382"/>
      <c r="AS94" s="382"/>
      <c r="AT94" s="382"/>
      <c r="AU94" s="382"/>
      <c r="AV94" s="356"/>
      <c r="AW94" s="383"/>
      <c r="AX94" s="357"/>
      <c r="AY94" s="183"/>
      <c r="AZ94" s="183"/>
      <c r="BA94" s="183"/>
      <c r="BB94" s="384" t="str">
        <f>IFERROR((AG94+AQ94)/AY94,"")</f>
        <v/>
      </c>
      <c r="BC94" s="384"/>
      <c r="BD94" s="384"/>
      <c r="BE94" s="384"/>
      <c r="BF94" s="345"/>
      <c r="BG94" s="346"/>
      <c r="BH94" s="346"/>
      <c r="BI94" s="347"/>
    </row>
    <row r="95" spans="2:73" ht="14.25" customHeight="1" thickBot="1">
      <c r="B95" s="348"/>
      <c r="C95" s="349"/>
      <c r="D95" s="349"/>
      <c r="E95" s="350"/>
      <c r="F95" s="348"/>
      <c r="G95" s="349"/>
      <c r="H95" s="349"/>
      <c r="I95" s="350"/>
      <c r="J95" s="348"/>
      <c r="K95" s="349"/>
      <c r="L95" s="349"/>
      <c r="M95" s="349"/>
      <c r="N95" s="349"/>
      <c r="O95" s="350"/>
      <c r="P95" s="351"/>
      <c r="Q95" s="352"/>
      <c r="R95" s="353"/>
      <c r="S95" s="354"/>
      <c r="T95" s="354"/>
      <c r="U95" s="354"/>
      <c r="V95" s="354"/>
      <c r="W95" s="351"/>
      <c r="X95" s="352"/>
      <c r="Y95" s="353"/>
      <c r="Z95" s="355"/>
      <c r="AA95" s="355"/>
      <c r="AB95" s="355"/>
      <c r="AC95" s="355"/>
      <c r="AD95" s="355"/>
      <c r="AE95" s="356"/>
      <c r="AF95" s="357"/>
      <c r="AG95" s="358"/>
      <c r="AH95" s="359"/>
      <c r="AI95" s="359"/>
      <c r="AJ95" s="359"/>
      <c r="AK95" s="360"/>
      <c r="AL95" s="358"/>
      <c r="AM95" s="359"/>
      <c r="AN95" s="359"/>
      <c r="AO95" s="359"/>
      <c r="AP95" s="360"/>
      <c r="AQ95" s="361"/>
      <c r="AR95" s="361"/>
      <c r="AS95" s="361"/>
      <c r="AT95" s="361"/>
      <c r="AU95" s="361"/>
      <c r="AV95" s="362"/>
      <c r="AW95" s="362"/>
      <c r="AX95" s="362"/>
      <c r="AY95" s="363"/>
      <c r="AZ95" s="363"/>
      <c r="BA95" s="363"/>
      <c r="BB95" s="364" t="str">
        <f>IFERROR((AG95+AQ95)/AY95,"")</f>
        <v/>
      </c>
      <c r="BC95" s="364"/>
      <c r="BD95" s="364"/>
      <c r="BE95" s="364"/>
      <c r="BF95" s="183"/>
      <c r="BG95" s="183"/>
      <c r="BH95" s="183"/>
      <c r="BI95" s="183"/>
      <c r="BK95" s="56"/>
      <c r="BL95" s="56"/>
      <c r="BM95" s="56"/>
      <c r="BN95" s="56"/>
      <c r="BO95" s="56"/>
      <c r="BP95" s="56"/>
      <c r="BQ95" s="56"/>
      <c r="BR95" s="56"/>
      <c r="BS95" s="56"/>
      <c r="BT95" s="56"/>
      <c r="BU95" s="56"/>
    </row>
    <row r="96" spans="2:73" ht="33" customHeight="1" thickBot="1">
      <c r="B96" s="337" t="s">
        <v>168</v>
      </c>
      <c r="C96" s="338"/>
      <c r="D96" s="338"/>
      <c r="E96" s="338"/>
      <c r="F96" s="338"/>
      <c r="G96" s="338"/>
      <c r="H96" s="338"/>
      <c r="I96" s="338"/>
      <c r="J96" s="338"/>
      <c r="K96" s="338"/>
      <c r="L96" s="338"/>
      <c r="M96" s="338"/>
      <c r="N96" s="338"/>
      <c r="O96" s="338"/>
      <c r="P96" s="338"/>
      <c r="Q96" s="338"/>
      <c r="R96" s="338"/>
      <c r="S96" s="338"/>
      <c r="T96" s="338"/>
      <c r="U96" s="338"/>
      <c r="V96" s="338"/>
      <c r="W96" s="338"/>
      <c r="X96" s="338"/>
      <c r="Y96" s="338"/>
      <c r="Z96" s="338"/>
      <c r="AA96" s="338"/>
      <c r="AB96" s="338"/>
      <c r="AC96" s="338"/>
      <c r="AD96" s="338"/>
      <c r="AE96" s="338"/>
      <c r="AF96" s="338"/>
      <c r="AG96" s="339">
        <f>IF(SUM(AG93:AK95)=0,"",SUM(AG93:AK95))</f>
        <v>27500000</v>
      </c>
      <c r="AH96" s="340"/>
      <c r="AI96" s="340"/>
      <c r="AJ96" s="340"/>
      <c r="AK96" s="340"/>
      <c r="AL96" s="339">
        <f>IF(SUM(AL93:AP95)=0,"",SUM(AL93:AP95))</f>
        <v>12500000</v>
      </c>
      <c r="AM96" s="340"/>
      <c r="AN96" s="340"/>
      <c r="AO96" s="340"/>
      <c r="AP96" s="340"/>
      <c r="AQ96" s="610">
        <f>IF(SUM(AQ93:AU95)=0,"",SUM(AQ93:AU95))</f>
        <v>6300000</v>
      </c>
      <c r="AR96" s="611"/>
      <c r="AS96" s="611"/>
      <c r="AT96" s="611"/>
      <c r="AU96" s="612"/>
      <c r="AV96" s="341" t="s">
        <v>169</v>
      </c>
      <c r="AW96" s="342"/>
      <c r="AX96" s="342"/>
      <c r="AY96" s="342"/>
      <c r="AZ96" s="342"/>
      <c r="BA96" s="342"/>
      <c r="BB96" s="343">
        <f>IF(SUM(BB93:BE95)=0,"",SUM(BB93:BE95))</f>
        <v>4828571.4285714282</v>
      </c>
      <c r="BC96" s="343"/>
      <c r="BD96" s="343"/>
      <c r="BE96" s="344"/>
      <c r="BF96" s="179"/>
      <c r="BG96" s="183"/>
      <c r="BH96" s="183"/>
      <c r="BI96" s="183"/>
      <c r="BK96" s="56"/>
      <c r="BL96" s="56"/>
      <c r="BM96" s="56"/>
      <c r="BN96" s="56"/>
      <c r="BO96" s="56"/>
      <c r="BP96" s="56"/>
      <c r="BQ96" s="56"/>
      <c r="BR96" s="56"/>
      <c r="BS96" s="56"/>
      <c r="BT96" s="56"/>
      <c r="BU96" s="56"/>
    </row>
    <row r="97" spans="1:73" ht="12" customHeight="1">
      <c r="B97" s="335" t="s">
        <v>170</v>
      </c>
      <c r="C97" s="335"/>
      <c r="D97" s="335"/>
      <c r="E97" s="335"/>
      <c r="F97" s="335"/>
      <c r="G97" s="335"/>
      <c r="H97" s="335"/>
      <c r="I97" s="335"/>
      <c r="J97" s="335"/>
      <c r="K97" s="335"/>
      <c r="L97" s="335"/>
      <c r="M97" s="335"/>
      <c r="N97" s="335"/>
      <c r="O97" s="335"/>
      <c r="P97" s="335"/>
      <c r="Q97" s="335"/>
      <c r="R97" s="335"/>
      <c r="S97" s="335"/>
      <c r="T97" s="335"/>
      <c r="U97" s="335"/>
      <c r="V97" s="335"/>
      <c r="W97" s="335"/>
      <c r="X97" s="335"/>
      <c r="Y97" s="335"/>
      <c r="Z97" s="335"/>
      <c r="AA97" s="335"/>
      <c r="AB97" s="335"/>
      <c r="AC97" s="335"/>
      <c r="AD97" s="335"/>
      <c r="AE97" s="335"/>
      <c r="AF97" s="335"/>
      <c r="AG97" s="335"/>
      <c r="AH97" s="335"/>
      <c r="AI97" s="335"/>
      <c r="AJ97" s="335"/>
      <c r="AK97" s="335"/>
      <c r="AL97" s="335"/>
      <c r="AM97" s="335"/>
      <c r="AN97" s="335"/>
      <c r="AO97" s="335"/>
      <c r="AP97" s="335"/>
      <c r="AQ97" s="335"/>
      <c r="AR97" s="335"/>
      <c r="AS97" s="335"/>
      <c r="AT97" s="335"/>
      <c r="AU97" s="335"/>
      <c r="AV97" s="335"/>
      <c r="AW97" s="335"/>
      <c r="AX97" s="335"/>
      <c r="AY97" s="335"/>
      <c r="AZ97" s="335"/>
      <c r="BA97" s="335"/>
      <c r="BB97" s="335"/>
      <c r="BC97" s="335"/>
      <c r="BD97" s="335"/>
      <c r="BE97" s="335"/>
      <c r="BF97" s="335"/>
      <c r="BG97" s="335"/>
      <c r="BH97" s="335"/>
      <c r="BI97" s="335"/>
      <c r="BK97" s="56"/>
      <c r="BL97" s="56"/>
      <c r="BM97" s="56"/>
      <c r="BN97" s="56"/>
      <c r="BO97" s="56"/>
      <c r="BP97" s="56"/>
      <c r="BQ97" s="56"/>
      <c r="BR97" s="56"/>
      <c r="BS97" s="56"/>
      <c r="BT97" s="56"/>
      <c r="BU97" s="56"/>
    </row>
    <row r="98" spans="1:73" ht="12" customHeight="1">
      <c r="B98" s="335" t="s">
        <v>171</v>
      </c>
      <c r="C98" s="335"/>
      <c r="D98" s="335"/>
      <c r="E98" s="335"/>
      <c r="F98" s="335"/>
      <c r="G98" s="335"/>
      <c r="H98" s="335"/>
      <c r="I98" s="335"/>
      <c r="J98" s="335"/>
      <c r="K98" s="335"/>
      <c r="L98" s="335"/>
      <c r="M98" s="335"/>
      <c r="N98" s="335"/>
      <c r="O98" s="335"/>
      <c r="P98" s="335"/>
      <c r="Q98" s="335"/>
      <c r="R98" s="335"/>
      <c r="S98" s="335"/>
      <c r="T98" s="335"/>
      <c r="U98" s="335"/>
      <c r="V98" s="335"/>
      <c r="W98" s="335"/>
      <c r="X98" s="335"/>
      <c r="Y98" s="335"/>
      <c r="Z98" s="335"/>
      <c r="AA98" s="335"/>
      <c r="AB98" s="335"/>
      <c r="AC98" s="335"/>
      <c r="AD98" s="335"/>
      <c r="AE98" s="335"/>
      <c r="AF98" s="335"/>
      <c r="AG98" s="335"/>
      <c r="AH98" s="335"/>
      <c r="AI98" s="335"/>
      <c r="AJ98" s="335"/>
      <c r="AK98" s="335"/>
      <c r="AL98" s="335"/>
      <c r="AM98" s="335"/>
      <c r="AN98" s="335"/>
      <c r="AO98" s="335"/>
      <c r="AP98" s="335"/>
      <c r="AQ98" s="335"/>
      <c r="AR98" s="335"/>
      <c r="AS98" s="335"/>
      <c r="AT98" s="335"/>
      <c r="AU98" s="335"/>
      <c r="AV98" s="335"/>
      <c r="AW98" s="335"/>
      <c r="AX98" s="335"/>
      <c r="AY98" s="335"/>
      <c r="AZ98" s="335"/>
      <c r="BA98" s="335"/>
      <c r="BB98" s="335"/>
      <c r="BC98" s="335"/>
      <c r="BD98" s="335"/>
      <c r="BE98" s="335"/>
      <c r="BF98" s="335"/>
      <c r="BG98" s="335"/>
      <c r="BH98" s="335"/>
      <c r="BI98" s="55"/>
    </row>
    <row r="99" spans="1:73">
      <c r="B99" s="335" t="s">
        <v>172</v>
      </c>
      <c r="C99" s="335"/>
      <c r="D99" s="335"/>
      <c r="E99" s="335"/>
      <c r="F99" s="335"/>
      <c r="G99" s="335"/>
      <c r="H99" s="335"/>
      <c r="I99" s="335"/>
      <c r="J99" s="335"/>
      <c r="K99" s="335"/>
      <c r="L99" s="335"/>
      <c r="M99" s="335"/>
      <c r="N99" s="335"/>
      <c r="O99" s="335"/>
      <c r="P99" s="335"/>
      <c r="Q99" s="335"/>
      <c r="R99" s="335"/>
      <c r="S99" s="335"/>
      <c r="T99" s="335"/>
      <c r="U99" s="335"/>
      <c r="V99" s="335"/>
      <c r="W99" s="335"/>
      <c r="X99" s="335"/>
      <c r="Y99" s="335"/>
      <c r="Z99" s="335"/>
      <c r="AA99" s="335"/>
      <c r="AB99" s="335"/>
      <c r="AC99" s="335"/>
      <c r="AD99" s="335"/>
      <c r="AE99" s="335"/>
      <c r="AF99" s="335"/>
      <c r="AG99" s="335"/>
      <c r="AH99" s="335"/>
      <c r="AI99" s="335"/>
      <c r="AJ99" s="335"/>
      <c r="AK99" s="335"/>
      <c r="AL99" s="335"/>
      <c r="AM99" s="335"/>
      <c r="AN99" s="335"/>
      <c r="AO99" s="335"/>
      <c r="AP99" s="335"/>
      <c r="AQ99" s="335"/>
      <c r="AR99" s="335"/>
      <c r="AS99" s="335"/>
      <c r="AT99" s="335"/>
      <c r="AU99" s="335"/>
      <c r="AV99" s="335"/>
      <c r="AW99" s="335"/>
      <c r="AX99" s="335"/>
      <c r="AY99" s="335"/>
      <c r="AZ99" s="335"/>
      <c r="BA99" s="335"/>
      <c r="BB99" s="335"/>
      <c r="BC99" s="335"/>
      <c r="BD99" s="335"/>
      <c r="BE99" s="335"/>
      <c r="BF99" s="335"/>
      <c r="BG99" s="335"/>
      <c r="BH99" s="335"/>
      <c r="BI99" s="55"/>
      <c r="BP99" s="114"/>
      <c r="BQ99" s="114"/>
    </row>
    <row r="100" spans="1:73">
      <c r="B100" s="335" t="s">
        <v>405</v>
      </c>
      <c r="C100" s="335"/>
      <c r="D100" s="335"/>
      <c r="E100" s="335"/>
      <c r="F100" s="335"/>
      <c r="G100" s="335"/>
      <c r="H100" s="335"/>
      <c r="I100" s="335"/>
      <c r="J100" s="335"/>
      <c r="K100" s="335"/>
      <c r="L100" s="335"/>
      <c r="M100" s="335"/>
      <c r="N100" s="335"/>
      <c r="O100" s="335"/>
      <c r="P100" s="335"/>
      <c r="Q100" s="335"/>
      <c r="R100" s="335"/>
      <c r="S100" s="335"/>
      <c r="T100" s="335"/>
      <c r="U100" s="335"/>
      <c r="V100" s="335"/>
      <c r="W100" s="335"/>
      <c r="X100" s="335"/>
      <c r="Y100" s="335"/>
      <c r="Z100" s="335"/>
      <c r="AA100" s="335"/>
      <c r="AB100" s="335"/>
      <c r="AC100" s="335"/>
      <c r="AD100" s="335"/>
      <c r="AE100" s="335"/>
      <c r="AF100" s="335"/>
      <c r="AG100" s="335"/>
      <c r="AH100" s="335"/>
      <c r="AI100" s="335"/>
      <c r="AJ100" s="335"/>
      <c r="AK100" s="335"/>
      <c r="AL100" s="335"/>
      <c r="AM100" s="335"/>
      <c r="AN100" s="335"/>
      <c r="AO100" s="335"/>
      <c r="AP100" s="335"/>
      <c r="AQ100" s="335"/>
      <c r="AR100" s="335"/>
      <c r="AS100" s="335"/>
      <c r="AT100" s="335"/>
      <c r="AU100" s="335"/>
      <c r="AV100" s="335"/>
      <c r="AW100" s="335"/>
      <c r="AX100" s="335"/>
      <c r="AY100" s="335"/>
      <c r="AZ100" s="335"/>
      <c r="BA100" s="335"/>
      <c r="BB100" s="335"/>
      <c r="BC100" s="335"/>
      <c r="BD100" s="335"/>
      <c r="BE100" s="335"/>
      <c r="BF100" s="335"/>
      <c r="BG100" s="335"/>
      <c r="BH100" s="335"/>
      <c r="BI100" s="55"/>
      <c r="BP100" s="114"/>
      <c r="BQ100" s="114"/>
    </row>
    <row r="101" spans="1:73" ht="12" customHeight="1">
      <c r="B101" s="336" t="s">
        <v>173</v>
      </c>
      <c r="C101" s="336"/>
      <c r="D101" s="336"/>
      <c r="E101" s="336"/>
      <c r="F101" s="336"/>
      <c r="G101" s="336"/>
      <c r="H101" s="336"/>
      <c r="I101" s="336"/>
      <c r="J101" s="336"/>
      <c r="K101" s="336"/>
      <c r="L101" s="336"/>
      <c r="M101" s="336"/>
      <c r="N101" s="336"/>
      <c r="O101" s="336"/>
      <c r="P101" s="336"/>
      <c r="Q101" s="336"/>
      <c r="R101" s="336"/>
      <c r="S101" s="336"/>
      <c r="T101" s="336"/>
      <c r="U101" s="336"/>
      <c r="V101" s="336"/>
      <c r="W101" s="336"/>
      <c r="X101" s="336"/>
      <c r="Y101" s="336"/>
      <c r="Z101" s="336"/>
      <c r="AA101" s="336"/>
      <c r="AB101" s="336"/>
      <c r="AC101" s="336"/>
      <c r="AD101" s="336"/>
      <c r="AE101" s="336"/>
      <c r="AF101" s="336"/>
      <c r="AG101" s="336"/>
      <c r="AH101" s="336"/>
      <c r="AI101" s="336"/>
      <c r="AJ101" s="336"/>
      <c r="AK101" s="336"/>
      <c r="AL101" s="336"/>
      <c r="AM101" s="336"/>
      <c r="AN101" s="336"/>
      <c r="AO101" s="336"/>
      <c r="AP101" s="336"/>
      <c r="AQ101" s="336"/>
      <c r="AR101" s="336"/>
      <c r="AS101" s="336"/>
      <c r="AT101" s="336"/>
      <c r="AU101" s="336"/>
      <c r="AV101" s="336"/>
      <c r="AW101" s="336"/>
      <c r="AX101" s="336"/>
      <c r="AY101" s="336"/>
      <c r="AZ101" s="336"/>
      <c r="BA101" s="336"/>
      <c r="BB101" s="336"/>
      <c r="BC101" s="336"/>
      <c r="BD101" s="336"/>
      <c r="BE101" s="336"/>
      <c r="BF101" s="336"/>
      <c r="BG101" s="336"/>
      <c r="BH101" s="336"/>
      <c r="BI101" s="336"/>
      <c r="BJ101" s="336"/>
    </row>
    <row r="102" spans="1:73" ht="12" customHeight="1">
      <c r="B102" s="336"/>
      <c r="C102" s="336"/>
      <c r="D102" s="336"/>
      <c r="E102" s="336"/>
      <c r="F102" s="336"/>
      <c r="G102" s="336"/>
      <c r="H102" s="336"/>
      <c r="I102" s="336"/>
      <c r="J102" s="336"/>
      <c r="K102" s="336"/>
      <c r="L102" s="336"/>
      <c r="M102" s="336"/>
      <c r="N102" s="336"/>
      <c r="O102" s="336"/>
      <c r="P102" s="336"/>
      <c r="Q102" s="336"/>
      <c r="R102" s="336"/>
      <c r="S102" s="336"/>
      <c r="T102" s="336"/>
      <c r="U102" s="336"/>
      <c r="V102" s="336"/>
      <c r="W102" s="336"/>
      <c r="X102" s="336"/>
      <c r="Y102" s="336"/>
      <c r="Z102" s="336"/>
      <c r="AA102" s="336"/>
      <c r="AB102" s="336"/>
      <c r="AC102" s="336"/>
      <c r="AD102" s="336"/>
      <c r="AE102" s="336"/>
      <c r="AF102" s="336"/>
      <c r="AG102" s="336"/>
      <c r="AH102" s="336"/>
      <c r="AI102" s="336"/>
      <c r="AJ102" s="336"/>
      <c r="AK102" s="336"/>
      <c r="AL102" s="336"/>
      <c r="AM102" s="336"/>
      <c r="AN102" s="336"/>
      <c r="AO102" s="336"/>
      <c r="AP102" s="336"/>
      <c r="AQ102" s="336"/>
      <c r="AR102" s="336"/>
      <c r="AS102" s="336"/>
      <c r="AT102" s="336"/>
      <c r="AU102" s="336"/>
      <c r="AV102" s="336"/>
      <c r="AW102" s="336"/>
      <c r="AX102" s="336"/>
      <c r="AY102" s="336"/>
      <c r="AZ102" s="336"/>
      <c r="BA102" s="336"/>
      <c r="BB102" s="336"/>
      <c r="BC102" s="336"/>
      <c r="BD102" s="336"/>
      <c r="BE102" s="336"/>
      <c r="BF102" s="336"/>
      <c r="BG102" s="336"/>
      <c r="BH102" s="336"/>
      <c r="BI102" s="336"/>
      <c r="BJ102" s="336"/>
    </row>
    <row r="103" spans="1:73" ht="16.5" customHeight="1">
      <c r="A103" s="5"/>
      <c r="B103" s="608" t="s">
        <v>340</v>
      </c>
      <c r="C103" s="608"/>
      <c r="D103" s="608"/>
      <c r="E103" s="608"/>
      <c r="F103" s="608"/>
      <c r="G103" s="608"/>
      <c r="H103" s="608"/>
      <c r="I103" s="608"/>
      <c r="J103" s="608"/>
      <c r="K103" s="608"/>
      <c r="L103" s="608"/>
      <c r="M103" s="608"/>
      <c r="N103" s="608"/>
      <c r="O103" s="608"/>
      <c r="P103" s="608"/>
      <c r="Q103" s="608"/>
      <c r="R103" s="608"/>
      <c r="S103" s="608"/>
      <c r="T103" s="608"/>
      <c r="U103" s="608"/>
      <c r="V103" s="608"/>
      <c r="W103" s="608"/>
      <c r="X103" s="608"/>
      <c r="Y103" s="608"/>
      <c r="Z103" s="608"/>
      <c r="AA103" s="608"/>
      <c r="AB103" s="608"/>
      <c r="AC103" s="608"/>
      <c r="AD103" s="608"/>
      <c r="AE103" s="608"/>
      <c r="AF103" s="608"/>
      <c r="AG103" s="608"/>
      <c r="AH103" s="608"/>
      <c r="AI103" s="608"/>
      <c r="AJ103" s="608"/>
      <c r="AK103" s="608"/>
      <c r="AL103" s="608"/>
      <c r="AM103" s="608"/>
      <c r="AN103" s="608"/>
      <c r="AO103" s="608"/>
      <c r="AP103" s="608"/>
      <c r="AQ103" s="608"/>
      <c r="AR103" s="608"/>
      <c r="AS103" s="608"/>
      <c r="AT103" s="608"/>
      <c r="AU103" s="608"/>
      <c r="AV103" s="608"/>
      <c r="AW103" s="608"/>
      <c r="AX103" s="608"/>
      <c r="AY103" s="608"/>
      <c r="AZ103" s="608"/>
      <c r="BA103" s="609"/>
      <c r="BB103" s="609"/>
      <c r="BC103" s="609"/>
      <c r="BD103" s="609"/>
      <c r="BE103" s="609"/>
      <c r="BF103" s="609"/>
      <c r="BG103" s="609"/>
      <c r="BH103" s="609"/>
      <c r="BI103" s="5"/>
    </row>
    <row r="104" spans="1:73" s="5" customFormat="1" ht="18" customHeight="1">
      <c r="B104" s="289" t="s">
        <v>174</v>
      </c>
      <c r="C104" s="289"/>
      <c r="D104" s="289"/>
      <c r="E104" s="289"/>
      <c r="F104" s="289"/>
      <c r="G104" s="289"/>
      <c r="H104" s="289"/>
      <c r="I104" s="289"/>
      <c r="J104" s="289"/>
      <c r="K104" s="289"/>
      <c r="L104" s="289"/>
      <c r="M104" s="289"/>
      <c r="N104" s="289"/>
      <c r="O104" s="289"/>
      <c r="P104" s="289"/>
      <c r="Q104" s="201" t="s">
        <v>175</v>
      </c>
      <c r="R104" s="201"/>
      <c r="S104" s="201"/>
      <c r="T104" s="201" t="s">
        <v>176</v>
      </c>
      <c r="U104" s="201"/>
      <c r="V104" s="201"/>
      <c r="W104" s="201" t="s">
        <v>177</v>
      </c>
      <c r="X104" s="201"/>
      <c r="Y104" s="201"/>
      <c r="Z104" s="201" t="s">
        <v>178</v>
      </c>
      <c r="AA104" s="201"/>
      <c r="AB104" s="201"/>
      <c r="AC104" s="201" t="s">
        <v>179</v>
      </c>
      <c r="AD104" s="201"/>
      <c r="AE104" s="201"/>
      <c r="AF104" s="201" t="s">
        <v>180</v>
      </c>
      <c r="AG104" s="201"/>
      <c r="AH104" s="201"/>
      <c r="AI104" s="201" t="s">
        <v>181</v>
      </c>
      <c r="AJ104" s="201"/>
      <c r="AK104" s="201"/>
      <c r="AL104" s="201" t="s">
        <v>182</v>
      </c>
      <c r="AM104" s="201"/>
      <c r="AN104" s="201"/>
      <c r="AO104" s="208" t="s">
        <v>183</v>
      </c>
      <c r="AP104" s="524"/>
      <c r="AQ104" s="525"/>
      <c r="AR104" s="201" t="s">
        <v>184</v>
      </c>
      <c r="AS104" s="201"/>
      <c r="AT104" s="201"/>
      <c r="AU104" s="201" t="s">
        <v>185</v>
      </c>
      <c r="AV104" s="201"/>
      <c r="AW104" s="201"/>
      <c r="AX104" s="201" t="s">
        <v>186</v>
      </c>
      <c r="AY104" s="201"/>
      <c r="AZ104" s="201"/>
      <c r="BA104" s="463" t="s">
        <v>187</v>
      </c>
      <c r="BB104" s="463"/>
      <c r="BC104" s="463"/>
      <c r="BD104" s="463"/>
      <c r="BE104" s="463"/>
      <c r="BF104" s="463"/>
      <c r="BG104" s="463"/>
      <c r="BH104" s="463"/>
      <c r="BI104" s="463"/>
      <c r="BK104" s="1"/>
      <c r="BL104" s="1"/>
      <c r="BM104" s="1"/>
      <c r="BN104" s="1"/>
      <c r="BO104" s="1"/>
      <c r="BP104" s="1"/>
      <c r="BQ104" s="1"/>
      <c r="BR104" s="1"/>
      <c r="BS104" s="1"/>
      <c r="BT104" s="1"/>
      <c r="BU104" s="1"/>
    </row>
    <row r="105" spans="1:73" s="5" customFormat="1" ht="18" customHeight="1">
      <c r="B105" s="289"/>
      <c r="C105" s="289"/>
      <c r="D105" s="289"/>
      <c r="E105" s="289"/>
      <c r="F105" s="289"/>
      <c r="G105" s="289"/>
      <c r="H105" s="289"/>
      <c r="I105" s="289"/>
      <c r="J105" s="289"/>
      <c r="K105" s="289"/>
      <c r="L105" s="289"/>
      <c r="M105" s="289"/>
      <c r="N105" s="289"/>
      <c r="O105" s="289"/>
      <c r="P105" s="289"/>
      <c r="Q105" s="28">
        <v>1</v>
      </c>
      <c r="R105" s="31">
        <v>10</v>
      </c>
      <c r="S105" s="30">
        <v>20</v>
      </c>
      <c r="T105" s="28">
        <v>1</v>
      </c>
      <c r="U105" s="31">
        <v>10</v>
      </c>
      <c r="V105" s="30">
        <v>20</v>
      </c>
      <c r="W105" s="28">
        <v>1</v>
      </c>
      <c r="X105" s="31">
        <v>10</v>
      </c>
      <c r="Y105" s="30">
        <v>20</v>
      </c>
      <c r="Z105" s="28">
        <v>1</v>
      </c>
      <c r="AA105" s="31">
        <v>10</v>
      </c>
      <c r="AB105" s="30">
        <v>20</v>
      </c>
      <c r="AC105" s="28">
        <v>1</v>
      </c>
      <c r="AD105" s="31">
        <v>10</v>
      </c>
      <c r="AE105" s="30">
        <v>20</v>
      </c>
      <c r="AF105" s="28">
        <v>1</v>
      </c>
      <c r="AG105" s="31">
        <v>10</v>
      </c>
      <c r="AH105" s="30">
        <v>20</v>
      </c>
      <c r="AI105" s="28">
        <v>1</v>
      </c>
      <c r="AJ105" s="31">
        <v>10</v>
      </c>
      <c r="AK105" s="30">
        <v>20</v>
      </c>
      <c r="AL105" s="28">
        <v>1</v>
      </c>
      <c r="AM105" s="31">
        <v>10</v>
      </c>
      <c r="AN105" s="30">
        <v>20</v>
      </c>
      <c r="AO105" s="28">
        <v>1</v>
      </c>
      <c r="AP105" s="31">
        <v>10</v>
      </c>
      <c r="AQ105" s="30">
        <v>20</v>
      </c>
      <c r="AR105" s="28">
        <v>1</v>
      </c>
      <c r="AS105" s="31">
        <v>10</v>
      </c>
      <c r="AT105" s="30">
        <v>20</v>
      </c>
      <c r="AU105" s="28">
        <v>1</v>
      </c>
      <c r="AV105" s="31">
        <v>10</v>
      </c>
      <c r="AW105" s="30">
        <v>20</v>
      </c>
      <c r="AX105" s="28">
        <v>1</v>
      </c>
      <c r="AY105" s="31">
        <v>10</v>
      </c>
      <c r="AZ105" s="30">
        <v>20</v>
      </c>
      <c r="BA105" s="463"/>
      <c r="BB105" s="463"/>
      <c r="BC105" s="463"/>
      <c r="BD105" s="463"/>
      <c r="BE105" s="463"/>
      <c r="BF105" s="463"/>
      <c r="BG105" s="463"/>
      <c r="BH105" s="463"/>
      <c r="BI105" s="463"/>
      <c r="BK105" s="1"/>
      <c r="BL105" s="1"/>
      <c r="BM105" s="1"/>
      <c r="BN105" s="1"/>
      <c r="BO105" s="1"/>
      <c r="BP105" s="1"/>
      <c r="BQ105" s="1"/>
      <c r="BR105" s="1"/>
      <c r="BS105" s="1"/>
      <c r="BT105" s="1"/>
      <c r="BU105" s="1"/>
    </row>
    <row r="106" spans="1:73" s="5" customFormat="1" ht="18" customHeight="1">
      <c r="B106" s="597" t="s">
        <v>188</v>
      </c>
      <c r="C106" s="597"/>
      <c r="D106" s="597"/>
      <c r="E106" s="597"/>
      <c r="F106" s="597"/>
      <c r="G106" s="597"/>
      <c r="H106" s="597"/>
      <c r="I106" s="597"/>
      <c r="J106" s="597"/>
      <c r="K106" s="597"/>
      <c r="L106" s="597"/>
      <c r="M106" s="597"/>
      <c r="N106" s="597"/>
      <c r="O106" s="597"/>
      <c r="P106" s="597"/>
      <c r="Q106" s="597"/>
      <c r="R106" s="597"/>
      <c r="S106" s="597"/>
      <c r="T106" s="597"/>
      <c r="U106" s="597"/>
      <c r="V106" s="597"/>
      <c r="W106" s="597"/>
      <c r="X106" s="597"/>
      <c r="Y106" s="597"/>
      <c r="Z106" s="597"/>
      <c r="AA106" s="597"/>
      <c r="AB106" s="597"/>
      <c r="AC106" s="597"/>
      <c r="AD106" s="597"/>
      <c r="AE106" s="597"/>
      <c r="AF106" s="597"/>
      <c r="AG106" s="597"/>
      <c r="AH106" s="597"/>
      <c r="AI106" s="597"/>
      <c r="AJ106" s="597"/>
      <c r="AK106" s="597"/>
      <c r="AL106" s="597"/>
      <c r="AM106" s="597"/>
      <c r="AN106" s="597"/>
      <c r="AO106" s="597"/>
      <c r="AP106" s="597"/>
      <c r="AQ106" s="597"/>
      <c r="AR106" s="597"/>
      <c r="AS106" s="597"/>
      <c r="AT106" s="597"/>
      <c r="AU106" s="597"/>
      <c r="AV106" s="597"/>
      <c r="AW106" s="597"/>
      <c r="AX106" s="597"/>
      <c r="AY106" s="597"/>
      <c r="AZ106" s="597"/>
      <c r="BA106" s="597"/>
      <c r="BB106" s="597"/>
      <c r="BC106" s="597"/>
      <c r="BD106" s="597"/>
      <c r="BE106" s="597"/>
      <c r="BF106" s="597"/>
      <c r="BG106" s="597"/>
      <c r="BH106" s="597"/>
      <c r="BI106" s="597"/>
      <c r="BK106" s="1"/>
      <c r="BL106" s="1"/>
      <c r="BM106" s="1"/>
      <c r="BN106" s="1"/>
      <c r="BO106" s="1"/>
      <c r="BP106" s="1"/>
      <c r="BQ106" s="1"/>
      <c r="BR106" s="1"/>
      <c r="BS106" s="1"/>
      <c r="BT106" s="1"/>
      <c r="BU106" s="1"/>
    </row>
    <row r="107" spans="1:73" s="5" customFormat="1" ht="18" customHeight="1">
      <c r="B107" s="98" t="s">
        <v>189</v>
      </c>
      <c r="C107" s="600" t="s">
        <v>190</v>
      </c>
      <c r="D107" s="601"/>
      <c r="E107" s="601"/>
      <c r="F107" s="601"/>
      <c r="G107" s="601"/>
      <c r="H107" s="601"/>
      <c r="I107" s="601"/>
      <c r="J107" s="601"/>
      <c r="K107" s="601"/>
      <c r="L107" s="601"/>
      <c r="M107" s="601"/>
      <c r="N107" s="601"/>
      <c r="O107" s="601"/>
      <c r="P107" s="601"/>
      <c r="Q107" s="601"/>
      <c r="R107" s="601"/>
      <c r="S107" s="601"/>
      <c r="T107" s="601"/>
      <c r="U107" s="601"/>
      <c r="V107" s="601"/>
      <c r="W107" s="601"/>
      <c r="X107" s="601"/>
      <c r="Y107" s="601"/>
      <c r="Z107" s="601"/>
      <c r="AA107" s="601"/>
      <c r="AB107" s="601"/>
      <c r="AC107" s="601"/>
      <c r="AD107" s="601"/>
      <c r="AE107" s="601"/>
      <c r="AF107" s="601"/>
      <c r="AG107" s="601"/>
      <c r="AH107" s="601"/>
      <c r="AI107" s="601"/>
      <c r="AJ107" s="601"/>
      <c r="AK107" s="601"/>
      <c r="AL107" s="601"/>
      <c r="AM107" s="601"/>
      <c r="AN107" s="601"/>
      <c r="AO107" s="601"/>
      <c r="AP107" s="601"/>
      <c r="AQ107" s="601"/>
      <c r="AR107" s="601"/>
      <c r="AS107" s="601"/>
      <c r="AT107" s="601"/>
      <c r="AU107" s="601"/>
      <c r="AV107" s="601"/>
      <c r="AW107" s="601"/>
      <c r="AX107" s="601"/>
      <c r="AY107" s="601"/>
      <c r="AZ107" s="601"/>
      <c r="BA107" s="601"/>
      <c r="BB107" s="601"/>
      <c r="BC107" s="601"/>
      <c r="BD107" s="601"/>
      <c r="BE107" s="601"/>
      <c r="BF107" s="601"/>
      <c r="BG107" s="601"/>
      <c r="BH107" s="601"/>
      <c r="BI107" s="601"/>
      <c r="BK107" s="1"/>
      <c r="BL107" s="1"/>
      <c r="BM107" s="1"/>
      <c r="BN107" s="1"/>
      <c r="BO107" s="1"/>
      <c r="BP107" s="1"/>
      <c r="BQ107" s="1"/>
      <c r="BR107" s="1"/>
      <c r="BS107" s="1"/>
      <c r="BT107" s="1"/>
      <c r="BU107" s="1"/>
    </row>
    <row r="108" spans="1:73" s="5" customFormat="1" ht="18" customHeight="1">
      <c r="B108" s="99"/>
      <c r="C108" s="100" t="s">
        <v>191</v>
      </c>
      <c r="D108" s="602" t="s">
        <v>576</v>
      </c>
      <c r="E108" s="603"/>
      <c r="F108" s="603"/>
      <c r="G108" s="603"/>
      <c r="H108" s="603"/>
      <c r="I108" s="603"/>
      <c r="J108" s="603"/>
      <c r="K108" s="603"/>
      <c r="L108" s="603"/>
      <c r="M108" s="603"/>
      <c r="N108" s="603"/>
      <c r="O108" s="603"/>
      <c r="P108" s="603"/>
      <c r="Q108" s="34"/>
      <c r="R108" s="35"/>
      <c r="S108" s="11"/>
      <c r="T108" s="34"/>
      <c r="U108" s="35"/>
      <c r="V108" s="11"/>
      <c r="W108" s="34"/>
      <c r="X108" s="35"/>
      <c r="Y108" s="11"/>
      <c r="Z108" s="34"/>
      <c r="AA108" s="35"/>
      <c r="AB108" s="11"/>
      <c r="AC108" s="34"/>
      <c r="AD108" s="35"/>
      <c r="AE108" s="11"/>
      <c r="AF108" s="145"/>
      <c r="AG108" s="146"/>
      <c r="AH108" s="147"/>
      <c r="AI108" s="34"/>
      <c r="AJ108" s="35"/>
      <c r="AK108" s="11"/>
      <c r="AL108" s="145"/>
      <c r="AM108" s="146"/>
      <c r="AN108" s="147"/>
      <c r="AO108" s="34"/>
      <c r="AP108" s="35"/>
      <c r="AQ108" s="11"/>
      <c r="AR108" s="145"/>
      <c r="AS108" s="146"/>
      <c r="AT108" s="147"/>
      <c r="AU108" s="34"/>
      <c r="AV108" s="35"/>
      <c r="AW108" s="11"/>
      <c r="AX108" s="34"/>
      <c r="AY108" s="35"/>
      <c r="AZ108" s="11"/>
      <c r="BA108" s="604"/>
      <c r="BB108" s="604"/>
      <c r="BC108" s="604"/>
      <c r="BD108" s="604"/>
      <c r="BE108" s="604"/>
      <c r="BF108" s="604"/>
      <c r="BG108" s="604"/>
      <c r="BH108" s="604"/>
      <c r="BI108" s="604"/>
      <c r="BK108" s="1"/>
      <c r="BL108" s="1"/>
      <c r="BM108" s="1"/>
      <c r="BN108" s="1"/>
      <c r="BO108" s="1"/>
      <c r="BP108" s="1"/>
      <c r="BQ108" s="1"/>
      <c r="BR108" s="1"/>
      <c r="BS108" s="1"/>
      <c r="BT108" s="1"/>
      <c r="BU108" s="1"/>
    </row>
    <row r="109" spans="1:73" s="5" customFormat="1" ht="18" customHeight="1">
      <c r="B109" s="99"/>
      <c r="C109" s="100" t="s">
        <v>575</v>
      </c>
      <c r="D109" s="606" t="s">
        <v>577</v>
      </c>
      <c r="E109" s="607"/>
      <c r="F109" s="607"/>
      <c r="G109" s="607"/>
      <c r="H109" s="607"/>
      <c r="I109" s="607"/>
      <c r="J109" s="607"/>
      <c r="K109" s="607"/>
      <c r="L109" s="607"/>
      <c r="M109" s="607"/>
      <c r="N109" s="607"/>
      <c r="O109" s="607"/>
      <c r="P109" s="607"/>
      <c r="Q109" s="34"/>
      <c r="R109" s="35"/>
      <c r="S109" s="11"/>
      <c r="T109" s="34"/>
      <c r="U109" s="35"/>
      <c r="V109" s="11"/>
      <c r="W109" s="34"/>
      <c r="X109" s="35"/>
      <c r="Y109" s="11"/>
      <c r="Z109" s="34"/>
      <c r="AA109" s="35"/>
      <c r="AB109" s="11"/>
      <c r="AC109" s="34"/>
      <c r="AD109" s="35"/>
      <c r="AE109" s="11"/>
      <c r="AF109" s="34"/>
      <c r="AG109" s="35"/>
      <c r="AH109" s="11"/>
      <c r="AI109" s="145"/>
      <c r="AJ109" s="146"/>
      <c r="AK109" s="147"/>
      <c r="AL109" s="34"/>
      <c r="AM109" s="35"/>
      <c r="AN109" s="11"/>
      <c r="AO109" s="145"/>
      <c r="AP109" s="146"/>
      <c r="AQ109" s="147"/>
      <c r="AR109" s="34"/>
      <c r="AS109" s="35"/>
      <c r="AT109" s="11"/>
      <c r="AU109" s="145"/>
      <c r="AV109" s="146"/>
      <c r="AW109" s="147"/>
      <c r="AX109" s="34"/>
      <c r="AY109" s="35"/>
      <c r="AZ109" s="11"/>
      <c r="BA109" s="604"/>
      <c r="BB109" s="604"/>
      <c r="BC109" s="604"/>
      <c r="BD109" s="604"/>
      <c r="BE109" s="604"/>
      <c r="BF109" s="604"/>
      <c r="BG109" s="604"/>
      <c r="BH109" s="604"/>
      <c r="BI109" s="604"/>
      <c r="BK109" s="1"/>
      <c r="BL109" s="1"/>
      <c r="BM109" s="1"/>
      <c r="BN109" s="1"/>
      <c r="BO109" s="1"/>
      <c r="BP109" s="1"/>
      <c r="BQ109" s="1"/>
      <c r="BR109" s="1"/>
      <c r="BS109" s="1"/>
      <c r="BT109" s="1"/>
      <c r="BU109" s="1"/>
    </row>
    <row r="110" spans="1:73" s="5" customFormat="1" ht="18" customHeight="1">
      <c r="B110" s="36"/>
      <c r="C110" s="605" t="s">
        <v>588</v>
      </c>
      <c r="D110" s="601"/>
      <c r="E110" s="601"/>
      <c r="F110" s="601"/>
      <c r="G110" s="601"/>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1"/>
      <c r="AL110" s="601"/>
      <c r="AM110" s="601"/>
      <c r="AN110" s="601"/>
      <c r="AO110" s="601"/>
      <c r="AP110" s="601"/>
      <c r="AQ110" s="601"/>
      <c r="AR110" s="601"/>
      <c r="AS110" s="601"/>
      <c r="AT110" s="601"/>
      <c r="AU110" s="601"/>
      <c r="AV110" s="601"/>
      <c r="AW110" s="601"/>
      <c r="AX110" s="601"/>
      <c r="AY110" s="601"/>
      <c r="AZ110" s="601"/>
      <c r="BA110" s="601"/>
      <c r="BB110" s="601"/>
      <c r="BC110" s="601"/>
      <c r="BD110" s="601"/>
      <c r="BE110" s="601"/>
      <c r="BF110" s="601"/>
      <c r="BG110" s="601"/>
      <c r="BH110" s="601"/>
      <c r="BI110" s="601"/>
      <c r="BK110" s="1"/>
      <c r="BL110" s="1"/>
      <c r="BM110" s="1"/>
      <c r="BN110" s="1"/>
      <c r="BO110" s="1"/>
      <c r="BP110" s="1"/>
      <c r="BQ110" s="1"/>
      <c r="BR110" s="1"/>
      <c r="BS110" s="1"/>
      <c r="BT110" s="1"/>
      <c r="BU110" s="1"/>
    </row>
    <row r="111" spans="1:73" s="5" customFormat="1" ht="18" customHeight="1">
      <c r="B111" s="32"/>
      <c r="C111" s="33" t="s">
        <v>191</v>
      </c>
      <c r="D111" s="603" t="s">
        <v>597</v>
      </c>
      <c r="E111" s="603"/>
      <c r="F111" s="603"/>
      <c r="G111" s="603"/>
      <c r="H111" s="603"/>
      <c r="I111" s="603"/>
      <c r="J111" s="603"/>
      <c r="K111" s="603"/>
      <c r="L111" s="603"/>
      <c r="M111" s="603"/>
      <c r="N111" s="603"/>
      <c r="O111" s="603"/>
      <c r="P111" s="603"/>
      <c r="Q111" s="34"/>
      <c r="R111" s="35"/>
      <c r="S111" s="11"/>
      <c r="T111" s="34"/>
      <c r="U111" s="35"/>
      <c r="V111" s="11"/>
      <c r="W111" s="34"/>
      <c r="X111" s="35"/>
      <c r="Y111" s="11"/>
      <c r="Z111" s="34"/>
      <c r="AA111" s="35"/>
      <c r="AB111" s="11"/>
      <c r="AC111" s="34"/>
      <c r="AD111" s="35"/>
      <c r="AE111" s="11"/>
      <c r="AF111" s="148"/>
      <c r="AG111" s="149"/>
      <c r="AH111" s="150"/>
      <c r="AI111" s="34"/>
      <c r="AJ111" s="35"/>
      <c r="AK111" s="11"/>
      <c r="AL111" s="34"/>
      <c r="AM111" s="35"/>
      <c r="AN111" s="11"/>
      <c r="AO111" s="148"/>
      <c r="AP111" s="149"/>
      <c r="AQ111" s="150"/>
      <c r="AR111" s="34"/>
      <c r="AS111" s="35"/>
      <c r="AT111" s="11"/>
      <c r="AU111" s="34"/>
      <c r="AV111" s="35"/>
      <c r="AW111" s="11"/>
      <c r="AX111" s="148"/>
      <c r="AY111" s="149"/>
      <c r="AZ111" s="150"/>
      <c r="BA111" s="604"/>
      <c r="BB111" s="604"/>
      <c r="BC111" s="604"/>
      <c r="BD111" s="604"/>
      <c r="BE111" s="604"/>
      <c r="BF111" s="604"/>
      <c r="BG111" s="604"/>
      <c r="BH111" s="604"/>
      <c r="BI111" s="604"/>
      <c r="BK111" s="1"/>
      <c r="BL111" s="1"/>
      <c r="BM111" s="1"/>
      <c r="BN111" s="1"/>
      <c r="BO111" s="1"/>
      <c r="BP111" s="1"/>
      <c r="BQ111" s="1"/>
      <c r="BR111" s="1"/>
      <c r="BS111" s="1"/>
      <c r="BT111" s="1"/>
      <c r="BU111" s="1"/>
    </row>
    <row r="112" spans="1:73" s="5" customFormat="1" ht="18" customHeight="1">
      <c r="B112" s="37"/>
      <c r="C112" s="601" t="s">
        <v>192</v>
      </c>
      <c r="D112" s="601"/>
      <c r="E112" s="601"/>
      <c r="F112" s="601"/>
      <c r="G112" s="601"/>
      <c r="H112" s="601"/>
      <c r="I112" s="601"/>
      <c r="J112" s="601"/>
      <c r="K112" s="601"/>
      <c r="L112" s="601"/>
      <c r="M112" s="601"/>
      <c r="N112" s="601"/>
      <c r="O112" s="601"/>
      <c r="P112" s="601"/>
      <c r="Q112" s="601"/>
      <c r="R112" s="601"/>
      <c r="S112" s="601"/>
      <c r="T112" s="601"/>
      <c r="U112" s="601"/>
      <c r="V112" s="601"/>
      <c r="W112" s="601"/>
      <c r="X112" s="601"/>
      <c r="Y112" s="601"/>
      <c r="Z112" s="601"/>
      <c r="AA112" s="601"/>
      <c r="AB112" s="601"/>
      <c r="AC112" s="601"/>
      <c r="AD112" s="601"/>
      <c r="AE112" s="601"/>
      <c r="AF112" s="601"/>
      <c r="AG112" s="601"/>
      <c r="AH112" s="601"/>
      <c r="AI112" s="601"/>
      <c r="AJ112" s="601"/>
      <c r="AK112" s="601"/>
      <c r="AL112" s="601"/>
      <c r="AM112" s="601"/>
      <c r="AN112" s="601"/>
      <c r="AO112" s="601"/>
      <c r="AP112" s="601"/>
      <c r="AQ112" s="601"/>
      <c r="AR112" s="601"/>
      <c r="AS112" s="601"/>
      <c r="AT112" s="601"/>
      <c r="AU112" s="601"/>
      <c r="AV112" s="601"/>
      <c r="AW112" s="601"/>
      <c r="AX112" s="601"/>
      <c r="AY112" s="601"/>
      <c r="AZ112" s="601"/>
      <c r="BA112" s="601"/>
      <c r="BB112" s="601"/>
      <c r="BC112" s="601"/>
      <c r="BD112" s="601"/>
      <c r="BE112" s="601"/>
      <c r="BF112" s="601"/>
      <c r="BG112" s="601"/>
      <c r="BH112" s="601"/>
      <c r="BI112" s="601"/>
      <c r="BK112" s="1"/>
      <c r="BL112" s="1"/>
      <c r="BM112" s="1"/>
      <c r="BN112" s="1"/>
      <c r="BO112" s="1"/>
      <c r="BP112" s="1"/>
      <c r="BQ112" s="1"/>
      <c r="BR112" s="1"/>
      <c r="BS112" s="1"/>
      <c r="BT112" s="1"/>
      <c r="BU112" s="1"/>
    </row>
    <row r="113" spans="2:73" s="5" customFormat="1" ht="18" customHeight="1">
      <c r="B113" s="32"/>
      <c r="C113" s="33" t="s">
        <v>191</v>
      </c>
      <c r="D113" s="603" t="s">
        <v>578</v>
      </c>
      <c r="E113" s="603"/>
      <c r="F113" s="603"/>
      <c r="G113" s="603"/>
      <c r="H113" s="603"/>
      <c r="I113" s="603"/>
      <c r="J113" s="603"/>
      <c r="K113" s="603"/>
      <c r="L113" s="603"/>
      <c r="M113" s="603"/>
      <c r="N113" s="603"/>
      <c r="O113" s="603"/>
      <c r="P113" s="603"/>
      <c r="Q113" s="34"/>
      <c r="R113" s="35"/>
      <c r="S113" s="11"/>
      <c r="T113" s="34"/>
      <c r="U113" s="35"/>
      <c r="V113" s="11"/>
      <c r="W113" s="34"/>
      <c r="X113" s="35"/>
      <c r="Y113" s="11"/>
      <c r="Z113" s="34"/>
      <c r="AA113" s="35"/>
      <c r="AB113" s="11"/>
      <c r="AC113" s="34"/>
      <c r="AD113" s="35"/>
      <c r="AE113" s="11"/>
      <c r="AF113" s="34"/>
      <c r="AG113" s="35"/>
      <c r="AH113" s="11"/>
      <c r="AI113" s="148"/>
      <c r="AJ113" s="149"/>
      <c r="AK113" s="150"/>
      <c r="AL113" s="34"/>
      <c r="AM113" s="35"/>
      <c r="AN113" s="11"/>
      <c r="AO113" s="34"/>
      <c r="AP113" s="35"/>
      <c r="AQ113" s="11"/>
      <c r="AR113" s="34"/>
      <c r="AS113" s="35"/>
      <c r="AT113" s="11"/>
      <c r="AU113" s="34"/>
      <c r="AV113" s="35"/>
      <c r="AW113" s="11"/>
      <c r="AX113" s="34"/>
      <c r="AY113" s="35"/>
      <c r="AZ113" s="11"/>
      <c r="BA113" s="604"/>
      <c r="BB113" s="604"/>
      <c r="BC113" s="604"/>
      <c r="BD113" s="604"/>
      <c r="BE113" s="604"/>
      <c r="BF113" s="604"/>
      <c r="BG113" s="604"/>
      <c r="BH113" s="604"/>
      <c r="BI113" s="604"/>
    </row>
    <row r="114" spans="2:73" s="5" customFormat="1" ht="18" customHeight="1">
      <c r="B114" s="37"/>
      <c r="C114" s="601" t="s">
        <v>193</v>
      </c>
      <c r="D114" s="601"/>
      <c r="E114" s="601"/>
      <c r="F114" s="601"/>
      <c r="G114" s="601"/>
      <c r="H114" s="601"/>
      <c r="I114" s="601"/>
      <c r="J114" s="601"/>
      <c r="K114" s="601"/>
      <c r="L114" s="601"/>
      <c r="M114" s="601"/>
      <c r="N114" s="601"/>
      <c r="O114" s="601"/>
      <c r="P114" s="601"/>
      <c r="Q114" s="601"/>
      <c r="R114" s="601"/>
      <c r="S114" s="601"/>
      <c r="T114" s="601"/>
      <c r="U114" s="601"/>
      <c r="V114" s="601"/>
      <c r="W114" s="601"/>
      <c r="X114" s="601"/>
      <c r="Y114" s="601"/>
      <c r="Z114" s="601"/>
      <c r="AA114" s="601"/>
      <c r="AB114" s="601"/>
      <c r="AC114" s="601"/>
      <c r="AD114" s="601"/>
      <c r="AE114" s="601"/>
      <c r="AF114" s="601"/>
      <c r="AG114" s="601"/>
      <c r="AH114" s="601"/>
      <c r="AI114" s="601"/>
      <c r="AJ114" s="601"/>
      <c r="AK114" s="601"/>
      <c r="AL114" s="601"/>
      <c r="AM114" s="601"/>
      <c r="AN114" s="601"/>
      <c r="AO114" s="601"/>
      <c r="AP114" s="601"/>
      <c r="AQ114" s="601"/>
      <c r="AR114" s="601"/>
      <c r="AS114" s="601"/>
      <c r="AT114" s="601"/>
      <c r="AU114" s="601"/>
      <c r="AV114" s="601"/>
      <c r="AW114" s="601"/>
      <c r="AX114" s="601"/>
      <c r="AY114" s="601"/>
      <c r="AZ114" s="601"/>
      <c r="BA114" s="601"/>
      <c r="BB114" s="601"/>
      <c r="BC114" s="601"/>
      <c r="BD114" s="601"/>
      <c r="BE114" s="601"/>
      <c r="BF114" s="601"/>
      <c r="BG114" s="601"/>
      <c r="BH114" s="601"/>
      <c r="BI114" s="601"/>
    </row>
    <row r="115" spans="2:73" s="5" customFormat="1" ht="18" customHeight="1">
      <c r="B115" s="32"/>
      <c r="C115" s="33" t="s">
        <v>191</v>
      </c>
      <c r="D115" s="603" t="s">
        <v>579</v>
      </c>
      <c r="E115" s="603"/>
      <c r="F115" s="603"/>
      <c r="G115" s="603"/>
      <c r="H115" s="603"/>
      <c r="I115" s="603"/>
      <c r="J115" s="603"/>
      <c r="K115" s="603"/>
      <c r="L115" s="603"/>
      <c r="M115" s="603"/>
      <c r="N115" s="603"/>
      <c r="O115" s="603"/>
      <c r="P115" s="603"/>
      <c r="Q115" s="34"/>
      <c r="R115" s="35"/>
      <c r="S115" s="11"/>
      <c r="T115" s="34"/>
      <c r="U115" s="35"/>
      <c r="V115" s="11"/>
      <c r="W115" s="34"/>
      <c r="X115" s="35"/>
      <c r="Y115" s="11"/>
      <c r="Z115" s="34"/>
      <c r="AA115" s="35"/>
      <c r="AB115" s="11"/>
      <c r="AC115" s="34"/>
      <c r="AD115" s="35"/>
      <c r="AE115" s="11"/>
      <c r="AF115" s="34"/>
      <c r="AG115" s="35"/>
      <c r="AH115" s="11"/>
      <c r="AI115" s="148"/>
      <c r="AJ115" s="149"/>
      <c r="AK115" s="150"/>
      <c r="AL115" s="148"/>
      <c r="AM115" s="149"/>
      <c r="AN115" s="150"/>
      <c r="AO115" s="34"/>
      <c r="AP115" s="35"/>
      <c r="AQ115" s="11"/>
      <c r="AR115" s="34"/>
      <c r="AS115" s="35"/>
      <c r="AT115" s="11"/>
      <c r="AU115" s="34"/>
      <c r="AV115" s="35"/>
      <c r="AW115" s="11"/>
      <c r="AX115" s="34"/>
      <c r="AY115" s="35"/>
      <c r="AZ115" s="11"/>
      <c r="BA115" s="604"/>
      <c r="BB115" s="604"/>
      <c r="BC115" s="604"/>
      <c r="BD115" s="604"/>
      <c r="BE115" s="604"/>
      <c r="BF115" s="604"/>
      <c r="BG115" s="604"/>
      <c r="BH115" s="604"/>
      <c r="BI115" s="604"/>
    </row>
    <row r="116" spans="2:73" s="5" customFormat="1" ht="18" customHeight="1">
      <c r="B116" s="601" t="s">
        <v>194</v>
      </c>
      <c r="C116" s="601"/>
      <c r="D116" s="601"/>
      <c r="E116" s="601"/>
      <c r="F116" s="601"/>
      <c r="G116" s="601"/>
      <c r="H116" s="601"/>
      <c r="I116" s="601"/>
      <c r="J116" s="601"/>
      <c r="K116" s="601"/>
      <c r="L116" s="601"/>
      <c r="M116" s="601"/>
      <c r="N116" s="601"/>
      <c r="O116" s="601"/>
      <c r="P116" s="601"/>
      <c r="Q116" s="601"/>
      <c r="R116" s="601"/>
      <c r="S116" s="601"/>
      <c r="T116" s="601"/>
      <c r="U116" s="601"/>
      <c r="V116" s="601"/>
      <c r="W116" s="601"/>
      <c r="X116" s="601"/>
      <c r="Y116" s="601"/>
      <c r="Z116" s="601"/>
      <c r="AA116" s="601"/>
      <c r="AB116" s="601"/>
      <c r="AC116" s="601"/>
      <c r="AD116" s="601"/>
      <c r="AE116" s="601"/>
      <c r="AF116" s="601"/>
      <c r="AG116" s="601"/>
      <c r="AH116" s="601"/>
      <c r="AI116" s="601"/>
      <c r="AJ116" s="601"/>
      <c r="AK116" s="601"/>
      <c r="AL116" s="601"/>
      <c r="AM116" s="601"/>
      <c r="AN116" s="601"/>
      <c r="AO116" s="601"/>
      <c r="AP116" s="601"/>
      <c r="AQ116" s="601"/>
      <c r="AR116" s="601"/>
      <c r="AS116" s="601"/>
      <c r="AT116" s="601"/>
      <c r="AU116" s="601"/>
      <c r="AV116" s="601"/>
      <c r="AW116" s="601"/>
      <c r="AX116" s="601"/>
      <c r="AY116" s="601"/>
      <c r="AZ116" s="601"/>
      <c r="BA116" s="601"/>
      <c r="BB116" s="601"/>
      <c r="BC116" s="601"/>
      <c r="BD116" s="601"/>
      <c r="BE116" s="601"/>
      <c r="BF116" s="601"/>
      <c r="BG116" s="601"/>
      <c r="BH116" s="601"/>
      <c r="BI116" s="601"/>
    </row>
    <row r="117" spans="2:73" s="5" customFormat="1" ht="18" customHeight="1">
      <c r="B117" s="32"/>
      <c r="C117" s="33" t="s">
        <v>191</v>
      </c>
      <c r="D117" s="603" t="s">
        <v>491</v>
      </c>
      <c r="E117" s="603"/>
      <c r="F117" s="603"/>
      <c r="G117" s="603"/>
      <c r="H117" s="603"/>
      <c r="I117" s="603"/>
      <c r="J117" s="603"/>
      <c r="K117" s="603"/>
      <c r="L117" s="603"/>
      <c r="M117" s="603"/>
      <c r="N117" s="603"/>
      <c r="O117" s="603"/>
      <c r="P117" s="603"/>
      <c r="Q117" s="34"/>
      <c r="R117" s="35"/>
      <c r="S117" s="11"/>
      <c r="T117" s="34"/>
      <c r="U117" s="35"/>
      <c r="V117" s="11"/>
      <c r="W117" s="34"/>
      <c r="X117" s="35"/>
      <c r="Y117" s="11"/>
      <c r="Z117" s="34"/>
      <c r="AA117" s="35"/>
      <c r="AB117" s="11"/>
      <c r="AC117" s="34"/>
      <c r="AD117" s="35"/>
      <c r="AE117" s="11"/>
      <c r="AF117" s="125"/>
      <c r="AG117" s="126"/>
      <c r="AH117" s="127"/>
      <c r="AI117" s="125"/>
      <c r="AJ117" s="126"/>
      <c r="AK117" s="127"/>
      <c r="AL117" s="34"/>
      <c r="AM117" s="35"/>
      <c r="AN117" s="11"/>
      <c r="AO117" s="34"/>
      <c r="AP117" s="35"/>
      <c r="AQ117" s="11"/>
      <c r="AR117" s="34"/>
      <c r="AS117" s="35"/>
      <c r="AT117" s="11"/>
      <c r="AU117" s="34"/>
      <c r="AV117" s="35"/>
      <c r="AW117" s="11"/>
      <c r="AX117" s="34"/>
      <c r="AY117" s="35"/>
      <c r="AZ117" s="11"/>
      <c r="BA117" s="604"/>
      <c r="BB117" s="604"/>
      <c r="BC117" s="604"/>
      <c r="BD117" s="604"/>
      <c r="BE117" s="604"/>
      <c r="BF117" s="604"/>
      <c r="BG117" s="604"/>
      <c r="BH117" s="604"/>
      <c r="BI117" s="604"/>
    </row>
    <row r="118" spans="2:73" s="5" customFormat="1" ht="14.25" customHeight="1">
      <c r="B118" s="661" t="s">
        <v>195</v>
      </c>
      <c r="C118" s="661"/>
      <c r="D118" s="661"/>
      <c r="E118" s="661"/>
      <c r="F118" s="661"/>
      <c r="G118" s="661"/>
      <c r="H118" s="661"/>
      <c r="I118" s="661"/>
      <c r="J118" s="661"/>
      <c r="K118" s="661"/>
      <c r="L118" s="661"/>
      <c r="M118" s="661"/>
      <c r="N118" s="661"/>
      <c r="O118" s="661"/>
      <c r="P118" s="661"/>
      <c r="Q118" s="661"/>
      <c r="R118" s="661"/>
      <c r="S118" s="661"/>
      <c r="T118" s="661"/>
      <c r="U118" s="661"/>
      <c r="V118" s="661"/>
      <c r="W118" s="661"/>
      <c r="X118" s="661"/>
      <c r="Y118" s="661"/>
      <c r="Z118" s="661"/>
      <c r="AA118" s="661"/>
      <c r="AB118" s="661"/>
      <c r="AC118" s="661"/>
      <c r="AD118" s="661"/>
      <c r="AE118" s="661"/>
      <c r="AF118" s="661"/>
      <c r="AG118" s="661"/>
      <c r="AH118" s="661"/>
      <c r="AI118" s="661"/>
      <c r="AJ118" s="661"/>
      <c r="AK118" s="661"/>
      <c r="AL118" s="661"/>
      <c r="AM118" s="661"/>
      <c r="AN118" s="661"/>
      <c r="AO118" s="661"/>
      <c r="AP118" s="661"/>
      <c r="AQ118" s="661"/>
      <c r="AR118" s="661"/>
      <c r="AS118" s="661"/>
      <c r="AT118" s="661"/>
      <c r="AU118" s="661"/>
      <c r="AV118" s="661"/>
      <c r="AW118" s="661"/>
      <c r="AX118" s="661"/>
      <c r="AY118" s="661"/>
      <c r="AZ118" s="661"/>
      <c r="BA118" s="661"/>
      <c r="BB118" s="661"/>
      <c r="BC118" s="661"/>
      <c r="BD118" s="661"/>
      <c r="BE118" s="661"/>
      <c r="BF118" s="661"/>
      <c r="BG118" s="661"/>
      <c r="BH118" s="661"/>
    </row>
    <row r="119" spans="2:73" s="5" customFormat="1" ht="14.25" customHeight="1">
      <c r="B119" s="90"/>
      <c r="C119" s="90"/>
      <c r="D119" s="90"/>
      <c r="E119" s="90"/>
      <c r="F119" s="90"/>
      <c r="G119" s="90"/>
      <c r="H119" s="90"/>
      <c r="I119" s="90"/>
      <c r="J119" s="90"/>
      <c r="K119" s="90"/>
      <c r="L119" s="90"/>
      <c r="M119" s="90"/>
      <c r="N119" s="90"/>
      <c r="O119" s="90"/>
      <c r="P119" s="90"/>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2:73" s="5" customFormat="1" ht="27" customHeight="1">
      <c r="B120" s="444" t="s">
        <v>196</v>
      </c>
      <c r="C120" s="444"/>
      <c r="D120" s="444"/>
      <c r="E120" s="444"/>
      <c r="F120" s="444"/>
      <c r="G120" s="444"/>
      <c r="H120" s="444"/>
      <c r="I120" s="444"/>
      <c r="J120" s="444"/>
      <c r="K120" s="444"/>
      <c r="L120" s="444"/>
      <c r="M120" s="444"/>
      <c r="N120" s="444"/>
      <c r="O120" s="444"/>
      <c r="P120" s="444"/>
      <c r="Q120" s="662">
        <v>46477</v>
      </c>
      <c r="R120" s="256"/>
      <c r="S120" s="256"/>
      <c r="T120" s="256"/>
      <c r="U120" s="256"/>
      <c r="V120" s="256"/>
      <c r="W120" s="256"/>
      <c r="X120" s="256"/>
      <c r="Y120" s="256"/>
      <c r="Z120" s="256"/>
      <c r="AA120" s="256"/>
      <c r="AB120" s="256"/>
      <c r="AC120" s="256"/>
      <c r="AD120" s="256"/>
      <c r="AE120" s="256"/>
      <c r="AF120" s="256"/>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2:73" s="5" customFormat="1" ht="14.25" customHeight="1">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2:73" ht="18.75" customHeight="1">
      <c r="B122" s="462" t="s">
        <v>341</v>
      </c>
      <c r="C122" s="462"/>
      <c r="D122" s="462"/>
      <c r="E122" s="462"/>
      <c r="F122" s="462"/>
      <c r="G122" s="462"/>
      <c r="H122" s="462"/>
      <c r="I122" s="462"/>
      <c r="J122" s="462"/>
      <c r="K122" s="462"/>
      <c r="L122" s="462"/>
      <c r="M122" s="462"/>
      <c r="N122" s="462"/>
      <c r="O122" s="462"/>
      <c r="P122" s="462"/>
      <c r="Q122" s="462"/>
      <c r="R122" s="462"/>
      <c r="S122" s="462"/>
      <c r="T122" s="462"/>
      <c r="U122" s="462"/>
      <c r="V122" s="462"/>
      <c r="W122" s="462"/>
      <c r="X122" s="462"/>
      <c r="Y122" s="462"/>
      <c r="Z122" s="462"/>
      <c r="AA122" s="462"/>
      <c r="AB122" s="462"/>
      <c r="AC122" s="462"/>
      <c r="AD122" s="462"/>
      <c r="AE122" s="462"/>
      <c r="AF122" s="462"/>
      <c r="AG122" s="462"/>
      <c r="AH122" s="462"/>
      <c r="AI122" s="462"/>
      <c r="AJ122" s="462"/>
      <c r="AK122" s="462"/>
      <c r="AL122" s="462"/>
      <c r="AM122" s="462"/>
      <c r="AN122" s="462"/>
      <c r="AO122" s="462"/>
      <c r="AP122" s="462"/>
      <c r="AQ122" s="462"/>
      <c r="AR122" s="462"/>
      <c r="AS122" s="462"/>
      <c r="AT122" s="462"/>
      <c r="AU122" s="462"/>
      <c r="AV122" s="462"/>
      <c r="AW122" s="462"/>
      <c r="AX122" s="295"/>
      <c r="AY122" s="295"/>
      <c r="AZ122" s="295"/>
      <c r="BA122" s="295"/>
      <c r="BB122" s="295"/>
      <c r="BC122" s="295"/>
      <c r="BD122" s="295"/>
      <c r="BE122" s="295"/>
      <c r="BF122" s="295"/>
      <c r="BG122" s="295"/>
      <c r="BH122" s="295"/>
      <c r="BK122" s="5"/>
      <c r="BL122" s="5"/>
      <c r="BM122" s="5"/>
      <c r="BN122" s="5"/>
      <c r="BO122" s="5"/>
      <c r="BP122" s="5"/>
      <c r="BQ122" s="5"/>
      <c r="BR122" s="5"/>
      <c r="BS122" s="5"/>
      <c r="BT122" s="5"/>
      <c r="BU122" s="5"/>
    </row>
    <row r="123" spans="2:73" ht="18.75" customHeight="1">
      <c r="B123" s="646" t="s">
        <v>197</v>
      </c>
      <c r="C123" s="669"/>
      <c r="D123" s="669"/>
      <c r="E123" s="669"/>
      <c r="F123" s="669"/>
      <c r="G123" s="669"/>
      <c r="H123" s="669"/>
      <c r="I123" s="669"/>
      <c r="J123" s="669"/>
      <c r="K123" s="669"/>
      <c r="L123" s="669"/>
      <c r="M123" s="669"/>
      <c r="N123" s="669"/>
      <c r="O123" s="669"/>
      <c r="P123" s="669"/>
      <c r="Q123" s="669"/>
      <c r="R123" s="669"/>
      <c r="S123" s="669"/>
      <c r="T123" s="645"/>
      <c r="U123" s="673" t="s">
        <v>198</v>
      </c>
      <c r="V123" s="552"/>
      <c r="W123" s="552"/>
      <c r="X123" s="552"/>
      <c r="Y123" s="552"/>
      <c r="Z123" s="552"/>
      <c r="AA123" s="553"/>
      <c r="AB123" s="454" t="s">
        <v>12</v>
      </c>
      <c r="AC123" s="455"/>
      <c r="AD123" s="455"/>
      <c r="AE123" s="455"/>
      <c r="AF123" s="455"/>
      <c r="AG123" s="455"/>
      <c r="AH123" s="455"/>
      <c r="AI123" s="455"/>
      <c r="AJ123" s="455"/>
      <c r="AK123" s="455"/>
      <c r="AL123" s="455"/>
      <c r="AM123" s="455"/>
      <c r="AN123" s="455"/>
      <c r="AO123" s="455"/>
      <c r="AP123" s="455"/>
      <c r="AQ123" s="455"/>
      <c r="AR123" s="456"/>
      <c r="AS123" s="289" t="s">
        <v>199</v>
      </c>
      <c r="AT123" s="289"/>
      <c r="AU123" s="289"/>
      <c r="AV123" s="289"/>
      <c r="AW123" s="289"/>
      <c r="AX123" s="463" t="s">
        <v>200</v>
      </c>
      <c r="AY123" s="463"/>
      <c r="AZ123" s="463"/>
      <c r="BA123" s="463"/>
      <c r="BB123" s="463"/>
      <c r="BC123" s="463"/>
      <c r="BD123" s="463"/>
      <c r="BE123" s="463"/>
      <c r="BF123" s="463"/>
      <c r="BG123" s="463"/>
      <c r="BH123" s="463"/>
      <c r="BI123" s="463"/>
      <c r="BK123" s="5"/>
      <c r="BL123" s="5"/>
      <c r="BM123" s="5"/>
      <c r="BN123" s="5"/>
      <c r="BO123" s="5"/>
      <c r="BP123" s="5"/>
      <c r="BQ123" s="5"/>
      <c r="BR123" s="5"/>
      <c r="BS123" s="5"/>
      <c r="BT123" s="5"/>
      <c r="BU123" s="5"/>
    </row>
    <row r="124" spans="2:73" ht="18.75" customHeight="1">
      <c r="B124" s="670"/>
      <c r="C124" s="671"/>
      <c r="D124" s="671"/>
      <c r="E124" s="671"/>
      <c r="F124" s="671"/>
      <c r="G124" s="671"/>
      <c r="H124" s="671"/>
      <c r="I124" s="671"/>
      <c r="J124" s="671"/>
      <c r="K124" s="671"/>
      <c r="L124" s="671"/>
      <c r="M124" s="671"/>
      <c r="N124" s="671"/>
      <c r="O124" s="671"/>
      <c r="P124" s="671"/>
      <c r="Q124" s="671"/>
      <c r="R124" s="671"/>
      <c r="S124" s="671"/>
      <c r="T124" s="672"/>
      <c r="U124" s="668"/>
      <c r="V124" s="674"/>
      <c r="W124" s="674"/>
      <c r="X124" s="674"/>
      <c r="Y124" s="674"/>
      <c r="Z124" s="674"/>
      <c r="AA124" s="675"/>
      <c r="AB124" s="454" t="s">
        <v>201</v>
      </c>
      <c r="AC124" s="455"/>
      <c r="AD124" s="455"/>
      <c r="AE124" s="455"/>
      <c r="AF124" s="455"/>
      <c r="AG124" s="455"/>
      <c r="AH124" s="456"/>
      <c r="AI124" s="463" t="s">
        <v>202</v>
      </c>
      <c r="AJ124" s="463"/>
      <c r="AK124" s="463"/>
      <c r="AL124" s="454" t="s">
        <v>203</v>
      </c>
      <c r="AM124" s="455"/>
      <c r="AN124" s="455"/>
      <c r="AO124" s="455"/>
      <c r="AP124" s="455"/>
      <c r="AQ124" s="455"/>
      <c r="AR124" s="456"/>
      <c r="AS124" s="289"/>
      <c r="AT124" s="289"/>
      <c r="AU124" s="289"/>
      <c r="AV124" s="289"/>
      <c r="AW124" s="289"/>
      <c r="AX124" s="463"/>
      <c r="AY124" s="463"/>
      <c r="AZ124" s="463"/>
      <c r="BA124" s="463"/>
      <c r="BB124" s="463"/>
      <c r="BC124" s="463"/>
      <c r="BD124" s="463"/>
      <c r="BE124" s="463"/>
      <c r="BF124" s="463"/>
      <c r="BG124" s="463"/>
      <c r="BH124" s="463"/>
      <c r="BI124" s="463"/>
    </row>
    <row r="125" spans="2:73" ht="18.75" customHeight="1">
      <c r="B125" s="38" t="s">
        <v>204</v>
      </c>
      <c r="C125" s="39"/>
      <c r="D125" s="39"/>
      <c r="E125" s="39"/>
      <c r="F125" s="39"/>
      <c r="G125" s="39"/>
      <c r="H125" s="39"/>
      <c r="I125" s="39"/>
      <c r="J125" s="39"/>
      <c r="K125" s="39"/>
      <c r="L125" s="39"/>
      <c r="M125" s="39"/>
      <c r="N125" s="39"/>
      <c r="O125" s="39"/>
      <c r="P125" s="39"/>
      <c r="Q125" s="39"/>
      <c r="R125" s="39"/>
      <c r="S125" s="39"/>
      <c r="T125" s="39"/>
      <c r="U125" s="598">
        <f>IF(SUM(U127:AA128,U130:AA131,U133:AA134,U136:AA137)="",0,SUM(U127:AA128,U130:AA131,U133:AA134,U136:AA137))</f>
        <v>2175000</v>
      </c>
      <c r="V125" s="598"/>
      <c r="W125" s="598"/>
      <c r="X125" s="598"/>
      <c r="Y125" s="598"/>
      <c r="Z125" s="598"/>
      <c r="AA125" s="598"/>
      <c r="AB125" s="599">
        <f>IF(SUM(AB127:AH128,AB130:AH131,AB133:AH134,AB136:AH137)="",0,SUM(AB127:AH128,AB130:AH131,AB133:AH134,AB136:AH137))</f>
        <v>2010000</v>
      </c>
      <c r="AC125" s="599"/>
      <c r="AD125" s="599"/>
      <c r="AE125" s="599"/>
      <c r="AF125" s="599"/>
      <c r="AG125" s="599"/>
      <c r="AH125" s="599"/>
      <c r="AI125" s="463"/>
      <c r="AJ125" s="463"/>
      <c r="AK125" s="463"/>
      <c r="AL125" s="599">
        <f>IF(SUM(AL127:AR128,AL130:AR131,AL133:AR134,AL136:AR137)="",0,SUM(AL127:AR128,AL130:AR131,AL133:AR134,AL136:AR137))</f>
        <v>165000</v>
      </c>
      <c r="AM125" s="599"/>
      <c r="AN125" s="599"/>
      <c r="AO125" s="599"/>
      <c r="AP125" s="599"/>
      <c r="AQ125" s="599"/>
      <c r="AR125" s="599"/>
      <c r="AS125" s="463"/>
      <c r="AT125" s="463"/>
      <c r="AU125" s="463"/>
      <c r="AV125" s="463"/>
      <c r="AW125" s="463"/>
      <c r="AX125" s="463"/>
      <c r="AY125" s="463"/>
      <c r="AZ125" s="463"/>
      <c r="BA125" s="463"/>
      <c r="BB125" s="463"/>
      <c r="BC125" s="463"/>
      <c r="BD125" s="463"/>
      <c r="BE125" s="463"/>
      <c r="BF125" s="463"/>
      <c r="BG125" s="463"/>
      <c r="BH125" s="463"/>
      <c r="BI125" s="463"/>
    </row>
    <row r="126" spans="2:73" ht="14.25" customHeight="1">
      <c r="B126" s="18"/>
      <c r="C126" s="597" t="s">
        <v>190</v>
      </c>
      <c r="D126" s="597"/>
      <c r="E126" s="597"/>
      <c r="F126" s="597"/>
      <c r="G126" s="597"/>
      <c r="H126" s="597"/>
      <c r="I126" s="597"/>
      <c r="J126" s="597"/>
      <c r="K126" s="597"/>
      <c r="L126" s="597"/>
      <c r="M126" s="597"/>
      <c r="N126" s="597"/>
      <c r="O126" s="597"/>
      <c r="P126" s="597"/>
      <c r="Q126" s="597"/>
      <c r="R126" s="597"/>
      <c r="S126" s="597"/>
      <c r="T126" s="597"/>
      <c r="U126" s="597"/>
      <c r="V126" s="597"/>
      <c r="W126" s="597"/>
      <c r="X126" s="597"/>
      <c r="Y126" s="597"/>
      <c r="Z126" s="597"/>
      <c r="AA126" s="597"/>
      <c r="AB126" s="597"/>
      <c r="AC126" s="597"/>
      <c r="AD126" s="597"/>
      <c r="AE126" s="597"/>
      <c r="AF126" s="597"/>
      <c r="AG126" s="597"/>
      <c r="AH126" s="597"/>
      <c r="AI126" s="597"/>
      <c r="AJ126" s="597"/>
      <c r="AK126" s="597"/>
      <c r="AL126" s="597"/>
      <c r="AM126" s="597"/>
      <c r="AN126" s="597"/>
      <c r="AO126" s="597"/>
      <c r="AP126" s="597"/>
      <c r="AQ126" s="597"/>
      <c r="AR126" s="597"/>
      <c r="AS126" s="597"/>
      <c r="AT126" s="597"/>
      <c r="AU126" s="597"/>
      <c r="AV126" s="597"/>
      <c r="AW126" s="597"/>
      <c r="AX126" s="597"/>
      <c r="AY126" s="597"/>
      <c r="AZ126" s="597"/>
      <c r="BA126" s="597"/>
      <c r="BB126" s="597"/>
      <c r="BC126" s="597"/>
      <c r="BD126" s="597"/>
      <c r="BE126" s="597"/>
      <c r="BF126" s="597"/>
      <c r="BG126" s="597"/>
      <c r="BH126" s="597"/>
      <c r="BI126" s="597"/>
    </row>
    <row r="127" spans="2:73" ht="31.9" customHeight="1">
      <c r="B127" s="10"/>
      <c r="C127" s="667" t="s">
        <v>205</v>
      </c>
      <c r="D127" s="668"/>
      <c r="E127" s="563" t="s">
        <v>312</v>
      </c>
      <c r="F127" s="504"/>
      <c r="G127" s="504"/>
      <c r="H127" s="504"/>
      <c r="I127" s="504"/>
      <c r="J127" s="504"/>
      <c r="K127" s="504"/>
      <c r="L127" s="504"/>
      <c r="M127" s="504"/>
      <c r="N127" s="504"/>
      <c r="O127" s="504"/>
      <c r="P127" s="504"/>
      <c r="Q127" s="504"/>
      <c r="R127" s="504"/>
      <c r="S127" s="504"/>
      <c r="T127" s="505"/>
      <c r="U127" s="564">
        <v>55000</v>
      </c>
      <c r="V127" s="565"/>
      <c r="W127" s="565"/>
      <c r="X127" s="565"/>
      <c r="Y127" s="565"/>
      <c r="Z127" s="565"/>
      <c r="AA127" s="566"/>
      <c r="AB127" s="564">
        <v>50000</v>
      </c>
      <c r="AC127" s="565"/>
      <c r="AD127" s="565"/>
      <c r="AE127" s="565"/>
      <c r="AF127" s="565"/>
      <c r="AG127" s="565"/>
      <c r="AH127" s="566"/>
      <c r="AI127" s="576" t="s">
        <v>459</v>
      </c>
      <c r="AJ127" s="576"/>
      <c r="AK127" s="576"/>
      <c r="AL127" s="564">
        <f>U127-AB127</f>
        <v>5000</v>
      </c>
      <c r="AM127" s="565"/>
      <c r="AN127" s="565"/>
      <c r="AO127" s="565"/>
      <c r="AP127" s="565"/>
      <c r="AQ127" s="565"/>
      <c r="AR127" s="566"/>
      <c r="AS127" s="577" t="s">
        <v>580</v>
      </c>
      <c r="AT127" s="578"/>
      <c r="AU127" s="578"/>
      <c r="AV127" s="578"/>
      <c r="AW127" s="578"/>
      <c r="AX127" s="539" t="s">
        <v>581</v>
      </c>
      <c r="AY127" s="579"/>
      <c r="AZ127" s="579"/>
      <c r="BA127" s="579"/>
      <c r="BB127" s="579"/>
      <c r="BC127" s="579"/>
      <c r="BD127" s="579"/>
      <c r="BE127" s="579"/>
      <c r="BF127" s="579"/>
      <c r="BG127" s="579"/>
      <c r="BH127" s="579"/>
      <c r="BI127" s="579"/>
    </row>
    <row r="128" spans="2:73" ht="18.75" customHeight="1">
      <c r="B128" s="17"/>
      <c r="C128" s="289"/>
      <c r="D128" s="331"/>
      <c r="E128" s="591"/>
      <c r="F128" s="592"/>
      <c r="G128" s="592"/>
      <c r="H128" s="592"/>
      <c r="I128" s="592"/>
      <c r="J128" s="592"/>
      <c r="K128" s="592"/>
      <c r="L128" s="592"/>
      <c r="M128" s="592"/>
      <c r="N128" s="592"/>
      <c r="O128" s="592"/>
      <c r="P128" s="592"/>
      <c r="Q128" s="592"/>
      <c r="R128" s="592"/>
      <c r="S128" s="592"/>
      <c r="T128" s="593"/>
      <c r="U128" s="426"/>
      <c r="V128" s="427"/>
      <c r="W128" s="427"/>
      <c r="X128" s="427"/>
      <c r="Y128" s="427"/>
      <c r="Z128" s="427"/>
      <c r="AA128" s="428"/>
      <c r="AB128" s="594"/>
      <c r="AC128" s="595"/>
      <c r="AD128" s="595"/>
      <c r="AE128" s="595"/>
      <c r="AF128" s="595"/>
      <c r="AG128" s="595"/>
      <c r="AH128" s="596"/>
      <c r="AI128" s="463"/>
      <c r="AJ128" s="463"/>
      <c r="AK128" s="463"/>
      <c r="AL128" s="426"/>
      <c r="AM128" s="427"/>
      <c r="AN128" s="427"/>
      <c r="AO128" s="427"/>
      <c r="AP128" s="427"/>
      <c r="AQ128" s="427"/>
      <c r="AR128" s="428"/>
      <c r="AS128" s="161"/>
      <c r="AT128" s="161"/>
      <c r="AU128" s="161"/>
      <c r="AV128" s="161"/>
      <c r="AW128" s="161"/>
      <c r="AX128" s="161"/>
      <c r="AY128" s="161"/>
      <c r="AZ128" s="161"/>
      <c r="BA128" s="161"/>
      <c r="BB128" s="161"/>
      <c r="BC128" s="161"/>
      <c r="BD128" s="161"/>
      <c r="BE128" s="161"/>
      <c r="BF128" s="161"/>
      <c r="BG128" s="161"/>
      <c r="BH128" s="161"/>
      <c r="BI128" s="161"/>
      <c r="BK128" s="5"/>
      <c r="BL128" s="5"/>
      <c r="BM128" s="5"/>
      <c r="BN128" s="5"/>
      <c r="BO128" s="5"/>
      <c r="BP128" s="5"/>
      <c r="BQ128" s="5"/>
      <c r="BR128" s="5"/>
      <c r="BS128" s="5"/>
      <c r="BT128" s="5"/>
      <c r="BU128" s="5"/>
    </row>
    <row r="129" spans="1:73" ht="15" customHeight="1">
      <c r="B129" s="17"/>
      <c r="C129" s="580" t="s">
        <v>406</v>
      </c>
      <c r="D129" s="581"/>
      <c r="E129" s="581"/>
      <c r="F129" s="581"/>
      <c r="G129" s="581"/>
      <c r="H129" s="581"/>
      <c r="I129" s="581"/>
      <c r="J129" s="581"/>
      <c r="K129" s="581"/>
      <c r="L129" s="581"/>
      <c r="M129" s="581"/>
      <c r="N129" s="581"/>
      <c r="O129" s="581"/>
      <c r="P129" s="581"/>
      <c r="Q129" s="581"/>
      <c r="R129" s="581"/>
      <c r="S129" s="581"/>
      <c r="T129" s="581"/>
      <c r="U129" s="581"/>
      <c r="V129" s="581"/>
      <c r="W129" s="581"/>
      <c r="X129" s="581"/>
      <c r="Y129" s="581"/>
      <c r="Z129" s="581"/>
      <c r="AA129" s="581"/>
      <c r="AB129" s="581"/>
      <c r="AC129" s="581"/>
      <c r="AD129" s="581"/>
      <c r="AE129" s="581"/>
      <c r="AF129" s="581"/>
      <c r="AG129" s="581"/>
      <c r="AH129" s="581"/>
      <c r="AI129" s="581"/>
      <c r="AJ129" s="581"/>
      <c r="AK129" s="581"/>
      <c r="AL129" s="581"/>
      <c r="AM129" s="581"/>
      <c r="AN129" s="581"/>
      <c r="AO129" s="581"/>
      <c r="AP129" s="581"/>
      <c r="AQ129" s="581"/>
      <c r="AR129" s="581"/>
      <c r="AS129" s="581"/>
      <c r="AT129" s="581"/>
      <c r="AU129" s="581"/>
      <c r="AV129" s="581"/>
      <c r="AW129" s="581"/>
      <c r="AX129" s="581"/>
      <c r="AY129" s="581"/>
      <c r="AZ129" s="581"/>
      <c r="BA129" s="581"/>
      <c r="BB129" s="581"/>
      <c r="BC129" s="581"/>
      <c r="BD129" s="581"/>
      <c r="BE129" s="581"/>
      <c r="BF129" s="581"/>
      <c r="BG129" s="581"/>
      <c r="BH129" s="581"/>
      <c r="BI129" s="582"/>
      <c r="BK129" s="5"/>
      <c r="BL129" s="5"/>
      <c r="BM129" s="5"/>
      <c r="BN129" s="5"/>
      <c r="BO129" s="5"/>
      <c r="BP129" s="5"/>
      <c r="BQ129" s="5"/>
      <c r="BR129" s="5"/>
      <c r="BS129" s="5"/>
      <c r="BT129" s="5"/>
      <c r="BU129" s="5"/>
    </row>
    <row r="130" spans="1:73" ht="31.5" customHeight="1">
      <c r="B130" s="40"/>
      <c r="C130" s="551" t="s">
        <v>205</v>
      </c>
      <c r="D130" s="537"/>
      <c r="E130" s="583" t="s">
        <v>309</v>
      </c>
      <c r="F130" s="159"/>
      <c r="G130" s="159"/>
      <c r="H130" s="159"/>
      <c r="I130" s="159"/>
      <c r="J130" s="159"/>
      <c r="K130" s="159"/>
      <c r="L130" s="159"/>
      <c r="M130" s="159"/>
      <c r="N130" s="159"/>
      <c r="O130" s="159"/>
      <c r="P130" s="159"/>
      <c r="Q130" s="159"/>
      <c r="R130" s="159"/>
      <c r="S130" s="159"/>
      <c r="T130" s="160"/>
      <c r="U130" s="584">
        <v>660000</v>
      </c>
      <c r="V130" s="585"/>
      <c r="W130" s="585"/>
      <c r="X130" s="585"/>
      <c r="Y130" s="585"/>
      <c r="Z130" s="585"/>
      <c r="AA130" s="586"/>
      <c r="AB130" s="584">
        <v>600000</v>
      </c>
      <c r="AC130" s="585"/>
      <c r="AD130" s="585"/>
      <c r="AE130" s="585"/>
      <c r="AF130" s="585"/>
      <c r="AG130" s="585"/>
      <c r="AH130" s="586"/>
      <c r="AI130" s="576" t="s">
        <v>206</v>
      </c>
      <c r="AJ130" s="576"/>
      <c r="AK130" s="576"/>
      <c r="AL130" s="587">
        <v>60000</v>
      </c>
      <c r="AM130" s="585"/>
      <c r="AN130" s="585"/>
      <c r="AO130" s="585"/>
      <c r="AP130" s="585"/>
      <c r="AQ130" s="585"/>
      <c r="AR130" s="586"/>
      <c r="AS130" s="577" t="s">
        <v>598</v>
      </c>
      <c r="AT130" s="578"/>
      <c r="AU130" s="578"/>
      <c r="AV130" s="578"/>
      <c r="AW130" s="578"/>
      <c r="AX130" s="588" t="s">
        <v>599</v>
      </c>
      <c r="AY130" s="589"/>
      <c r="AZ130" s="589"/>
      <c r="BA130" s="589"/>
      <c r="BB130" s="589"/>
      <c r="BC130" s="589"/>
      <c r="BD130" s="589"/>
      <c r="BE130" s="589"/>
      <c r="BF130" s="589"/>
      <c r="BG130" s="589"/>
      <c r="BH130" s="589"/>
      <c r="BI130" s="590"/>
      <c r="BK130" s="5"/>
      <c r="BL130" s="5"/>
      <c r="BM130" s="5"/>
      <c r="BN130" s="5"/>
      <c r="BO130" s="5"/>
      <c r="BP130" s="5"/>
      <c r="BQ130" s="5"/>
      <c r="BR130" s="5"/>
      <c r="BS130" s="5"/>
      <c r="BT130" s="5"/>
      <c r="BU130" s="5"/>
    </row>
    <row r="131" spans="1:73" ht="18.75" customHeight="1">
      <c r="B131" s="18"/>
      <c r="C131" s="551"/>
      <c r="D131" s="537"/>
      <c r="E131" s="570"/>
      <c r="F131" s="427"/>
      <c r="G131" s="427"/>
      <c r="H131" s="427"/>
      <c r="I131" s="427"/>
      <c r="J131" s="427"/>
      <c r="K131" s="427"/>
      <c r="L131" s="427"/>
      <c r="M131" s="427"/>
      <c r="N131" s="427"/>
      <c r="O131" s="427"/>
      <c r="P131" s="427"/>
      <c r="Q131" s="427"/>
      <c r="R131" s="427"/>
      <c r="S131" s="427"/>
      <c r="T131" s="428"/>
      <c r="U131" s="426"/>
      <c r="V131" s="427"/>
      <c r="W131" s="427"/>
      <c r="X131" s="427"/>
      <c r="Y131" s="427"/>
      <c r="Z131" s="427"/>
      <c r="AA131" s="428"/>
      <c r="AB131" s="426"/>
      <c r="AC131" s="427"/>
      <c r="AD131" s="427"/>
      <c r="AE131" s="427"/>
      <c r="AF131" s="427"/>
      <c r="AG131" s="427"/>
      <c r="AH131" s="428"/>
      <c r="AI131" s="463"/>
      <c r="AJ131" s="463"/>
      <c r="AK131" s="463"/>
      <c r="AL131" s="426"/>
      <c r="AM131" s="427"/>
      <c r="AN131" s="427"/>
      <c r="AO131" s="427"/>
      <c r="AP131" s="427"/>
      <c r="AQ131" s="427"/>
      <c r="AR131" s="428"/>
      <c r="AS131" s="426"/>
      <c r="AT131" s="427"/>
      <c r="AU131" s="427"/>
      <c r="AV131" s="427"/>
      <c r="AW131" s="428"/>
      <c r="AX131" s="161"/>
      <c r="AY131" s="161"/>
      <c r="AZ131" s="161"/>
      <c r="BA131" s="161"/>
      <c r="BB131" s="161"/>
      <c r="BC131" s="161"/>
      <c r="BD131" s="161"/>
      <c r="BE131" s="161"/>
      <c r="BF131" s="161"/>
      <c r="BG131" s="161"/>
      <c r="BH131" s="161"/>
      <c r="BI131" s="161"/>
      <c r="BK131" s="5"/>
      <c r="BL131" s="5"/>
      <c r="BM131" s="5"/>
      <c r="BN131" s="5"/>
      <c r="BO131" s="5"/>
      <c r="BP131" s="5"/>
      <c r="BQ131" s="5"/>
      <c r="BR131" s="5"/>
      <c r="BS131" s="5"/>
      <c r="BT131" s="5"/>
      <c r="BU131" s="5"/>
    </row>
    <row r="132" spans="1:73" ht="15" customHeight="1">
      <c r="B132" s="17"/>
      <c r="C132" s="561" t="s">
        <v>192</v>
      </c>
      <c r="D132" s="561"/>
      <c r="E132" s="561"/>
      <c r="F132" s="561"/>
      <c r="G132" s="561"/>
      <c r="H132" s="561"/>
      <c r="I132" s="561"/>
      <c r="J132" s="561"/>
      <c r="K132" s="561"/>
      <c r="L132" s="561"/>
      <c r="M132" s="561"/>
      <c r="N132" s="561"/>
      <c r="O132" s="561"/>
      <c r="P132" s="561"/>
      <c r="Q132" s="561"/>
      <c r="R132" s="561"/>
      <c r="S132" s="561"/>
      <c r="T132" s="561"/>
      <c r="U132" s="561"/>
      <c r="V132" s="561"/>
      <c r="W132" s="561"/>
      <c r="X132" s="561"/>
      <c r="Y132" s="561"/>
      <c r="Z132" s="561"/>
      <c r="AA132" s="561"/>
      <c r="AB132" s="561"/>
      <c r="AC132" s="561"/>
      <c r="AD132" s="561"/>
      <c r="AE132" s="561"/>
      <c r="AF132" s="561"/>
      <c r="AG132" s="561"/>
      <c r="AH132" s="561"/>
      <c r="AI132" s="561"/>
      <c r="AJ132" s="561"/>
      <c r="AK132" s="561"/>
      <c r="AL132" s="561"/>
      <c r="AM132" s="561"/>
      <c r="AN132" s="561"/>
      <c r="AO132" s="561"/>
      <c r="AP132" s="561"/>
      <c r="AQ132" s="561"/>
      <c r="AR132" s="561"/>
      <c r="AS132" s="561"/>
      <c r="AT132" s="561"/>
      <c r="AU132" s="561"/>
      <c r="AV132" s="561"/>
      <c r="AW132" s="561"/>
      <c r="AX132" s="561"/>
      <c r="AY132" s="561"/>
      <c r="AZ132" s="561"/>
      <c r="BA132" s="561"/>
      <c r="BB132" s="561"/>
      <c r="BC132" s="561"/>
      <c r="BD132" s="561"/>
      <c r="BE132" s="561"/>
      <c r="BF132" s="561"/>
      <c r="BG132" s="561"/>
      <c r="BH132" s="561"/>
      <c r="BI132" s="561"/>
      <c r="BK132" s="5"/>
      <c r="BL132" s="5"/>
      <c r="BM132" s="5"/>
      <c r="BN132" s="5"/>
      <c r="BO132" s="5"/>
      <c r="BP132" s="5"/>
      <c r="BQ132" s="5"/>
      <c r="BR132" s="5"/>
      <c r="BS132" s="5"/>
      <c r="BT132" s="5"/>
      <c r="BU132" s="5"/>
    </row>
    <row r="133" spans="1:73" ht="71.25" customHeight="1">
      <c r="B133" s="40"/>
      <c r="C133" s="562" t="s">
        <v>205</v>
      </c>
      <c r="D133" s="219"/>
      <c r="E133" s="563" t="s">
        <v>319</v>
      </c>
      <c r="F133" s="504"/>
      <c r="G133" s="504"/>
      <c r="H133" s="504"/>
      <c r="I133" s="504"/>
      <c r="J133" s="504"/>
      <c r="K133" s="504"/>
      <c r="L133" s="504"/>
      <c r="M133" s="504"/>
      <c r="N133" s="504"/>
      <c r="O133" s="504"/>
      <c r="P133" s="504"/>
      <c r="Q133" s="504"/>
      <c r="R133" s="504"/>
      <c r="S133" s="504"/>
      <c r="T133" s="505"/>
      <c r="U133" s="564">
        <v>360000</v>
      </c>
      <c r="V133" s="565"/>
      <c r="W133" s="565"/>
      <c r="X133" s="565"/>
      <c r="Y133" s="565"/>
      <c r="Z133" s="565"/>
      <c r="AA133" s="566"/>
      <c r="AB133" s="564">
        <v>360000</v>
      </c>
      <c r="AC133" s="565"/>
      <c r="AD133" s="565"/>
      <c r="AE133" s="565"/>
      <c r="AF133" s="565"/>
      <c r="AG133" s="565"/>
      <c r="AH133" s="566"/>
      <c r="AI133" s="576" t="s">
        <v>206</v>
      </c>
      <c r="AJ133" s="576"/>
      <c r="AK133" s="576"/>
      <c r="AL133" s="564">
        <v>0</v>
      </c>
      <c r="AM133" s="565"/>
      <c r="AN133" s="565"/>
      <c r="AO133" s="565"/>
      <c r="AP133" s="565"/>
      <c r="AQ133" s="565"/>
      <c r="AR133" s="566"/>
      <c r="AS133" s="577" t="s">
        <v>582</v>
      </c>
      <c r="AT133" s="578"/>
      <c r="AU133" s="578"/>
      <c r="AV133" s="578"/>
      <c r="AW133" s="578"/>
      <c r="AX133" s="539" t="s">
        <v>583</v>
      </c>
      <c r="AY133" s="579"/>
      <c r="AZ133" s="579"/>
      <c r="BA133" s="579"/>
      <c r="BB133" s="579"/>
      <c r="BC133" s="579"/>
      <c r="BD133" s="579"/>
      <c r="BE133" s="579"/>
      <c r="BF133" s="579"/>
      <c r="BG133" s="579"/>
      <c r="BH133" s="579"/>
      <c r="BI133" s="579"/>
      <c r="BK133" s="5"/>
      <c r="BL133" s="5"/>
      <c r="BM133" s="5"/>
      <c r="BN133" s="5"/>
      <c r="BO133" s="5"/>
      <c r="BP133" s="5"/>
      <c r="BQ133" s="5"/>
      <c r="BR133" s="5"/>
      <c r="BS133" s="5"/>
      <c r="BT133" s="5"/>
      <c r="BU133" s="5"/>
    </row>
    <row r="134" spans="1:73" ht="18.75" customHeight="1">
      <c r="B134" s="18"/>
      <c r="C134" s="551"/>
      <c r="D134" s="537"/>
      <c r="E134" s="570"/>
      <c r="F134" s="427"/>
      <c r="G134" s="427"/>
      <c r="H134" s="427"/>
      <c r="I134" s="427"/>
      <c r="J134" s="427"/>
      <c r="K134" s="427"/>
      <c r="L134" s="427"/>
      <c r="M134" s="427"/>
      <c r="N134" s="427"/>
      <c r="O134" s="427"/>
      <c r="P134" s="427"/>
      <c r="Q134" s="427"/>
      <c r="R134" s="427"/>
      <c r="S134" s="427"/>
      <c r="T134" s="428"/>
      <c r="U134" s="426"/>
      <c r="V134" s="427"/>
      <c r="W134" s="427"/>
      <c r="X134" s="427"/>
      <c r="Y134" s="427"/>
      <c r="Z134" s="427"/>
      <c r="AA134" s="428"/>
      <c r="AB134" s="426"/>
      <c r="AC134" s="427"/>
      <c r="AD134" s="427"/>
      <c r="AE134" s="427"/>
      <c r="AF134" s="427"/>
      <c r="AG134" s="427"/>
      <c r="AH134" s="428"/>
      <c r="AI134" s="463"/>
      <c r="AJ134" s="463"/>
      <c r="AK134" s="463"/>
      <c r="AL134" s="426"/>
      <c r="AM134" s="427"/>
      <c r="AN134" s="427"/>
      <c r="AO134" s="427"/>
      <c r="AP134" s="427"/>
      <c r="AQ134" s="427"/>
      <c r="AR134" s="428"/>
      <c r="AS134" s="161"/>
      <c r="AT134" s="161"/>
      <c r="AU134" s="161"/>
      <c r="AV134" s="161"/>
      <c r="AW134" s="161"/>
      <c r="AX134" s="161"/>
      <c r="AY134" s="161"/>
      <c r="AZ134" s="161"/>
      <c r="BA134" s="161"/>
      <c r="BB134" s="161"/>
      <c r="BC134" s="161"/>
      <c r="BD134" s="161"/>
      <c r="BE134" s="161"/>
      <c r="BF134" s="161"/>
      <c r="BG134" s="161"/>
      <c r="BH134" s="161"/>
      <c r="BI134" s="161"/>
    </row>
    <row r="135" spans="1:73" ht="15" customHeight="1">
      <c r="B135" s="17"/>
      <c r="C135" s="561" t="s">
        <v>193</v>
      </c>
      <c r="D135" s="561"/>
      <c r="E135" s="561"/>
      <c r="F135" s="561"/>
      <c r="G135" s="561"/>
      <c r="H135" s="561"/>
      <c r="I135" s="561"/>
      <c r="J135" s="561"/>
      <c r="K135" s="561"/>
      <c r="L135" s="561"/>
      <c r="M135" s="561"/>
      <c r="N135" s="561"/>
      <c r="O135" s="561"/>
      <c r="P135" s="561"/>
      <c r="Q135" s="561"/>
      <c r="R135" s="561"/>
      <c r="S135" s="561"/>
      <c r="T135" s="561"/>
      <c r="U135" s="561"/>
      <c r="V135" s="561"/>
      <c r="W135" s="561"/>
      <c r="X135" s="561"/>
      <c r="Y135" s="561"/>
      <c r="Z135" s="561"/>
      <c r="AA135" s="561"/>
      <c r="AB135" s="561"/>
      <c r="AC135" s="561"/>
      <c r="AD135" s="561"/>
      <c r="AE135" s="561"/>
      <c r="AF135" s="561"/>
      <c r="AG135" s="561"/>
      <c r="AH135" s="561"/>
      <c r="AI135" s="561"/>
      <c r="AJ135" s="561"/>
      <c r="AK135" s="561"/>
      <c r="AL135" s="561"/>
      <c r="AM135" s="561"/>
      <c r="AN135" s="561"/>
      <c r="AO135" s="561"/>
      <c r="AP135" s="561"/>
      <c r="AQ135" s="561"/>
      <c r="AR135" s="561"/>
      <c r="AS135" s="561"/>
      <c r="AT135" s="561"/>
      <c r="AU135" s="561"/>
      <c r="AV135" s="561"/>
      <c r="AW135" s="561"/>
      <c r="AX135" s="561"/>
      <c r="AY135" s="561"/>
      <c r="AZ135" s="561"/>
      <c r="BA135" s="561"/>
      <c r="BB135" s="561"/>
      <c r="BC135" s="561"/>
      <c r="BD135" s="561"/>
      <c r="BE135" s="561"/>
      <c r="BF135" s="561"/>
      <c r="BG135" s="561"/>
      <c r="BH135" s="561"/>
      <c r="BI135" s="561"/>
    </row>
    <row r="136" spans="1:73" ht="46.9" customHeight="1">
      <c r="B136" s="40"/>
      <c r="C136" s="562" t="s">
        <v>205</v>
      </c>
      <c r="D136" s="219"/>
      <c r="E136" s="563" t="s">
        <v>324</v>
      </c>
      <c r="F136" s="504"/>
      <c r="G136" s="504"/>
      <c r="H136" s="504"/>
      <c r="I136" s="504"/>
      <c r="J136" s="504"/>
      <c r="K136" s="504"/>
      <c r="L136" s="504"/>
      <c r="M136" s="504"/>
      <c r="N136" s="504"/>
      <c r="O136" s="504"/>
      <c r="P136" s="504"/>
      <c r="Q136" s="504"/>
      <c r="R136" s="504"/>
      <c r="S136" s="504"/>
      <c r="T136" s="505"/>
      <c r="U136" s="564">
        <v>1100000</v>
      </c>
      <c r="V136" s="565"/>
      <c r="W136" s="565"/>
      <c r="X136" s="565"/>
      <c r="Y136" s="565"/>
      <c r="Z136" s="565"/>
      <c r="AA136" s="566"/>
      <c r="AB136" s="564">
        <v>1000000</v>
      </c>
      <c r="AC136" s="565"/>
      <c r="AD136" s="565"/>
      <c r="AE136" s="565"/>
      <c r="AF136" s="565"/>
      <c r="AG136" s="565"/>
      <c r="AH136" s="566"/>
      <c r="AI136" s="576" t="s">
        <v>206</v>
      </c>
      <c r="AJ136" s="576"/>
      <c r="AK136" s="576"/>
      <c r="AL136" s="564">
        <v>100000</v>
      </c>
      <c r="AM136" s="565"/>
      <c r="AN136" s="565"/>
      <c r="AO136" s="565"/>
      <c r="AP136" s="565"/>
      <c r="AQ136" s="565"/>
      <c r="AR136" s="566"/>
      <c r="AS136" s="567" t="s">
        <v>584</v>
      </c>
      <c r="AT136" s="568"/>
      <c r="AU136" s="568"/>
      <c r="AV136" s="568"/>
      <c r="AW136" s="569"/>
      <c r="AX136" s="539" t="s">
        <v>585</v>
      </c>
      <c r="AY136" s="539"/>
      <c r="AZ136" s="539"/>
      <c r="BA136" s="539"/>
      <c r="BB136" s="539"/>
      <c r="BC136" s="539"/>
      <c r="BD136" s="539"/>
      <c r="BE136" s="539"/>
      <c r="BF136" s="539"/>
      <c r="BG136" s="539"/>
      <c r="BH136" s="539"/>
      <c r="BI136" s="539"/>
    </row>
    <row r="137" spans="1:73" ht="18.75" customHeight="1">
      <c r="B137" s="18"/>
      <c r="C137" s="551"/>
      <c r="D137" s="537"/>
      <c r="E137" s="570"/>
      <c r="F137" s="427"/>
      <c r="G137" s="427"/>
      <c r="H137" s="427"/>
      <c r="I137" s="427"/>
      <c r="J137" s="427"/>
      <c r="K137" s="427"/>
      <c r="L137" s="427"/>
      <c r="M137" s="427"/>
      <c r="N137" s="427"/>
      <c r="O137" s="427"/>
      <c r="P137" s="427"/>
      <c r="Q137" s="427"/>
      <c r="R137" s="427"/>
      <c r="S137" s="427"/>
      <c r="T137" s="428"/>
      <c r="U137" s="426"/>
      <c r="V137" s="427"/>
      <c r="W137" s="427"/>
      <c r="X137" s="427"/>
      <c r="Y137" s="427"/>
      <c r="Z137" s="427"/>
      <c r="AA137" s="428"/>
      <c r="AB137" s="426"/>
      <c r="AC137" s="427"/>
      <c r="AD137" s="427"/>
      <c r="AE137" s="427"/>
      <c r="AF137" s="427"/>
      <c r="AG137" s="427"/>
      <c r="AH137" s="428"/>
      <c r="AI137" s="463"/>
      <c r="AJ137" s="463"/>
      <c r="AK137" s="463"/>
      <c r="AL137" s="426"/>
      <c r="AM137" s="427"/>
      <c r="AN137" s="427"/>
      <c r="AO137" s="427"/>
      <c r="AP137" s="427"/>
      <c r="AQ137" s="427"/>
      <c r="AR137" s="428"/>
      <c r="AS137" s="161"/>
      <c r="AT137" s="161"/>
      <c r="AU137" s="161"/>
      <c r="AV137" s="161"/>
      <c r="AW137" s="161"/>
      <c r="AX137" s="161"/>
      <c r="AY137" s="161"/>
      <c r="AZ137" s="161"/>
      <c r="BA137" s="161"/>
      <c r="BB137" s="161"/>
      <c r="BC137" s="161"/>
      <c r="BD137" s="161"/>
      <c r="BE137" s="161"/>
      <c r="BF137" s="161"/>
      <c r="BG137" s="161"/>
      <c r="BH137" s="161"/>
      <c r="BI137" s="161"/>
    </row>
    <row r="138" spans="1:73" ht="43.15" customHeight="1">
      <c r="B138" s="18"/>
      <c r="C138" s="454" t="s">
        <v>207</v>
      </c>
      <c r="D138" s="455"/>
      <c r="E138" s="455"/>
      <c r="F138" s="455"/>
      <c r="G138" s="455"/>
      <c r="H138" s="455"/>
      <c r="I138" s="455"/>
      <c r="J138" s="455"/>
      <c r="K138" s="455"/>
      <c r="L138" s="455"/>
      <c r="M138" s="455"/>
      <c r="N138" s="455"/>
      <c r="O138" s="455"/>
      <c r="P138" s="455"/>
      <c r="Q138" s="455"/>
      <c r="R138" s="455"/>
      <c r="S138" s="455"/>
      <c r="T138" s="456"/>
      <c r="U138" s="564">
        <v>360000</v>
      </c>
      <c r="V138" s="565"/>
      <c r="W138" s="565"/>
      <c r="X138" s="565"/>
      <c r="Y138" s="565"/>
      <c r="Z138" s="565"/>
      <c r="AA138" s="566"/>
      <c r="AB138" s="564">
        <v>360000</v>
      </c>
      <c r="AC138" s="565"/>
      <c r="AD138" s="565"/>
      <c r="AE138" s="565"/>
      <c r="AF138" s="565"/>
      <c r="AG138" s="565"/>
      <c r="AH138" s="566"/>
      <c r="AI138" s="444"/>
      <c r="AJ138" s="444"/>
      <c r="AK138" s="444"/>
      <c r="AL138" s="571">
        <v>0</v>
      </c>
      <c r="AM138" s="572"/>
      <c r="AN138" s="572"/>
      <c r="AO138" s="572"/>
      <c r="AP138" s="572"/>
      <c r="AQ138" s="572"/>
      <c r="AR138" s="573"/>
      <c r="AS138" s="574" t="s">
        <v>582</v>
      </c>
      <c r="AT138" s="575"/>
      <c r="AU138" s="575"/>
      <c r="AV138" s="575"/>
      <c r="AW138" s="575"/>
      <c r="AX138" s="161"/>
      <c r="AY138" s="161"/>
      <c r="AZ138" s="161"/>
      <c r="BA138" s="161"/>
      <c r="BB138" s="161"/>
      <c r="BC138" s="161"/>
      <c r="BD138" s="161"/>
      <c r="BE138" s="161"/>
      <c r="BF138" s="161"/>
      <c r="BG138" s="161"/>
      <c r="BH138" s="161"/>
      <c r="BI138" s="161"/>
    </row>
    <row r="139" spans="1:73" ht="18.75" customHeight="1">
      <c r="B139" s="41"/>
      <c r="C139" s="454" t="s">
        <v>208</v>
      </c>
      <c r="D139" s="455"/>
      <c r="E139" s="455"/>
      <c r="F139" s="455"/>
      <c r="G139" s="455"/>
      <c r="H139" s="455"/>
      <c r="I139" s="455"/>
      <c r="J139" s="455"/>
      <c r="K139" s="455"/>
      <c r="L139" s="455"/>
      <c r="M139" s="455"/>
      <c r="N139" s="455"/>
      <c r="O139" s="455"/>
      <c r="P139" s="455"/>
      <c r="Q139" s="455"/>
      <c r="R139" s="455"/>
      <c r="S139" s="455"/>
      <c r="T139" s="456"/>
      <c r="U139" s="177"/>
      <c r="V139" s="178"/>
      <c r="W139" s="178"/>
      <c r="X139" s="178"/>
      <c r="Y139" s="178"/>
      <c r="Z139" s="178"/>
      <c r="AA139" s="179"/>
      <c r="AB139" s="426"/>
      <c r="AC139" s="427"/>
      <c r="AD139" s="427"/>
      <c r="AE139" s="427"/>
      <c r="AF139" s="427"/>
      <c r="AG139" s="427"/>
      <c r="AH139" s="428"/>
      <c r="AI139" s="444"/>
      <c r="AJ139" s="444"/>
      <c r="AK139" s="444"/>
      <c r="AL139" s="426"/>
      <c r="AM139" s="427"/>
      <c r="AN139" s="427"/>
      <c r="AO139" s="427"/>
      <c r="AP139" s="427"/>
      <c r="AQ139" s="427"/>
      <c r="AR139" s="428"/>
      <c r="AS139" s="161"/>
      <c r="AT139" s="161"/>
      <c r="AU139" s="161"/>
      <c r="AV139" s="161"/>
      <c r="AW139" s="161"/>
      <c r="AX139" s="161"/>
      <c r="AY139" s="161"/>
      <c r="AZ139" s="161"/>
      <c r="BA139" s="161"/>
      <c r="BB139" s="161"/>
      <c r="BC139" s="161"/>
      <c r="BD139" s="161"/>
      <c r="BE139" s="161"/>
      <c r="BF139" s="161"/>
      <c r="BG139" s="161"/>
      <c r="BH139" s="161"/>
      <c r="BI139" s="161"/>
    </row>
    <row r="140" spans="1:73" ht="34.9" customHeight="1">
      <c r="B140" s="422" t="s">
        <v>209</v>
      </c>
      <c r="C140" s="423"/>
      <c r="D140" s="423"/>
      <c r="E140" s="423"/>
      <c r="F140" s="423"/>
      <c r="G140" s="423"/>
      <c r="H140" s="423"/>
      <c r="I140" s="423"/>
      <c r="J140" s="423"/>
      <c r="K140" s="423"/>
      <c r="L140" s="423"/>
      <c r="M140" s="423"/>
      <c r="N140" s="423"/>
      <c r="O140" s="423"/>
      <c r="P140" s="423"/>
      <c r="Q140" s="423"/>
      <c r="R140" s="423"/>
      <c r="S140" s="423"/>
      <c r="T140" s="424"/>
      <c r="U140" s="649">
        <f>IF(AG83+AG96="",0,AG83+AG96)</f>
        <v>55000000</v>
      </c>
      <c r="V140" s="650"/>
      <c r="W140" s="650"/>
      <c r="X140" s="650"/>
      <c r="Y140" s="650"/>
      <c r="Z140" s="650"/>
      <c r="AA140" s="651"/>
      <c r="AB140" s="652">
        <f>IF(AL83+AL96=0,"0",AL83+AL96)</f>
        <v>25000000</v>
      </c>
      <c r="AC140" s="653"/>
      <c r="AD140" s="653"/>
      <c r="AE140" s="653"/>
      <c r="AF140" s="653"/>
      <c r="AG140" s="653"/>
      <c r="AH140" s="654"/>
      <c r="AI140" s="655" t="s">
        <v>210</v>
      </c>
      <c r="AJ140" s="656"/>
      <c r="AK140" s="657"/>
      <c r="AL140" s="658">
        <f>IFERROR(U140-AB140,"")</f>
        <v>30000000</v>
      </c>
      <c r="AM140" s="659"/>
      <c r="AN140" s="659"/>
      <c r="AO140" s="659"/>
      <c r="AP140" s="659"/>
      <c r="AQ140" s="659"/>
      <c r="AR140" s="660"/>
      <c r="AS140" s="567" t="s">
        <v>595</v>
      </c>
      <c r="AT140" s="568"/>
      <c r="AU140" s="568"/>
      <c r="AV140" s="568"/>
      <c r="AW140" s="569"/>
      <c r="AX140" s="161"/>
      <c r="AY140" s="161"/>
      <c r="AZ140" s="161"/>
      <c r="BA140" s="161"/>
      <c r="BB140" s="161"/>
      <c r="BC140" s="161"/>
      <c r="BD140" s="161"/>
      <c r="BE140" s="161"/>
      <c r="BF140" s="161"/>
      <c r="BG140" s="161"/>
      <c r="BH140" s="161"/>
      <c r="BI140" s="161"/>
    </row>
    <row r="141" spans="1:73" ht="34.9" customHeight="1">
      <c r="B141" s="463" t="s">
        <v>211</v>
      </c>
      <c r="C141" s="463"/>
      <c r="D141" s="463"/>
      <c r="E141" s="463"/>
      <c r="F141" s="463"/>
      <c r="G141" s="463"/>
      <c r="H141" s="463"/>
      <c r="I141" s="463"/>
      <c r="J141" s="463"/>
      <c r="K141" s="463"/>
      <c r="L141" s="463"/>
      <c r="M141" s="463"/>
      <c r="N141" s="463"/>
      <c r="O141" s="463"/>
      <c r="P141" s="463"/>
      <c r="Q141" s="463"/>
      <c r="R141" s="463"/>
      <c r="S141" s="463"/>
      <c r="T141" s="463"/>
      <c r="U141" s="663">
        <f>IFERROR(U125+U140,"")</f>
        <v>57175000</v>
      </c>
      <c r="V141" s="664"/>
      <c r="W141" s="664"/>
      <c r="X141" s="664"/>
      <c r="Y141" s="664"/>
      <c r="Z141" s="664"/>
      <c r="AA141" s="665"/>
      <c r="AB141" s="663">
        <f>IFERROR(AB125+AB140,"")</f>
        <v>27010000</v>
      </c>
      <c r="AC141" s="664"/>
      <c r="AD141" s="664"/>
      <c r="AE141" s="664"/>
      <c r="AF141" s="664"/>
      <c r="AG141" s="664"/>
      <c r="AH141" s="665"/>
      <c r="AI141" s="666"/>
      <c r="AJ141" s="666"/>
      <c r="AK141" s="666"/>
      <c r="AL141" s="663">
        <f>IFERROR(AL125+AL140,"")</f>
        <v>30165000</v>
      </c>
      <c r="AM141" s="664"/>
      <c r="AN141" s="664"/>
      <c r="AO141" s="664"/>
      <c r="AP141" s="664"/>
      <c r="AQ141" s="664"/>
      <c r="AR141" s="665"/>
      <c r="AS141" s="574" t="s">
        <v>601</v>
      </c>
      <c r="AT141" s="575"/>
      <c r="AU141" s="575"/>
      <c r="AV141" s="575"/>
      <c r="AW141" s="575"/>
      <c r="AX141" s="161"/>
      <c r="AY141" s="161"/>
      <c r="AZ141" s="161"/>
      <c r="BA141" s="161"/>
      <c r="BB141" s="161"/>
      <c r="BC141" s="161"/>
      <c r="BD141" s="161"/>
      <c r="BE141" s="161"/>
      <c r="BF141" s="161"/>
      <c r="BG141" s="161"/>
      <c r="BH141" s="161"/>
      <c r="BI141" s="161"/>
    </row>
    <row r="142" spans="1:73" s="27" customFormat="1" ht="75" customHeight="1">
      <c r="A142" s="26"/>
      <c r="B142" s="648" t="s">
        <v>212</v>
      </c>
      <c r="C142" s="648"/>
      <c r="D142" s="648"/>
      <c r="E142" s="648"/>
      <c r="F142" s="648"/>
      <c r="G142" s="648"/>
      <c r="H142" s="648"/>
      <c r="I142" s="648"/>
      <c r="J142" s="648"/>
      <c r="K142" s="648"/>
      <c r="L142" s="648"/>
      <c r="M142" s="648"/>
      <c r="N142" s="648"/>
      <c r="O142" s="648"/>
      <c r="P142" s="648"/>
      <c r="Q142" s="648"/>
      <c r="R142" s="648"/>
      <c r="S142" s="648"/>
      <c r="T142" s="648"/>
      <c r="U142" s="648"/>
      <c r="V142" s="648"/>
      <c r="W142" s="648"/>
      <c r="X142" s="648"/>
      <c r="Y142" s="648"/>
      <c r="Z142" s="648"/>
      <c r="AA142" s="648"/>
      <c r="AB142" s="648"/>
      <c r="AC142" s="648"/>
      <c r="AD142" s="648"/>
      <c r="AE142" s="648"/>
      <c r="AF142" s="648"/>
      <c r="AG142" s="648"/>
      <c r="AH142" s="648"/>
      <c r="AI142" s="648"/>
      <c r="AJ142" s="648"/>
      <c r="AK142" s="648"/>
      <c r="AL142" s="648"/>
      <c r="AM142" s="648"/>
      <c r="AN142" s="648"/>
      <c r="AO142" s="648"/>
      <c r="AP142" s="648"/>
      <c r="AQ142" s="648"/>
      <c r="AR142" s="648"/>
      <c r="AS142" s="648"/>
      <c r="AT142" s="648"/>
      <c r="AU142" s="648"/>
      <c r="AV142" s="648"/>
      <c r="AW142" s="648"/>
      <c r="AX142" s="648"/>
      <c r="AY142" s="648"/>
      <c r="AZ142" s="648"/>
      <c r="BA142" s="648"/>
      <c r="BB142" s="648"/>
      <c r="BC142" s="648"/>
      <c r="BD142" s="648"/>
      <c r="BE142" s="648"/>
      <c r="BF142" s="648"/>
      <c r="BG142" s="648"/>
      <c r="BH142" s="648"/>
      <c r="BI142" s="26"/>
      <c r="BJ142" s="26"/>
      <c r="BK142" s="1"/>
      <c r="BL142" s="1"/>
      <c r="BM142" s="1"/>
      <c r="BN142" s="1"/>
      <c r="BO142" s="1"/>
      <c r="BP142" s="1"/>
      <c r="BQ142" s="1"/>
      <c r="BR142" s="1"/>
      <c r="BS142" s="1"/>
      <c r="BT142" s="1"/>
      <c r="BU142" s="1"/>
    </row>
    <row r="143" spans="1:73" s="27" customFormat="1" ht="10.5" customHeight="1">
      <c r="A143" s="26"/>
      <c r="B143" s="91"/>
      <c r="C143" s="91"/>
      <c r="D143" s="91"/>
      <c r="E143" s="91"/>
      <c r="F143" s="91"/>
      <c r="G143" s="91"/>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91"/>
      <c r="AN143" s="91"/>
      <c r="AO143" s="91"/>
      <c r="AP143" s="91"/>
      <c r="AQ143" s="91"/>
      <c r="AR143" s="91"/>
      <c r="AS143" s="91"/>
      <c r="AT143" s="91"/>
      <c r="AU143" s="91"/>
      <c r="AV143" s="91"/>
      <c r="AW143" s="91"/>
      <c r="AX143" s="91"/>
      <c r="AY143" s="91"/>
      <c r="AZ143" s="91"/>
      <c r="BA143" s="91"/>
      <c r="BB143" s="91"/>
      <c r="BC143" s="91"/>
      <c r="BD143" s="91"/>
      <c r="BE143" s="91"/>
      <c r="BF143" s="91"/>
      <c r="BG143" s="91"/>
      <c r="BH143" s="91"/>
      <c r="BI143" s="26"/>
      <c r="BJ143" s="26"/>
      <c r="BK143" s="1"/>
      <c r="BL143" s="1"/>
      <c r="BM143" s="1"/>
      <c r="BN143" s="1"/>
      <c r="BO143" s="1"/>
      <c r="BP143" s="1"/>
      <c r="BQ143" s="1"/>
      <c r="BR143" s="1"/>
      <c r="BS143" s="1"/>
      <c r="BT143" s="1"/>
      <c r="BU143" s="1"/>
    </row>
    <row r="144" spans="1:73" ht="18" customHeight="1">
      <c r="B144" s="515" t="s">
        <v>213</v>
      </c>
      <c r="C144" s="515"/>
      <c r="D144" s="515"/>
      <c r="E144" s="515"/>
      <c r="F144" s="515"/>
      <c r="G144" s="515"/>
      <c r="H144" s="515"/>
      <c r="I144" s="515"/>
      <c r="J144" s="515"/>
      <c r="K144" s="515"/>
      <c r="L144" s="515"/>
      <c r="M144" s="515"/>
      <c r="N144" s="515"/>
      <c r="O144" s="515"/>
      <c r="P144" s="515"/>
      <c r="Q144" s="515"/>
      <c r="R144" s="515"/>
      <c r="S144" s="515"/>
      <c r="T144" s="515"/>
      <c r="U144" s="515"/>
      <c r="V144" s="515"/>
      <c r="W144" s="515"/>
      <c r="X144" s="515"/>
      <c r="Y144" s="515"/>
      <c r="Z144" s="515"/>
      <c r="AA144" s="515"/>
      <c r="AB144" s="515"/>
      <c r="AC144" s="515"/>
      <c r="AD144" s="515"/>
      <c r="AE144" s="515"/>
      <c r="AF144" s="515"/>
      <c r="AG144" s="515"/>
      <c r="AH144" s="515"/>
      <c r="AI144" s="515"/>
      <c r="AJ144" s="515"/>
      <c r="AK144" s="515"/>
      <c r="AL144" s="515"/>
      <c r="AM144" s="515"/>
      <c r="AN144" s="515"/>
      <c r="AO144" s="515"/>
      <c r="AP144" s="515"/>
      <c r="AQ144" s="515"/>
      <c r="AR144" s="515"/>
      <c r="AS144" s="515"/>
      <c r="AT144" s="515"/>
      <c r="AU144" s="515"/>
      <c r="AV144" s="515"/>
      <c r="AW144" s="515"/>
      <c r="AX144" s="515"/>
      <c r="AY144" s="515"/>
      <c r="AZ144" s="515"/>
      <c r="BA144" s="515"/>
      <c r="BB144" s="515"/>
      <c r="BC144" s="515"/>
      <c r="BD144" s="515"/>
      <c r="BE144" s="515"/>
      <c r="BF144" s="515"/>
      <c r="BG144" s="515"/>
      <c r="BH144" s="515"/>
      <c r="BI144" s="515"/>
    </row>
    <row r="145" spans="1:73" ht="16.5" customHeight="1">
      <c r="A145" s="24"/>
      <c r="B145" s="435" t="s">
        <v>214</v>
      </c>
      <c r="C145" s="435"/>
      <c r="D145" s="435"/>
      <c r="E145" s="435"/>
      <c r="F145" s="435"/>
      <c r="G145" s="435"/>
      <c r="H145" s="435"/>
      <c r="I145" s="435"/>
      <c r="J145" s="435"/>
      <c r="K145" s="435"/>
      <c r="L145" s="435"/>
      <c r="M145" s="435"/>
      <c r="N145" s="435"/>
      <c r="O145" s="435"/>
      <c r="P145" s="435"/>
      <c r="Q145" s="435"/>
      <c r="R145" s="435"/>
      <c r="S145" s="435"/>
      <c r="T145" s="435"/>
      <c r="U145" s="435"/>
      <c r="V145" s="435"/>
      <c r="W145" s="435"/>
      <c r="X145" s="435"/>
      <c r="Y145" s="435"/>
      <c r="Z145" s="435"/>
      <c r="AA145" s="435"/>
      <c r="AB145" s="435"/>
      <c r="AC145" s="435"/>
      <c r="AD145" s="435"/>
      <c r="AE145" s="435"/>
      <c r="AF145" s="435"/>
      <c r="AG145" s="435"/>
      <c r="AH145" s="435"/>
      <c r="AI145" s="435"/>
      <c r="AJ145" s="435"/>
      <c r="AK145" s="435"/>
      <c r="AL145" s="435"/>
      <c r="AM145" s="435"/>
      <c r="AN145" s="435"/>
      <c r="AO145" s="435"/>
      <c r="AP145" s="435"/>
      <c r="AQ145" s="435"/>
      <c r="AR145" s="435"/>
      <c r="AS145" s="435"/>
      <c r="AT145" s="435"/>
      <c r="AU145" s="435"/>
      <c r="AV145" s="436"/>
      <c r="AW145" s="436"/>
      <c r="AX145" s="436"/>
      <c r="AY145" s="436"/>
      <c r="AZ145" s="436"/>
      <c r="BA145" s="436"/>
      <c r="BB145" s="436"/>
      <c r="BC145" s="436"/>
      <c r="BD145" s="436"/>
      <c r="BE145" s="436"/>
      <c r="BF145" s="436"/>
      <c r="BG145" s="436"/>
      <c r="BH145" s="436"/>
      <c r="BI145" s="24"/>
      <c r="BJ145" s="24"/>
    </row>
    <row r="146" spans="1:73" ht="16.5" customHeight="1">
      <c r="A146" s="24"/>
      <c r="B146" s="289" t="s">
        <v>215</v>
      </c>
      <c r="C146" s="289"/>
      <c r="D146" s="289"/>
      <c r="E146" s="289"/>
      <c r="F146" s="289"/>
      <c r="G146" s="289"/>
      <c r="H146" s="289"/>
      <c r="I146" s="289"/>
      <c r="J146" s="289"/>
      <c r="K146" s="289"/>
      <c r="L146" s="289" t="s">
        <v>460</v>
      </c>
      <c r="M146" s="289"/>
      <c r="N146" s="289"/>
      <c r="O146" s="289"/>
      <c r="P146" s="289"/>
      <c r="Q146" s="289"/>
      <c r="R146" s="289"/>
      <c r="S146" s="289"/>
      <c r="T146" s="289"/>
      <c r="U146" s="289" t="s">
        <v>461</v>
      </c>
      <c r="V146" s="289"/>
      <c r="W146" s="289"/>
      <c r="X146" s="289"/>
      <c r="Y146" s="289"/>
      <c r="Z146" s="289"/>
      <c r="AA146" s="289"/>
      <c r="AB146" s="289"/>
      <c r="AC146" s="289"/>
      <c r="AD146" s="289" t="s">
        <v>462</v>
      </c>
      <c r="AE146" s="289"/>
      <c r="AF146" s="289"/>
      <c r="AG146" s="289"/>
      <c r="AH146" s="289"/>
      <c r="AI146" s="289"/>
      <c r="AJ146" s="289"/>
      <c r="AK146" s="289"/>
      <c r="AL146" s="289"/>
      <c r="AM146" s="289" t="s">
        <v>463</v>
      </c>
      <c r="AN146" s="289"/>
      <c r="AO146" s="289"/>
      <c r="AP146" s="289"/>
      <c r="AQ146" s="289"/>
      <c r="AR146" s="289"/>
      <c r="AS146" s="289"/>
      <c r="AT146" s="289"/>
      <c r="AU146" s="289"/>
      <c r="AV146" s="551" t="s">
        <v>216</v>
      </c>
      <c r="AW146" s="551"/>
      <c r="AX146" s="551"/>
      <c r="AY146" s="551"/>
      <c r="AZ146" s="551"/>
      <c r="BA146" s="551"/>
      <c r="BB146" s="551"/>
      <c r="BC146" s="551"/>
      <c r="BD146" s="537"/>
      <c r="BE146" s="332"/>
      <c r="BF146" s="332"/>
      <c r="BG146" s="332"/>
      <c r="BH146" s="332"/>
      <c r="BI146" s="333"/>
      <c r="BJ146" s="24"/>
    </row>
    <row r="147" spans="1:73" ht="44.1" customHeight="1" thickBot="1">
      <c r="B147" s="289"/>
      <c r="C147" s="289"/>
      <c r="D147" s="289"/>
      <c r="E147" s="289"/>
      <c r="F147" s="289"/>
      <c r="G147" s="289"/>
      <c r="H147" s="289"/>
      <c r="I147" s="289"/>
      <c r="J147" s="289"/>
      <c r="K147" s="289"/>
      <c r="L147" s="289"/>
      <c r="M147" s="289"/>
      <c r="N147" s="289"/>
      <c r="O147" s="289"/>
      <c r="P147" s="289"/>
      <c r="Q147" s="289"/>
      <c r="R147" s="289"/>
      <c r="S147" s="289"/>
      <c r="T147" s="289"/>
      <c r="U147" s="289"/>
      <c r="V147" s="289"/>
      <c r="W147" s="289"/>
      <c r="X147" s="289"/>
      <c r="Y147" s="289"/>
      <c r="Z147" s="289"/>
      <c r="AA147" s="289"/>
      <c r="AB147" s="289"/>
      <c r="AC147" s="289"/>
      <c r="AD147" s="289"/>
      <c r="AE147" s="289"/>
      <c r="AF147" s="289"/>
      <c r="AG147" s="289"/>
      <c r="AH147" s="289"/>
      <c r="AI147" s="289"/>
      <c r="AJ147" s="289"/>
      <c r="AK147" s="289"/>
      <c r="AL147" s="289"/>
      <c r="AM147" s="289"/>
      <c r="AN147" s="289"/>
      <c r="AO147" s="289"/>
      <c r="AP147" s="289"/>
      <c r="AQ147" s="289"/>
      <c r="AR147" s="289"/>
      <c r="AS147" s="289"/>
      <c r="AT147" s="289"/>
      <c r="AU147" s="289"/>
      <c r="AV147" s="647"/>
      <c r="AW147" s="647"/>
      <c r="AX147" s="647"/>
      <c r="AY147" s="647"/>
      <c r="AZ147" s="647"/>
      <c r="BA147" s="647"/>
      <c r="BB147" s="647"/>
      <c r="BC147" s="647"/>
      <c r="BD147" s="647"/>
      <c r="BE147" s="534" t="s">
        <v>217</v>
      </c>
      <c r="BF147" s="551"/>
      <c r="BG147" s="551"/>
      <c r="BH147" s="551"/>
      <c r="BI147" s="551"/>
    </row>
    <row r="148" spans="1:73" ht="54.6" customHeight="1" thickBot="1">
      <c r="B148" s="216" t="s">
        <v>218</v>
      </c>
      <c r="C148" s="552"/>
      <c r="D148" s="552"/>
      <c r="E148" s="552"/>
      <c r="F148" s="552"/>
      <c r="G148" s="552"/>
      <c r="H148" s="552"/>
      <c r="I148" s="552"/>
      <c r="J148" s="552"/>
      <c r="K148" s="553"/>
      <c r="L148" s="554">
        <v>0</v>
      </c>
      <c r="M148" s="555"/>
      <c r="N148" s="555"/>
      <c r="O148" s="555"/>
      <c r="P148" s="555"/>
      <c r="Q148" s="555"/>
      <c r="R148" s="555"/>
      <c r="S148" s="556" t="s">
        <v>219</v>
      </c>
      <c r="T148" s="218"/>
      <c r="U148" s="554">
        <v>31.25</v>
      </c>
      <c r="V148" s="555"/>
      <c r="W148" s="555"/>
      <c r="X148" s="555"/>
      <c r="Y148" s="555"/>
      <c r="Z148" s="555"/>
      <c r="AA148" s="555"/>
      <c r="AB148" s="556" t="s">
        <v>219</v>
      </c>
      <c r="AC148" s="218"/>
      <c r="AD148" s="554">
        <v>62.5</v>
      </c>
      <c r="AE148" s="555"/>
      <c r="AF148" s="555"/>
      <c r="AG148" s="555"/>
      <c r="AH148" s="555"/>
      <c r="AI148" s="555"/>
      <c r="AJ148" s="555"/>
      <c r="AK148" s="556" t="s">
        <v>219</v>
      </c>
      <c r="AL148" s="218"/>
      <c r="AM148" s="554">
        <v>100</v>
      </c>
      <c r="AN148" s="555"/>
      <c r="AO148" s="555"/>
      <c r="AP148" s="555"/>
      <c r="AQ148" s="555"/>
      <c r="AR148" s="555"/>
      <c r="AS148" s="555"/>
      <c r="AT148" s="533" t="s">
        <v>219</v>
      </c>
      <c r="AU148" s="557"/>
      <c r="AV148" s="558">
        <f>IF(AM148-L148=0,"",AM148-L148)</f>
        <v>100</v>
      </c>
      <c r="AW148" s="559"/>
      <c r="AX148" s="559"/>
      <c r="AY148" s="559"/>
      <c r="AZ148" s="559"/>
      <c r="BA148" s="559"/>
      <c r="BB148" s="560"/>
      <c r="BC148" s="540" t="s">
        <v>219</v>
      </c>
      <c r="BD148" s="541"/>
      <c r="BE148" s="542">
        <v>0</v>
      </c>
      <c r="BF148" s="178"/>
      <c r="BG148" s="543"/>
      <c r="BH148" s="544" t="s">
        <v>219</v>
      </c>
      <c r="BI148" s="387"/>
    </row>
    <row r="149" spans="1:73" ht="54.6" customHeight="1">
      <c r="B149" s="289" t="s">
        <v>220</v>
      </c>
      <c r="C149" s="289"/>
      <c r="D149" s="289"/>
      <c r="E149" s="289"/>
      <c r="F149" s="289"/>
      <c r="G149" s="289"/>
      <c r="H149" s="289"/>
      <c r="I149" s="289"/>
      <c r="J149" s="289"/>
      <c r="K149" s="331"/>
      <c r="L149" s="545" t="s">
        <v>464</v>
      </c>
      <c r="M149" s="546"/>
      <c r="N149" s="546"/>
      <c r="O149" s="546"/>
      <c r="P149" s="546"/>
      <c r="Q149" s="546"/>
      <c r="R149" s="546"/>
      <c r="S149" s="546"/>
      <c r="T149" s="546"/>
      <c r="U149" s="546"/>
      <c r="V149" s="546"/>
      <c r="W149" s="546"/>
      <c r="X149" s="546"/>
      <c r="Y149" s="546"/>
      <c r="Z149" s="546"/>
      <c r="AA149" s="546"/>
      <c r="AB149" s="546"/>
      <c r="AC149" s="546"/>
      <c r="AD149" s="546"/>
      <c r="AE149" s="546"/>
      <c r="AF149" s="546"/>
      <c r="AG149" s="546"/>
      <c r="AH149" s="546"/>
      <c r="AI149" s="546"/>
      <c r="AJ149" s="546"/>
      <c r="AK149" s="546"/>
      <c r="AL149" s="546"/>
      <c r="AM149" s="546"/>
      <c r="AN149" s="546"/>
      <c r="AO149" s="546"/>
      <c r="AP149" s="546"/>
      <c r="AQ149" s="546"/>
      <c r="AR149" s="546"/>
      <c r="AS149" s="546"/>
      <c r="AT149" s="546"/>
      <c r="AU149" s="546"/>
      <c r="AV149" s="547"/>
      <c r="AW149" s="547"/>
      <c r="AX149" s="547"/>
      <c r="AY149" s="547"/>
      <c r="AZ149" s="547"/>
      <c r="BA149" s="547"/>
      <c r="BB149" s="547"/>
      <c r="BC149" s="547"/>
      <c r="BD149" s="547"/>
      <c r="BE149" s="546"/>
      <c r="BF149" s="546"/>
      <c r="BG149" s="546"/>
      <c r="BH149" s="546"/>
      <c r="BI149" s="546"/>
    </row>
    <row r="150" spans="1:73" ht="12" customHeight="1">
      <c r="B150" s="42"/>
      <c r="C150" s="42"/>
      <c r="D150" s="42"/>
      <c r="E150" s="42"/>
      <c r="F150" s="42"/>
      <c r="G150" s="42"/>
      <c r="H150" s="42"/>
      <c r="I150" s="42"/>
      <c r="J150" s="42"/>
      <c r="K150" s="42"/>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4"/>
    </row>
    <row r="151" spans="1:73" ht="12" customHeight="1">
      <c r="A151" s="43"/>
      <c r="B151" s="548" t="s">
        <v>221</v>
      </c>
      <c r="C151" s="548"/>
      <c r="D151" s="548"/>
      <c r="E151" s="548"/>
      <c r="F151" s="548"/>
      <c r="G151" s="548"/>
      <c r="H151" s="548"/>
      <c r="I151" s="548"/>
      <c r="J151" s="548"/>
      <c r="K151" s="548"/>
      <c r="L151" s="548"/>
      <c r="M151" s="548"/>
      <c r="N151" s="548"/>
      <c r="O151" s="548"/>
      <c r="P151" s="548"/>
      <c r="Q151" s="548"/>
      <c r="R151" s="548"/>
      <c r="S151" s="548"/>
      <c r="T151" s="548"/>
      <c r="U151" s="548"/>
      <c r="V151" s="548"/>
      <c r="W151" s="548"/>
      <c r="X151" s="548"/>
      <c r="Y151" s="548"/>
      <c r="Z151" s="548"/>
      <c r="AA151" s="548"/>
      <c r="AB151" s="548"/>
      <c r="AC151" s="548"/>
      <c r="AD151" s="548"/>
      <c r="AE151" s="548"/>
      <c r="AF151" s="548"/>
      <c r="AG151" s="548"/>
      <c r="AH151" s="548"/>
      <c r="AI151" s="548"/>
      <c r="AJ151" s="548"/>
      <c r="AK151" s="548"/>
      <c r="AL151" s="548"/>
      <c r="AM151" s="548"/>
      <c r="AN151" s="548"/>
      <c r="AO151" s="548"/>
      <c r="AP151" s="548"/>
      <c r="AQ151" s="548"/>
      <c r="AR151" s="548"/>
      <c r="AS151" s="548"/>
      <c r="AT151" s="548"/>
      <c r="AU151" s="548"/>
      <c r="AV151" s="549"/>
      <c r="AW151" s="549"/>
      <c r="AX151" s="549"/>
      <c r="AY151" s="549"/>
      <c r="AZ151" s="549"/>
      <c r="BA151" s="549"/>
      <c r="BB151" s="549"/>
      <c r="BC151" s="549"/>
      <c r="BD151" s="549"/>
      <c r="BE151" s="549"/>
      <c r="BF151" s="549"/>
      <c r="BG151" s="549"/>
      <c r="BH151" s="549"/>
      <c r="BI151" s="43"/>
      <c r="BJ151" s="43"/>
    </row>
    <row r="152" spans="1:73" ht="44.1" customHeight="1">
      <c r="B152" s="537" t="s">
        <v>222</v>
      </c>
      <c r="C152" s="550"/>
      <c r="D152" s="550"/>
      <c r="E152" s="550"/>
      <c r="F152" s="550"/>
      <c r="G152" s="550"/>
      <c r="H152" s="550"/>
      <c r="I152" s="550"/>
      <c r="J152" s="550"/>
      <c r="K152" s="534"/>
      <c r="L152" s="551" t="s">
        <v>465</v>
      </c>
      <c r="M152" s="551"/>
      <c r="N152" s="551"/>
      <c r="O152" s="551"/>
      <c r="P152" s="551"/>
      <c r="Q152" s="551"/>
      <c r="R152" s="551"/>
      <c r="S152" s="551"/>
      <c r="T152" s="551"/>
      <c r="U152" s="551" t="s">
        <v>466</v>
      </c>
      <c r="V152" s="551"/>
      <c r="W152" s="551"/>
      <c r="X152" s="551"/>
      <c r="Y152" s="551"/>
      <c r="Z152" s="551"/>
      <c r="AA152" s="551"/>
      <c r="AB152" s="551"/>
      <c r="AC152" s="551"/>
      <c r="AD152" s="551" t="s">
        <v>467</v>
      </c>
      <c r="AE152" s="551"/>
      <c r="AF152" s="551"/>
      <c r="AG152" s="551"/>
      <c r="AH152" s="551"/>
      <c r="AI152" s="551"/>
      <c r="AJ152" s="551"/>
      <c r="AK152" s="551"/>
      <c r="AL152" s="551"/>
      <c r="AM152" s="537" t="s">
        <v>468</v>
      </c>
      <c r="AN152" s="550"/>
      <c r="AO152" s="550"/>
      <c r="AP152" s="550"/>
      <c r="AQ152" s="550"/>
      <c r="AR152" s="550"/>
      <c r="AS152" s="550"/>
      <c r="AT152" s="550"/>
      <c r="AU152" s="550"/>
      <c r="AV152" s="551" t="s">
        <v>223</v>
      </c>
      <c r="AW152" s="551"/>
      <c r="AX152" s="551"/>
      <c r="AY152" s="551"/>
      <c r="AZ152" s="551"/>
      <c r="BA152" s="551"/>
      <c r="BB152" s="551"/>
      <c r="BC152" s="551"/>
      <c r="BD152" s="551"/>
      <c r="BE152" s="551"/>
      <c r="BF152" s="551"/>
      <c r="BG152" s="551"/>
      <c r="BH152" s="551"/>
      <c r="BI152" s="551"/>
    </row>
    <row r="153" spans="1:73" ht="54" customHeight="1">
      <c r="B153" s="537" t="s">
        <v>224</v>
      </c>
      <c r="C153" s="332"/>
      <c r="D153" s="332"/>
      <c r="E153" s="332"/>
      <c r="F153" s="332"/>
      <c r="G153" s="332"/>
      <c r="H153" s="332"/>
      <c r="I153" s="332"/>
      <c r="J153" s="332"/>
      <c r="K153" s="333"/>
      <c r="L153" s="152">
        <v>0</v>
      </c>
      <c r="M153" s="538"/>
      <c r="N153" s="538"/>
      <c r="O153" s="538"/>
      <c r="P153" s="538"/>
      <c r="Q153" s="538"/>
      <c r="R153" s="538"/>
      <c r="S153" s="533" t="s">
        <v>225</v>
      </c>
      <c r="T153" s="534"/>
      <c r="U153" s="152">
        <v>50</v>
      </c>
      <c r="V153" s="538"/>
      <c r="W153" s="538"/>
      <c r="X153" s="538"/>
      <c r="Y153" s="538"/>
      <c r="Z153" s="538"/>
      <c r="AA153" s="538"/>
      <c r="AB153" s="533" t="s">
        <v>225</v>
      </c>
      <c r="AC153" s="534"/>
      <c r="AD153" s="152">
        <v>100</v>
      </c>
      <c r="AE153" s="538"/>
      <c r="AF153" s="538"/>
      <c r="AG153" s="538"/>
      <c r="AH153" s="538"/>
      <c r="AI153" s="538"/>
      <c r="AJ153" s="538"/>
      <c r="AK153" s="533" t="s">
        <v>225</v>
      </c>
      <c r="AL153" s="534"/>
      <c r="AM153" s="152">
        <v>160</v>
      </c>
      <c r="AN153" s="538"/>
      <c r="AO153" s="538"/>
      <c r="AP153" s="538"/>
      <c r="AQ153" s="538"/>
      <c r="AR153" s="538"/>
      <c r="AS153" s="538"/>
      <c r="AT153" s="533" t="s">
        <v>225</v>
      </c>
      <c r="AU153" s="534"/>
      <c r="AV153" s="535" t="s">
        <v>469</v>
      </c>
      <c r="AW153" s="536"/>
      <c r="AX153" s="536"/>
      <c r="AY153" s="536"/>
      <c r="AZ153" s="536"/>
      <c r="BA153" s="536"/>
      <c r="BB153" s="536"/>
      <c r="BC153" s="536"/>
      <c r="BD153" s="536"/>
      <c r="BE153" s="536"/>
      <c r="BF153" s="536"/>
      <c r="BG153" s="536"/>
      <c r="BH153" s="536"/>
      <c r="BI153" s="536"/>
    </row>
    <row r="154" spans="1:73" ht="54" customHeight="1">
      <c r="B154" s="537" t="s">
        <v>226</v>
      </c>
      <c r="C154" s="332"/>
      <c r="D154" s="332"/>
      <c r="E154" s="332"/>
      <c r="F154" s="332"/>
      <c r="G154" s="332"/>
      <c r="H154" s="332"/>
      <c r="I154" s="332"/>
      <c r="J154" s="332"/>
      <c r="K154" s="333"/>
      <c r="L154" s="152">
        <v>0</v>
      </c>
      <c r="M154" s="538"/>
      <c r="N154" s="538"/>
      <c r="O154" s="538"/>
      <c r="P154" s="538"/>
      <c r="Q154" s="538"/>
      <c r="R154" s="538"/>
      <c r="S154" s="533" t="s">
        <v>227</v>
      </c>
      <c r="T154" s="534"/>
      <c r="U154" s="152">
        <v>250</v>
      </c>
      <c r="V154" s="538"/>
      <c r="W154" s="538"/>
      <c r="X154" s="538"/>
      <c r="Y154" s="538"/>
      <c r="Z154" s="538"/>
      <c r="AA154" s="538"/>
      <c r="AB154" s="533" t="s">
        <v>470</v>
      </c>
      <c r="AC154" s="534"/>
      <c r="AD154" s="152">
        <v>500</v>
      </c>
      <c r="AE154" s="538"/>
      <c r="AF154" s="538"/>
      <c r="AG154" s="538"/>
      <c r="AH154" s="538"/>
      <c r="AI154" s="538"/>
      <c r="AJ154" s="538"/>
      <c r="AK154" s="533" t="s">
        <v>227</v>
      </c>
      <c r="AL154" s="534"/>
      <c r="AM154" s="152">
        <v>800</v>
      </c>
      <c r="AN154" s="538"/>
      <c r="AO154" s="538"/>
      <c r="AP154" s="538"/>
      <c r="AQ154" s="538"/>
      <c r="AR154" s="538"/>
      <c r="AS154" s="538"/>
      <c r="AT154" s="533" t="s">
        <v>227</v>
      </c>
      <c r="AU154" s="534"/>
      <c r="AV154" s="539" t="s">
        <v>471</v>
      </c>
      <c r="AW154" s="539"/>
      <c r="AX154" s="539"/>
      <c r="AY154" s="539"/>
      <c r="AZ154" s="539"/>
      <c r="BA154" s="539"/>
      <c r="BB154" s="539"/>
      <c r="BC154" s="539"/>
      <c r="BD154" s="539"/>
      <c r="BE154" s="539"/>
      <c r="BF154" s="539"/>
      <c r="BG154" s="539"/>
      <c r="BH154" s="539"/>
      <c r="BI154" s="539"/>
    </row>
    <row r="155" spans="1:73" s="55" customFormat="1" ht="12" customHeight="1">
      <c r="B155" s="186" t="s">
        <v>228</v>
      </c>
      <c r="C155" s="186"/>
      <c r="D155" s="186"/>
      <c r="E155" s="186"/>
      <c r="F155" s="186"/>
      <c r="G155" s="186"/>
      <c r="H155" s="186"/>
      <c r="I155" s="186"/>
      <c r="J155" s="186"/>
      <c r="K155" s="186"/>
      <c r="L155" s="186"/>
      <c r="M155" s="186"/>
      <c r="N155" s="186"/>
      <c r="O155" s="186"/>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c r="AT155" s="186"/>
      <c r="AU155" s="186"/>
      <c r="AV155" s="186"/>
      <c r="AW155" s="186"/>
      <c r="AX155" s="186"/>
      <c r="AY155" s="186"/>
      <c r="AZ155" s="186"/>
      <c r="BA155" s="186"/>
      <c r="BB155" s="186"/>
      <c r="BC155" s="186"/>
      <c r="BD155" s="186"/>
      <c r="BE155" s="186"/>
      <c r="BF155" s="186"/>
      <c r="BG155" s="186"/>
      <c r="BH155" s="186"/>
      <c r="BI155" s="186"/>
      <c r="BK155" s="1"/>
      <c r="BL155" s="1"/>
      <c r="BM155" s="1"/>
      <c r="BN155" s="1"/>
      <c r="BO155" s="1"/>
      <c r="BP155" s="1"/>
      <c r="BQ155" s="1"/>
      <c r="BR155" s="1"/>
      <c r="BS155" s="1"/>
      <c r="BT155" s="1"/>
      <c r="BU155" s="1"/>
    </row>
    <row r="156" spans="1:73" s="55" customFormat="1" ht="12" customHeight="1">
      <c r="B156" s="186" t="s">
        <v>229</v>
      </c>
      <c r="C156" s="186"/>
      <c r="D156" s="186"/>
      <c r="E156" s="186"/>
      <c r="F156" s="186"/>
      <c r="G156" s="186"/>
      <c r="H156" s="186"/>
      <c r="I156" s="186"/>
      <c r="J156" s="186"/>
      <c r="K156" s="186"/>
      <c r="L156" s="186"/>
      <c r="M156" s="186"/>
      <c r="N156" s="186"/>
      <c r="O156" s="186"/>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c r="AT156" s="186"/>
      <c r="AU156" s="186"/>
      <c r="AV156" s="186"/>
      <c r="AW156" s="186"/>
      <c r="AX156" s="186"/>
      <c r="AY156" s="186"/>
      <c r="AZ156" s="186"/>
      <c r="BA156" s="186"/>
      <c r="BB156" s="186"/>
      <c r="BC156" s="186"/>
      <c r="BD156" s="186"/>
      <c r="BE156" s="186"/>
      <c r="BF156" s="186"/>
      <c r="BG156" s="186"/>
      <c r="BH156" s="186"/>
      <c r="BI156" s="186"/>
      <c r="BK156" s="1"/>
      <c r="BL156" s="1"/>
      <c r="BM156" s="1"/>
      <c r="BN156" s="1"/>
      <c r="BO156" s="1"/>
      <c r="BP156" s="1"/>
      <c r="BQ156" s="1"/>
      <c r="BR156" s="1"/>
      <c r="BS156" s="1"/>
      <c r="BT156" s="1"/>
      <c r="BU156" s="1"/>
    </row>
    <row r="157" spans="1:73" s="55" customFormat="1" ht="9.75" customHeight="1">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c r="BI157" s="66"/>
      <c r="BK157" s="1"/>
      <c r="BL157" s="1"/>
      <c r="BM157" s="1"/>
      <c r="BN157" s="1"/>
      <c r="BO157" s="1"/>
      <c r="BP157" s="1"/>
      <c r="BQ157" s="1"/>
      <c r="BR157" s="1"/>
      <c r="BS157" s="1"/>
      <c r="BT157" s="1"/>
      <c r="BU157" s="1"/>
    </row>
    <row r="158" spans="1:73" ht="14.25" customHeight="1">
      <c r="B158" s="523" t="s">
        <v>407</v>
      </c>
      <c r="C158" s="523"/>
      <c r="D158" s="523"/>
      <c r="E158" s="523"/>
      <c r="F158" s="523"/>
      <c r="G158" s="523"/>
      <c r="H158" s="523"/>
      <c r="I158" s="523"/>
      <c r="J158" s="523"/>
      <c r="K158" s="523"/>
      <c r="L158" s="523"/>
      <c r="M158" s="523"/>
      <c r="N158" s="523"/>
      <c r="O158" s="523"/>
      <c r="P158" s="523"/>
      <c r="Q158" s="523"/>
      <c r="R158" s="523"/>
      <c r="S158" s="523"/>
      <c r="T158" s="523"/>
      <c r="U158" s="523"/>
      <c r="V158" s="523"/>
      <c r="W158" s="523"/>
      <c r="X158" s="523"/>
      <c r="Y158" s="523"/>
      <c r="Z158" s="523"/>
      <c r="AA158" s="523"/>
      <c r="AB158" s="523"/>
      <c r="AC158" s="523"/>
      <c r="AD158" s="523"/>
      <c r="AE158" s="523"/>
      <c r="AF158" s="523"/>
      <c r="AG158" s="523"/>
      <c r="AH158" s="523"/>
      <c r="AI158" s="523"/>
      <c r="AJ158" s="523"/>
      <c r="AK158" s="523"/>
      <c r="AL158" s="523"/>
      <c r="AM158" s="523"/>
      <c r="AN158" s="523"/>
      <c r="AO158" s="523"/>
      <c r="AP158" s="523"/>
      <c r="AQ158" s="523"/>
      <c r="AR158" s="523"/>
      <c r="AS158" s="523"/>
      <c r="AT158" s="523"/>
      <c r="AU158" s="523"/>
      <c r="AV158" s="523"/>
      <c r="AW158" s="523"/>
      <c r="AX158" s="523"/>
      <c r="AY158" s="523"/>
      <c r="AZ158" s="523"/>
      <c r="BA158" s="523"/>
      <c r="BB158" s="523"/>
      <c r="BC158" s="523"/>
      <c r="BD158" s="523"/>
      <c r="BE158" s="523"/>
      <c r="BF158" s="523"/>
      <c r="BG158" s="523"/>
      <c r="BH158" s="523"/>
      <c r="BI158" s="523"/>
    </row>
    <row r="159" spans="1:73" ht="51" customHeight="1">
      <c r="B159" s="201" t="s">
        <v>230</v>
      </c>
      <c r="C159" s="201"/>
      <c r="D159" s="201"/>
      <c r="E159" s="201"/>
      <c r="F159" s="201"/>
      <c r="G159" s="201"/>
      <c r="H159" s="201"/>
      <c r="I159" s="201"/>
      <c r="J159" s="201"/>
      <c r="K159" s="201"/>
      <c r="L159" s="201"/>
      <c r="M159" s="201"/>
      <c r="N159" s="201"/>
      <c r="O159" s="201"/>
      <c r="P159" s="201"/>
      <c r="Q159" s="201"/>
      <c r="R159" s="201"/>
      <c r="S159" s="201"/>
      <c r="T159" s="208"/>
      <c r="U159" s="201" t="s">
        <v>386</v>
      </c>
      <c r="V159" s="201"/>
      <c r="W159" s="201"/>
      <c r="X159" s="201"/>
      <c r="Y159" s="201"/>
      <c r="Z159" s="201"/>
      <c r="AA159" s="201"/>
      <c r="AB159" s="201"/>
      <c r="AC159" s="201"/>
      <c r="AD159" s="201"/>
      <c r="AE159" s="201"/>
      <c r="AF159" s="201"/>
      <c r="AG159" s="201"/>
      <c r="AH159" s="201"/>
      <c r="AI159" s="201"/>
      <c r="AJ159" s="201"/>
      <c r="AK159" s="201"/>
      <c r="AL159" s="201"/>
      <c r="AM159" s="208" t="s">
        <v>231</v>
      </c>
      <c r="AN159" s="524"/>
      <c r="AO159" s="524"/>
      <c r="AP159" s="524"/>
      <c r="AQ159" s="524"/>
      <c r="AR159" s="524"/>
      <c r="AS159" s="524"/>
      <c r="AT159" s="524"/>
      <c r="AU159" s="524"/>
      <c r="AV159" s="524"/>
      <c r="AW159" s="524"/>
      <c r="AX159" s="524"/>
      <c r="AY159" s="524"/>
      <c r="AZ159" s="524"/>
      <c r="BA159" s="524"/>
      <c r="BB159" s="524"/>
      <c r="BC159" s="524"/>
      <c r="BD159" s="524"/>
      <c r="BE159" s="524"/>
      <c r="BF159" s="524"/>
      <c r="BG159" s="524"/>
      <c r="BH159" s="524"/>
      <c r="BI159" s="525"/>
    </row>
    <row r="160" spans="1:73" ht="29.25" customHeight="1">
      <c r="B160" s="526">
        <v>700</v>
      </c>
      <c r="C160" s="527"/>
      <c r="D160" s="527"/>
      <c r="E160" s="527"/>
      <c r="F160" s="527"/>
      <c r="G160" s="527"/>
      <c r="H160" s="527"/>
      <c r="I160" s="527"/>
      <c r="J160" s="527"/>
      <c r="K160" s="527"/>
      <c r="L160" s="527"/>
      <c r="M160" s="527"/>
      <c r="N160" s="527"/>
      <c r="O160" s="527"/>
      <c r="P160" s="527"/>
      <c r="Q160" s="527"/>
      <c r="R160" s="527"/>
      <c r="S160" s="527"/>
      <c r="T160" s="528"/>
      <c r="U160" s="529">
        <f>IFERROR(BB83/10000,"")</f>
        <v>392.85714285714289</v>
      </c>
      <c r="V160" s="332"/>
      <c r="W160" s="332"/>
      <c r="X160" s="332"/>
      <c r="Y160" s="332"/>
      <c r="Z160" s="332"/>
      <c r="AA160" s="332"/>
      <c r="AB160" s="332"/>
      <c r="AC160" s="332"/>
      <c r="AD160" s="332"/>
      <c r="AE160" s="332"/>
      <c r="AF160" s="332"/>
      <c r="AG160" s="332"/>
      <c r="AH160" s="332"/>
      <c r="AI160" s="332"/>
      <c r="AJ160" s="332"/>
      <c r="AK160" s="332"/>
      <c r="AL160" s="333"/>
      <c r="AM160" s="529" t="str">
        <f>IF(B160="","",IF(B160&gt;U160,"○","×"))</f>
        <v>○</v>
      </c>
      <c r="AN160" s="530"/>
      <c r="AO160" s="530"/>
      <c r="AP160" s="530"/>
      <c r="AQ160" s="530"/>
      <c r="AR160" s="530"/>
      <c r="AS160" s="530"/>
      <c r="AT160" s="530"/>
      <c r="AU160" s="530"/>
      <c r="AV160" s="530"/>
      <c r="AW160" s="530"/>
      <c r="AX160" s="530"/>
      <c r="AY160" s="530"/>
      <c r="AZ160" s="530"/>
      <c r="BA160" s="530"/>
      <c r="BB160" s="530"/>
      <c r="BC160" s="530"/>
      <c r="BD160" s="530"/>
      <c r="BE160" s="530"/>
      <c r="BF160" s="530"/>
      <c r="BG160" s="530"/>
      <c r="BH160" s="530"/>
      <c r="BI160" s="531"/>
      <c r="BK160" s="27"/>
      <c r="BL160" s="27"/>
      <c r="BM160" s="27"/>
      <c r="BN160" s="27"/>
      <c r="BO160" s="27"/>
      <c r="BP160" s="27"/>
      <c r="BQ160" s="27"/>
      <c r="BR160" s="27"/>
      <c r="BS160" s="27"/>
      <c r="BT160" s="27"/>
      <c r="BU160" s="27"/>
    </row>
    <row r="161" spans="2:73" s="55" customFormat="1" ht="11.25" customHeight="1">
      <c r="B161" s="532" t="s">
        <v>408</v>
      </c>
      <c r="C161" s="532"/>
      <c r="D161" s="532"/>
      <c r="E161" s="532"/>
      <c r="F161" s="532"/>
      <c r="G161" s="532"/>
      <c r="H161" s="532"/>
      <c r="I161" s="532"/>
      <c r="J161" s="532"/>
      <c r="K161" s="532"/>
      <c r="L161" s="532"/>
      <c r="M161" s="532"/>
      <c r="N161" s="532"/>
      <c r="O161" s="532"/>
      <c r="P161" s="532"/>
      <c r="Q161" s="532"/>
      <c r="R161" s="532"/>
      <c r="S161" s="532"/>
      <c r="T161" s="532"/>
      <c r="U161" s="532"/>
      <c r="V161" s="532"/>
      <c r="W161" s="532"/>
      <c r="X161" s="532"/>
      <c r="Y161" s="532"/>
      <c r="Z161" s="532"/>
      <c r="AA161" s="532"/>
      <c r="AB161" s="532"/>
      <c r="AC161" s="532"/>
      <c r="AD161" s="532"/>
      <c r="AE161" s="532"/>
      <c r="AF161" s="532"/>
      <c r="AG161" s="532"/>
      <c r="AH161" s="532"/>
      <c r="AI161" s="532"/>
      <c r="AJ161" s="532"/>
      <c r="AK161" s="532"/>
      <c r="AL161" s="532"/>
      <c r="AM161" s="326"/>
      <c r="AN161" s="326"/>
      <c r="AO161" s="326"/>
      <c r="AP161" s="326"/>
      <c r="AQ161" s="326"/>
      <c r="AR161" s="326"/>
      <c r="AS161" s="326"/>
      <c r="AT161" s="326"/>
      <c r="AU161" s="326"/>
      <c r="AV161" s="326"/>
      <c r="AW161" s="326"/>
      <c r="AX161" s="326"/>
      <c r="AY161" s="326"/>
      <c r="AZ161" s="326"/>
      <c r="BA161" s="326"/>
      <c r="BB161" s="326"/>
      <c r="BC161" s="326"/>
      <c r="BD161" s="326"/>
      <c r="BE161" s="326"/>
      <c r="BF161" s="326"/>
      <c r="BG161" s="326"/>
      <c r="BH161" s="326"/>
      <c r="BK161" s="27"/>
      <c r="BL161" s="27"/>
      <c r="BM161" s="27"/>
      <c r="BN161" s="27"/>
      <c r="BO161" s="27"/>
      <c r="BP161" s="27"/>
      <c r="BQ161" s="27"/>
      <c r="BR161" s="27"/>
      <c r="BS161" s="27"/>
      <c r="BT161" s="27"/>
      <c r="BU161" s="27"/>
    </row>
    <row r="162" spans="2:73" s="55" customFormat="1" ht="11.25" customHeight="1">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c r="BK162" s="1"/>
      <c r="BL162" s="1"/>
      <c r="BM162" s="1"/>
      <c r="BN162" s="1"/>
      <c r="BO162" s="1"/>
      <c r="BP162" s="1"/>
      <c r="BQ162" s="1"/>
      <c r="BR162" s="1"/>
      <c r="BS162" s="1"/>
      <c r="BT162" s="1"/>
      <c r="BU162" s="1"/>
    </row>
    <row r="163" spans="2:73" s="55" customFormat="1" ht="18" customHeight="1">
      <c r="B163" s="515" t="s">
        <v>232</v>
      </c>
      <c r="C163" s="515"/>
      <c r="D163" s="515"/>
      <c r="E163" s="515"/>
      <c r="F163" s="515"/>
      <c r="G163" s="515"/>
      <c r="H163" s="515"/>
      <c r="I163" s="515"/>
      <c r="J163" s="515"/>
      <c r="K163" s="515"/>
      <c r="L163" s="515"/>
      <c r="M163" s="515"/>
      <c r="N163" s="515"/>
      <c r="O163" s="515"/>
      <c r="P163" s="515"/>
      <c r="Q163" s="515"/>
      <c r="R163" s="515"/>
      <c r="S163" s="515"/>
      <c r="T163" s="515"/>
      <c r="U163" s="515"/>
      <c r="V163" s="515"/>
      <c r="W163" s="515"/>
      <c r="X163" s="515"/>
      <c r="Y163" s="515"/>
      <c r="Z163" s="515"/>
      <c r="AA163" s="515"/>
      <c r="AB163" s="515"/>
      <c r="AC163" s="515"/>
      <c r="AD163" s="515"/>
      <c r="AE163" s="515"/>
      <c r="AF163" s="515"/>
      <c r="AG163" s="515"/>
      <c r="AH163" s="515"/>
      <c r="AI163" s="515"/>
      <c r="AJ163" s="515"/>
      <c r="AK163" s="515"/>
      <c r="AL163" s="515"/>
      <c r="AM163" s="515"/>
      <c r="AN163" s="515"/>
      <c r="AO163" s="515"/>
      <c r="AP163" s="515"/>
      <c r="AQ163" s="515"/>
      <c r="AR163" s="515"/>
      <c r="AS163" s="515"/>
      <c r="AT163" s="515"/>
      <c r="AU163" s="515"/>
      <c r="AV163" s="515"/>
      <c r="AW163" s="515"/>
      <c r="AX163" s="515"/>
      <c r="AY163" s="515"/>
      <c r="AZ163" s="515"/>
      <c r="BA163" s="515"/>
      <c r="BB163" s="515"/>
      <c r="BC163" s="515"/>
      <c r="BD163" s="515"/>
      <c r="BE163" s="515"/>
      <c r="BF163" s="515"/>
      <c r="BG163" s="515"/>
      <c r="BH163" s="515"/>
      <c r="BI163" s="515"/>
      <c r="BK163" s="24"/>
      <c r="BL163" s="1"/>
      <c r="BM163" s="1"/>
      <c r="BN163" s="1"/>
      <c r="BO163" s="1"/>
      <c r="BP163" s="1"/>
      <c r="BQ163" s="1"/>
      <c r="BR163" s="1"/>
      <c r="BS163" s="1"/>
      <c r="BT163" s="1"/>
      <c r="BU163" s="1"/>
    </row>
    <row r="164" spans="2:73" s="55" customFormat="1" ht="19.5" customHeight="1">
      <c r="B164" s="414" t="s">
        <v>233</v>
      </c>
      <c r="C164" s="414"/>
      <c r="D164" s="414"/>
      <c r="E164" s="414"/>
      <c r="F164" s="414"/>
      <c r="G164" s="414"/>
      <c r="H164" s="414"/>
      <c r="I164" s="408" t="s">
        <v>234</v>
      </c>
      <c r="J164" s="409"/>
      <c r="K164" s="409"/>
      <c r="L164" s="410"/>
      <c r="M164" s="408" t="s">
        <v>235</v>
      </c>
      <c r="N164" s="409"/>
      <c r="O164" s="409"/>
      <c r="P164" s="409"/>
      <c r="Q164" s="409"/>
      <c r="R164" s="410"/>
      <c r="S164" s="201" t="s">
        <v>236</v>
      </c>
      <c r="T164" s="201"/>
      <c r="U164" s="201"/>
      <c r="V164" s="201"/>
      <c r="W164" s="201"/>
      <c r="X164" s="201"/>
      <c r="Y164" s="201"/>
      <c r="Z164" s="201"/>
      <c r="AA164" s="201"/>
      <c r="AB164" s="201"/>
      <c r="AC164" s="201"/>
      <c r="AD164" s="201"/>
      <c r="AE164" s="201"/>
      <c r="AF164" s="201"/>
      <c r="AG164" s="201"/>
      <c r="AH164" s="201"/>
      <c r="AI164" s="201"/>
      <c r="AJ164" s="201"/>
      <c r="AK164" s="201" t="s">
        <v>237</v>
      </c>
      <c r="AL164" s="201"/>
      <c r="AM164" s="201"/>
      <c r="AN164" s="201"/>
      <c r="AO164" s="201"/>
      <c r="AP164" s="201"/>
      <c r="AQ164" s="201"/>
      <c r="AR164" s="201"/>
      <c r="AS164" s="201"/>
      <c r="AT164" s="201"/>
      <c r="AU164" s="201"/>
      <c r="AV164" s="201"/>
      <c r="AW164" s="516" t="s">
        <v>13</v>
      </c>
      <c r="AX164" s="517"/>
      <c r="AY164" s="517"/>
      <c r="AZ164" s="517"/>
      <c r="BA164" s="517"/>
      <c r="BB164" s="517"/>
      <c r="BC164" s="517"/>
      <c r="BD164" s="518"/>
      <c r="BE164" s="69"/>
      <c r="BF164" s="69"/>
      <c r="BG164" s="69"/>
      <c r="BH164" s="69"/>
      <c r="BK164" s="24"/>
      <c r="BL164" s="1"/>
      <c r="BM164" s="1"/>
      <c r="BN164" s="1"/>
      <c r="BO164" s="1"/>
      <c r="BP164" s="1"/>
      <c r="BQ164" s="1"/>
      <c r="BR164" s="1"/>
      <c r="BS164" s="1"/>
      <c r="BT164" s="1"/>
      <c r="BU164" s="1"/>
    </row>
    <row r="165" spans="2:73" s="55" customFormat="1" ht="38.25" customHeight="1">
      <c r="B165" s="414"/>
      <c r="C165" s="414"/>
      <c r="D165" s="414"/>
      <c r="E165" s="414"/>
      <c r="F165" s="414"/>
      <c r="G165" s="414"/>
      <c r="H165" s="414"/>
      <c r="I165" s="411"/>
      <c r="J165" s="412"/>
      <c r="K165" s="412"/>
      <c r="L165" s="413"/>
      <c r="M165" s="411"/>
      <c r="N165" s="412"/>
      <c r="O165" s="412"/>
      <c r="P165" s="412"/>
      <c r="Q165" s="412"/>
      <c r="R165" s="413"/>
      <c r="S165" s="522" t="s">
        <v>238</v>
      </c>
      <c r="T165" s="522"/>
      <c r="U165" s="522"/>
      <c r="V165" s="522"/>
      <c r="W165" s="522"/>
      <c r="X165" s="522"/>
      <c r="Y165" s="248" t="s">
        <v>239</v>
      </c>
      <c r="Z165" s="248"/>
      <c r="AA165" s="248"/>
      <c r="AB165" s="248"/>
      <c r="AC165" s="248"/>
      <c r="AD165" s="248"/>
      <c r="AE165" s="248" t="s">
        <v>240</v>
      </c>
      <c r="AF165" s="248"/>
      <c r="AG165" s="248"/>
      <c r="AH165" s="248"/>
      <c r="AI165" s="248"/>
      <c r="AJ165" s="248"/>
      <c r="AK165" s="414" t="s">
        <v>241</v>
      </c>
      <c r="AL165" s="414"/>
      <c r="AM165" s="414"/>
      <c r="AN165" s="414"/>
      <c r="AO165" s="414"/>
      <c r="AP165" s="414"/>
      <c r="AQ165" s="414" t="s">
        <v>242</v>
      </c>
      <c r="AR165" s="414"/>
      <c r="AS165" s="414"/>
      <c r="AT165" s="414"/>
      <c r="AU165" s="414"/>
      <c r="AV165" s="414"/>
      <c r="AW165" s="519"/>
      <c r="AX165" s="520"/>
      <c r="AY165" s="520"/>
      <c r="AZ165" s="520"/>
      <c r="BA165" s="520"/>
      <c r="BB165" s="520"/>
      <c r="BC165" s="520"/>
      <c r="BD165" s="521"/>
      <c r="BE165" s="69"/>
      <c r="BF165" s="69"/>
      <c r="BG165" s="69"/>
      <c r="BH165" s="69"/>
      <c r="BK165" s="1"/>
      <c r="BL165" s="1"/>
      <c r="BM165" s="1"/>
      <c r="BN165" s="1"/>
      <c r="BO165" s="1"/>
      <c r="BP165" s="1"/>
      <c r="BQ165" s="1"/>
      <c r="BR165" s="1"/>
      <c r="BS165" s="1"/>
      <c r="BT165" s="1"/>
      <c r="BU165" s="1"/>
    </row>
    <row r="166" spans="2:73" s="55" customFormat="1" ht="15" customHeight="1">
      <c r="B166" s="491" t="str">
        <f>IF(B93=0,"",B93)</f>
        <v>コンバイン</v>
      </c>
      <c r="C166" s="491"/>
      <c r="D166" s="491"/>
      <c r="E166" s="491"/>
      <c r="F166" s="491"/>
      <c r="G166" s="491"/>
      <c r="H166" s="491"/>
      <c r="I166" s="492" t="str">
        <f>IF(F93=0,"",F93)</f>
        <v>abcde</v>
      </c>
      <c r="J166" s="493"/>
      <c r="K166" s="493"/>
      <c r="L166" s="494"/>
      <c r="M166" s="492" t="str">
        <f>IF(J93=0,"",J93)</f>
        <v>qwerty</v>
      </c>
      <c r="N166" s="493"/>
      <c r="O166" s="493"/>
      <c r="P166" s="493"/>
      <c r="Q166" s="493"/>
      <c r="R166" s="494"/>
      <c r="S166" s="225" t="s">
        <v>492</v>
      </c>
      <c r="T166" s="225"/>
      <c r="U166" s="225"/>
      <c r="V166" s="225"/>
      <c r="W166" s="225"/>
      <c r="X166" s="225"/>
      <c r="Y166" s="225" t="s">
        <v>429</v>
      </c>
      <c r="Z166" s="225"/>
      <c r="AA166" s="225"/>
      <c r="AB166" s="225"/>
      <c r="AC166" s="225"/>
      <c r="AD166" s="225"/>
      <c r="AE166" s="498" t="s">
        <v>431</v>
      </c>
      <c r="AF166" s="499"/>
      <c r="AG166" s="499"/>
      <c r="AH166" s="499"/>
      <c r="AI166" s="499"/>
      <c r="AJ166" s="499"/>
      <c r="AK166" s="500" t="s">
        <v>429</v>
      </c>
      <c r="AL166" s="501"/>
      <c r="AM166" s="501"/>
      <c r="AN166" s="501"/>
      <c r="AO166" s="501"/>
      <c r="AP166" s="502"/>
      <c r="AQ166" s="183" t="s">
        <v>243</v>
      </c>
      <c r="AR166" s="183"/>
      <c r="AS166" s="183"/>
      <c r="AT166" s="183"/>
      <c r="AU166" s="183"/>
      <c r="AV166" s="183"/>
      <c r="AW166" s="506" t="s">
        <v>493</v>
      </c>
      <c r="AX166" s="507"/>
      <c r="AY166" s="507"/>
      <c r="AZ166" s="507"/>
      <c r="BA166" s="507"/>
      <c r="BB166" s="507"/>
      <c r="BC166" s="507"/>
      <c r="BD166" s="508"/>
      <c r="BE166" s="69"/>
      <c r="BF166" s="69"/>
      <c r="BG166" s="69"/>
      <c r="BH166" s="69"/>
      <c r="BK166" s="1"/>
      <c r="BL166" s="1"/>
      <c r="BM166" s="1"/>
      <c r="BN166" s="1"/>
      <c r="BO166" s="1"/>
      <c r="BP166" s="1"/>
      <c r="BQ166" s="1"/>
      <c r="BR166" s="1"/>
      <c r="BS166" s="1"/>
      <c r="BT166" s="1"/>
      <c r="BU166" s="1"/>
    </row>
    <row r="167" spans="2:73" s="55" customFormat="1" ht="15" customHeight="1">
      <c r="B167" s="491"/>
      <c r="C167" s="491"/>
      <c r="D167" s="491"/>
      <c r="E167" s="491"/>
      <c r="F167" s="491"/>
      <c r="G167" s="491"/>
      <c r="H167" s="491"/>
      <c r="I167" s="495"/>
      <c r="J167" s="496"/>
      <c r="K167" s="496"/>
      <c r="L167" s="497"/>
      <c r="M167" s="495"/>
      <c r="N167" s="496"/>
      <c r="O167" s="496"/>
      <c r="P167" s="496"/>
      <c r="Q167" s="496"/>
      <c r="R167" s="497"/>
      <c r="S167" s="225"/>
      <c r="T167" s="225"/>
      <c r="U167" s="225"/>
      <c r="V167" s="225"/>
      <c r="W167" s="225"/>
      <c r="X167" s="225"/>
      <c r="Y167" s="225"/>
      <c r="Z167" s="225"/>
      <c r="AA167" s="225"/>
      <c r="AB167" s="225"/>
      <c r="AC167" s="225"/>
      <c r="AD167" s="225"/>
      <c r="AE167" s="512" t="s">
        <v>244</v>
      </c>
      <c r="AF167" s="513"/>
      <c r="AG167" s="513"/>
      <c r="AH167" s="513"/>
      <c r="AI167" s="513"/>
      <c r="AJ167" s="514"/>
      <c r="AK167" s="503"/>
      <c r="AL167" s="504"/>
      <c r="AM167" s="504"/>
      <c r="AN167" s="504"/>
      <c r="AO167" s="504"/>
      <c r="AP167" s="505"/>
      <c r="AQ167" s="183"/>
      <c r="AR167" s="183"/>
      <c r="AS167" s="183"/>
      <c r="AT167" s="183"/>
      <c r="AU167" s="183"/>
      <c r="AV167" s="183"/>
      <c r="AW167" s="509"/>
      <c r="AX167" s="510"/>
      <c r="AY167" s="510"/>
      <c r="AZ167" s="510"/>
      <c r="BA167" s="510"/>
      <c r="BB167" s="510"/>
      <c r="BC167" s="510"/>
      <c r="BD167" s="511"/>
      <c r="BE167" s="69"/>
      <c r="BF167" s="69"/>
      <c r="BG167" s="69"/>
      <c r="BH167" s="69"/>
      <c r="BK167" s="1"/>
      <c r="BL167" s="1"/>
      <c r="BM167" s="1"/>
      <c r="BN167" s="1"/>
      <c r="BO167" s="1"/>
      <c r="BP167" s="1"/>
      <c r="BQ167" s="1"/>
      <c r="BR167" s="1"/>
      <c r="BS167" s="1"/>
      <c r="BT167" s="1"/>
      <c r="BU167" s="1"/>
    </row>
    <row r="168" spans="2:73" s="55" customFormat="1" ht="15" customHeight="1">
      <c r="B168" s="467" t="str">
        <f>IF(B94=0,"",B94)</f>
        <v/>
      </c>
      <c r="C168" s="467"/>
      <c r="D168" s="467"/>
      <c r="E168" s="467"/>
      <c r="F168" s="467"/>
      <c r="G168" s="467"/>
      <c r="H168" s="467"/>
      <c r="I168" s="468" t="str">
        <f>IF(F94=0,"",F94)</f>
        <v/>
      </c>
      <c r="J168" s="469"/>
      <c r="K168" s="469"/>
      <c r="L168" s="470"/>
      <c r="M168" s="468" t="str">
        <f>IF(J94=0,"",J94)</f>
        <v/>
      </c>
      <c r="N168" s="469"/>
      <c r="O168" s="469"/>
      <c r="P168" s="469"/>
      <c r="Q168" s="469"/>
      <c r="R168" s="470"/>
      <c r="S168" s="225"/>
      <c r="T168" s="225"/>
      <c r="U168" s="225"/>
      <c r="V168" s="225"/>
      <c r="W168" s="225"/>
      <c r="X168" s="225"/>
      <c r="Y168" s="183" t="s">
        <v>90</v>
      </c>
      <c r="Z168" s="183"/>
      <c r="AA168" s="183"/>
      <c r="AB168" s="183"/>
      <c r="AC168" s="183"/>
      <c r="AD168" s="183"/>
      <c r="AE168" s="474" t="s">
        <v>384</v>
      </c>
      <c r="AF168" s="475"/>
      <c r="AG168" s="475"/>
      <c r="AH168" s="475"/>
      <c r="AI168" s="475"/>
      <c r="AJ168" s="475"/>
      <c r="AK168" s="183" t="s">
        <v>90</v>
      </c>
      <c r="AL168" s="183"/>
      <c r="AM168" s="183"/>
      <c r="AN168" s="183"/>
      <c r="AO168" s="183"/>
      <c r="AP168" s="183"/>
      <c r="AQ168" s="183" t="s">
        <v>243</v>
      </c>
      <c r="AR168" s="183"/>
      <c r="AS168" s="183"/>
      <c r="AT168" s="183"/>
      <c r="AU168" s="183"/>
      <c r="AV168" s="183"/>
      <c r="AW168" s="485"/>
      <c r="AX168" s="486"/>
      <c r="AY168" s="486"/>
      <c r="AZ168" s="486"/>
      <c r="BA168" s="486"/>
      <c r="BB168" s="486"/>
      <c r="BC168" s="486"/>
      <c r="BD168" s="487"/>
      <c r="BE168" s="69"/>
      <c r="BF168" s="69"/>
      <c r="BG168" s="69"/>
      <c r="BH168" s="69"/>
      <c r="BK168" s="1"/>
      <c r="BL168" s="1"/>
      <c r="BM168" s="1"/>
      <c r="BN168" s="1"/>
      <c r="BO168" s="1"/>
      <c r="BP168" s="1"/>
      <c r="BQ168" s="1"/>
      <c r="BR168" s="1"/>
      <c r="BS168" s="1"/>
      <c r="BT168" s="1"/>
      <c r="BU168" s="1"/>
    </row>
    <row r="169" spans="2:73" s="55" customFormat="1" ht="15" customHeight="1">
      <c r="B169" s="467"/>
      <c r="C169" s="467"/>
      <c r="D169" s="467"/>
      <c r="E169" s="467"/>
      <c r="F169" s="467"/>
      <c r="G169" s="467"/>
      <c r="H169" s="467"/>
      <c r="I169" s="471"/>
      <c r="J169" s="472"/>
      <c r="K169" s="472"/>
      <c r="L169" s="473"/>
      <c r="M169" s="471"/>
      <c r="N169" s="472"/>
      <c r="O169" s="472"/>
      <c r="P169" s="472"/>
      <c r="Q169" s="472"/>
      <c r="R169" s="473"/>
      <c r="S169" s="225"/>
      <c r="T169" s="225"/>
      <c r="U169" s="225"/>
      <c r="V169" s="225"/>
      <c r="W169" s="225"/>
      <c r="X169" s="225"/>
      <c r="Y169" s="183"/>
      <c r="Z169" s="183"/>
      <c r="AA169" s="183"/>
      <c r="AB169" s="183"/>
      <c r="AC169" s="183"/>
      <c r="AD169" s="183"/>
      <c r="AE169" s="482" t="s">
        <v>244</v>
      </c>
      <c r="AF169" s="483"/>
      <c r="AG169" s="483"/>
      <c r="AH169" s="483"/>
      <c r="AI169" s="483"/>
      <c r="AJ169" s="484"/>
      <c r="AK169" s="183"/>
      <c r="AL169" s="183"/>
      <c r="AM169" s="183"/>
      <c r="AN169" s="183"/>
      <c r="AO169" s="183"/>
      <c r="AP169" s="183"/>
      <c r="AQ169" s="183"/>
      <c r="AR169" s="183"/>
      <c r="AS169" s="183"/>
      <c r="AT169" s="183"/>
      <c r="AU169" s="183"/>
      <c r="AV169" s="183"/>
      <c r="AW169" s="488"/>
      <c r="AX169" s="489"/>
      <c r="AY169" s="489"/>
      <c r="AZ169" s="489"/>
      <c r="BA169" s="489"/>
      <c r="BB169" s="489"/>
      <c r="BC169" s="489"/>
      <c r="BD169" s="490"/>
      <c r="BE169" s="69"/>
      <c r="BF169" s="69"/>
      <c r="BG169" s="69"/>
      <c r="BH169" s="69"/>
      <c r="BK169" s="43"/>
      <c r="BL169" s="1"/>
      <c r="BM169" s="1"/>
      <c r="BN169" s="1"/>
      <c r="BO169" s="1"/>
      <c r="BP169" s="1"/>
      <c r="BQ169" s="1"/>
      <c r="BR169" s="1"/>
      <c r="BS169" s="1"/>
      <c r="BT169" s="1"/>
      <c r="BU169" s="1"/>
    </row>
    <row r="170" spans="2:73" s="55" customFormat="1" ht="15" customHeight="1">
      <c r="B170" s="467" t="str">
        <f>IF(B95=0,"",B95)</f>
        <v/>
      </c>
      <c r="C170" s="467"/>
      <c r="D170" s="467"/>
      <c r="E170" s="467"/>
      <c r="F170" s="467"/>
      <c r="G170" s="467"/>
      <c r="H170" s="467"/>
      <c r="I170" s="468" t="str">
        <f>IF(F95=0,"",F95)</f>
        <v/>
      </c>
      <c r="J170" s="469"/>
      <c r="K170" s="469"/>
      <c r="L170" s="470"/>
      <c r="M170" s="468" t="str">
        <f>IF(J95=0,"",J95)</f>
        <v/>
      </c>
      <c r="N170" s="469"/>
      <c r="O170" s="469"/>
      <c r="P170" s="469"/>
      <c r="Q170" s="469"/>
      <c r="R170" s="470"/>
      <c r="S170" s="183"/>
      <c r="T170" s="183"/>
      <c r="U170" s="183"/>
      <c r="V170" s="183"/>
      <c r="W170" s="183"/>
      <c r="X170" s="183"/>
      <c r="Y170" s="183" t="s">
        <v>90</v>
      </c>
      <c r="Z170" s="183"/>
      <c r="AA170" s="183"/>
      <c r="AB170" s="183"/>
      <c r="AC170" s="183"/>
      <c r="AD170" s="183"/>
      <c r="AE170" s="474" t="s">
        <v>384</v>
      </c>
      <c r="AF170" s="475"/>
      <c r="AG170" s="475"/>
      <c r="AH170" s="475"/>
      <c r="AI170" s="475"/>
      <c r="AJ170" s="475"/>
      <c r="AK170" s="183" t="s">
        <v>90</v>
      </c>
      <c r="AL170" s="183"/>
      <c r="AM170" s="183"/>
      <c r="AN170" s="183"/>
      <c r="AO170" s="183"/>
      <c r="AP170" s="183"/>
      <c r="AQ170" s="183" t="s">
        <v>90</v>
      </c>
      <c r="AR170" s="183"/>
      <c r="AS170" s="183"/>
      <c r="AT170" s="183"/>
      <c r="AU170" s="183"/>
      <c r="AV170" s="183"/>
      <c r="AW170" s="476"/>
      <c r="AX170" s="477"/>
      <c r="AY170" s="477"/>
      <c r="AZ170" s="477"/>
      <c r="BA170" s="477"/>
      <c r="BB170" s="477"/>
      <c r="BC170" s="477"/>
      <c r="BD170" s="478"/>
      <c r="BE170" s="69"/>
      <c r="BF170" s="69"/>
      <c r="BG170" s="69"/>
      <c r="BH170" s="69"/>
      <c r="BK170" s="1"/>
      <c r="BL170" s="1"/>
      <c r="BM170" s="1"/>
      <c r="BN170" s="1"/>
      <c r="BO170" s="1"/>
      <c r="BP170" s="1"/>
      <c r="BQ170" s="1"/>
      <c r="BR170" s="1"/>
      <c r="BS170" s="1"/>
      <c r="BT170" s="1"/>
      <c r="BU170" s="1"/>
    </row>
    <row r="171" spans="2:73" s="55" customFormat="1" ht="15" customHeight="1">
      <c r="B171" s="467"/>
      <c r="C171" s="467"/>
      <c r="D171" s="467"/>
      <c r="E171" s="467"/>
      <c r="F171" s="467"/>
      <c r="G171" s="467"/>
      <c r="H171" s="467"/>
      <c r="I171" s="471"/>
      <c r="J171" s="472"/>
      <c r="K171" s="472"/>
      <c r="L171" s="473"/>
      <c r="M171" s="471"/>
      <c r="N171" s="472"/>
      <c r="O171" s="472"/>
      <c r="P171" s="472"/>
      <c r="Q171" s="472"/>
      <c r="R171" s="473"/>
      <c r="S171" s="183"/>
      <c r="T171" s="183"/>
      <c r="U171" s="183"/>
      <c r="V171" s="183"/>
      <c r="W171" s="183"/>
      <c r="X171" s="183"/>
      <c r="Y171" s="183"/>
      <c r="Z171" s="183"/>
      <c r="AA171" s="183"/>
      <c r="AB171" s="183"/>
      <c r="AC171" s="183"/>
      <c r="AD171" s="183"/>
      <c r="AE171" s="482" t="s">
        <v>244</v>
      </c>
      <c r="AF171" s="483"/>
      <c r="AG171" s="483"/>
      <c r="AH171" s="483"/>
      <c r="AI171" s="483"/>
      <c r="AJ171" s="484"/>
      <c r="AK171" s="183"/>
      <c r="AL171" s="183"/>
      <c r="AM171" s="183"/>
      <c r="AN171" s="183"/>
      <c r="AO171" s="183"/>
      <c r="AP171" s="183"/>
      <c r="AQ171" s="183"/>
      <c r="AR171" s="183"/>
      <c r="AS171" s="183"/>
      <c r="AT171" s="183"/>
      <c r="AU171" s="183"/>
      <c r="AV171" s="183"/>
      <c r="AW171" s="479"/>
      <c r="AX171" s="480"/>
      <c r="AY171" s="480"/>
      <c r="AZ171" s="480"/>
      <c r="BA171" s="480"/>
      <c r="BB171" s="480"/>
      <c r="BC171" s="480"/>
      <c r="BD171" s="481"/>
      <c r="BE171" s="69"/>
      <c r="BF171" s="69"/>
      <c r="BG171" s="69"/>
      <c r="BH171" s="69"/>
      <c r="BK171" s="1"/>
      <c r="BL171" s="1"/>
      <c r="BM171" s="1"/>
      <c r="BN171" s="1"/>
      <c r="BO171" s="1"/>
      <c r="BP171" s="1"/>
      <c r="BQ171" s="1"/>
      <c r="BR171" s="1"/>
      <c r="BS171" s="1"/>
      <c r="BT171" s="1"/>
      <c r="BU171" s="1"/>
    </row>
    <row r="172" spans="2:73" ht="16.5" customHeight="1">
      <c r="B172" s="335" t="s">
        <v>245</v>
      </c>
      <c r="C172" s="335"/>
      <c r="D172" s="335"/>
      <c r="E172" s="335"/>
      <c r="F172" s="335"/>
      <c r="G172" s="335"/>
      <c r="H172" s="335"/>
      <c r="I172" s="335"/>
      <c r="J172" s="335"/>
      <c r="K172" s="335"/>
      <c r="L172" s="335"/>
      <c r="M172" s="335"/>
      <c r="N172" s="335"/>
      <c r="O172" s="335"/>
      <c r="P172" s="335"/>
      <c r="Q172" s="335"/>
      <c r="R172" s="335"/>
      <c r="S172" s="335"/>
      <c r="T172" s="335"/>
      <c r="U172" s="335"/>
      <c r="V172" s="335"/>
      <c r="W172" s="335"/>
      <c r="X172" s="335"/>
      <c r="Y172" s="335"/>
      <c r="Z172" s="335"/>
      <c r="AA172" s="335"/>
      <c r="AB172" s="335"/>
      <c r="AC172" s="335"/>
      <c r="AD172" s="335"/>
      <c r="AE172" s="335"/>
      <c r="AF172" s="335"/>
      <c r="AG172" s="335"/>
      <c r="AH172" s="335"/>
      <c r="AI172" s="335"/>
      <c r="AJ172" s="335"/>
      <c r="AK172" s="335"/>
      <c r="AL172" s="335"/>
      <c r="AM172" s="335"/>
      <c r="AN172" s="335"/>
      <c r="AO172" s="335"/>
      <c r="AP172" s="335"/>
      <c r="AQ172" s="335"/>
      <c r="AR172" s="335"/>
      <c r="AS172" s="335"/>
      <c r="AT172" s="335"/>
      <c r="AU172" s="335"/>
      <c r="AV172" s="335"/>
      <c r="AW172" s="335"/>
      <c r="AX172" s="335"/>
      <c r="AY172" s="335"/>
      <c r="AZ172" s="335"/>
      <c r="BA172" s="335"/>
      <c r="BB172" s="335"/>
      <c r="BC172" s="335"/>
      <c r="BD172" s="335"/>
      <c r="BE172" s="335"/>
      <c r="BF172" s="335"/>
      <c r="BG172" s="335"/>
      <c r="BH172" s="335"/>
      <c r="BI172" s="55"/>
    </row>
    <row r="173" spans="2:73" ht="30" customHeight="1">
      <c r="B173" s="326" t="s">
        <v>246</v>
      </c>
      <c r="C173" s="326"/>
      <c r="D173" s="326"/>
      <c r="E173" s="326"/>
      <c r="F173" s="326"/>
      <c r="G173" s="326"/>
      <c r="H173" s="326"/>
      <c r="I173" s="326"/>
      <c r="J173" s="326"/>
      <c r="K173" s="326"/>
      <c r="L173" s="326"/>
      <c r="M173" s="326"/>
      <c r="N173" s="326"/>
      <c r="O173" s="326"/>
      <c r="P173" s="326"/>
      <c r="Q173" s="326"/>
      <c r="R173" s="326"/>
      <c r="S173" s="326"/>
      <c r="T173" s="326"/>
      <c r="U173" s="326"/>
      <c r="V173" s="326"/>
      <c r="W173" s="326"/>
      <c r="X173" s="326"/>
      <c r="Y173" s="326"/>
      <c r="Z173" s="326"/>
      <c r="AA173" s="326"/>
      <c r="AB173" s="326"/>
      <c r="AC173" s="326"/>
      <c r="AD173" s="326"/>
      <c r="AE173" s="326"/>
      <c r="AF173" s="326"/>
      <c r="AG173" s="326"/>
      <c r="AH173" s="326"/>
      <c r="AI173" s="326"/>
      <c r="AJ173" s="326"/>
      <c r="AK173" s="326"/>
      <c r="AL173" s="326"/>
      <c r="AM173" s="326"/>
      <c r="AN173" s="326"/>
      <c r="AO173" s="326"/>
      <c r="AP173" s="326"/>
      <c r="AQ173" s="326"/>
      <c r="AR173" s="326"/>
      <c r="AS173" s="326"/>
      <c r="AT173" s="326"/>
      <c r="AU173" s="326"/>
      <c r="AV173" s="326"/>
      <c r="AW173" s="326"/>
      <c r="AX173" s="326"/>
      <c r="AY173" s="326"/>
      <c r="AZ173" s="326"/>
      <c r="BA173" s="326"/>
      <c r="BB173" s="326"/>
      <c r="BC173" s="326"/>
      <c r="BD173" s="326"/>
      <c r="BE173" s="326"/>
      <c r="BF173" s="326"/>
      <c r="BG173" s="326"/>
      <c r="BH173" s="326"/>
      <c r="BI173" s="55"/>
      <c r="BK173" s="55"/>
      <c r="BL173" s="55"/>
      <c r="BM173" s="55"/>
      <c r="BN173" s="55"/>
      <c r="BO173" s="55"/>
      <c r="BP173" s="55"/>
      <c r="BQ173" s="55"/>
      <c r="BR173" s="55"/>
      <c r="BS173" s="55"/>
      <c r="BT173" s="55"/>
      <c r="BU173" s="55"/>
    </row>
    <row r="174" spans="2:73" ht="12" customHeight="1">
      <c r="B174" s="335" t="s">
        <v>409</v>
      </c>
      <c r="C174" s="335"/>
      <c r="D174" s="335"/>
      <c r="E174" s="335"/>
      <c r="F174" s="335"/>
      <c r="G174" s="335"/>
      <c r="H174" s="335"/>
      <c r="I174" s="335"/>
      <c r="J174" s="335"/>
      <c r="K174" s="335"/>
      <c r="L174" s="335"/>
      <c r="M174" s="335"/>
      <c r="N174" s="335"/>
      <c r="O174" s="335"/>
      <c r="P174" s="335"/>
      <c r="Q174" s="335"/>
      <c r="R174" s="335"/>
      <c r="S174" s="335"/>
      <c r="T174" s="335"/>
      <c r="U174" s="335"/>
      <c r="V174" s="335"/>
      <c r="W174" s="335"/>
      <c r="X174" s="335"/>
      <c r="Y174" s="335"/>
      <c r="Z174" s="335"/>
      <c r="AA174" s="335"/>
      <c r="AB174" s="335"/>
      <c r="AC174" s="335"/>
      <c r="AD174" s="335"/>
      <c r="AE174" s="335"/>
      <c r="AF174" s="335"/>
      <c r="AG174" s="335"/>
      <c r="AH174" s="335"/>
      <c r="AI174" s="335"/>
      <c r="AJ174" s="335"/>
      <c r="AK174" s="335"/>
      <c r="AL174" s="335"/>
      <c r="AM174" s="335"/>
      <c r="AN174" s="335"/>
      <c r="AO174" s="335"/>
      <c r="AP174" s="335"/>
      <c r="AQ174" s="335"/>
      <c r="AR174" s="335"/>
      <c r="AS174" s="335"/>
      <c r="AT174" s="335"/>
      <c r="AU174" s="335"/>
      <c r="AV174" s="335"/>
      <c r="AW174" s="335"/>
      <c r="AX174" s="335"/>
      <c r="AY174" s="335"/>
      <c r="AZ174" s="335"/>
      <c r="BA174" s="335"/>
      <c r="BB174" s="335"/>
      <c r="BC174" s="335"/>
      <c r="BD174" s="335"/>
      <c r="BE174" s="335"/>
      <c r="BF174" s="335"/>
      <c r="BG174" s="335"/>
      <c r="BH174" s="335"/>
      <c r="BI174" s="55"/>
      <c r="BK174" s="55"/>
      <c r="BL174" s="55"/>
      <c r="BM174" s="55"/>
      <c r="BN174" s="55"/>
      <c r="BO174" s="55"/>
      <c r="BP174" s="55"/>
      <c r="BQ174" s="55"/>
      <c r="BR174" s="55"/>
      <c r="BS174" s="55"/>
      <c r="BT174" s="55"/>
      <c r="BU174" s="55"/>
    </row>
    <row r="175" spans="2:73" s="55" customFormat="1" ht="11.25" customHeight="1">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row>
    <row r="176" spans="2:73" ht="16.5" customHeight="1">
      <c r="B176" s="462" t="s">
        <v>247</v>
      </c>
      <c r="C176" s="462"/>
      <c r="D176" s="462"/>
      <c r="E176" s="462"/>
      <c r="F176" s="462"/>
      <c r="G176" s="462"/>
      <c r="H176" s="462"/>
      <c r="I176" s="462"/>
      <c r="J176" s="462"/>
      <c r="K176" s="462"/>
      <c r="L176" s="462"/>
      <c r="M176" s="462"/>
      <c r="N176" s="462"/>
      <c r="O176" s="462"/>
      <c r="P176" s="462"/>
      <c r="Q176" s="462"/>
      <c r="R176" s="462"/>
      <c r="S176" s="462"/>
      <c r="T176" s="462"/>
      <c r="U176" s="462"/>
      <c r="V176" s="462"/>
      <c r="W176" s="462"/>
      <c r="X176" s="462"/>
      <c r="Y176" s="462"/>
      <c r="Z176" s="462"/>
      <c r="AA176" s="462"/>
      <c r="AB176" s="462"/>
      <c r="AC176" s="462"/>
      <c r="AD176" s="462"/>
      <c r="AE176" s="462"/>
      <c r="AF176" s="462"/>
      <c r="AG176" s="462"/>
      <c r="AH176" s="462"/>
      <c r="AI176" s="462"/>
      <c r="AJ176" s="462"/>
      <c r="AK176" s="462"/>
      <c r="AL176" s="462"/>
      <c r="AM176" s="462"/>
      <c r="AN176" s="462"/>
      <c r="AO176" s="462"/>
      <c r="AP176" s="462"/>
      <c r="AQ176" s="462"/>
      <c r="AR176" s="462"/>
      <c r="AS176" s="462"/>
      <c r="AT176" s="462"/>
      <c r="AU176" s="462"/>
      <c r="AV176" s="462"/>
      <c r="AW176" s="462"/>
      <c r="AX176" s="462"/>
      <c r="AY176" s="462"/>
      <c r="AZ176" s="462"/>
      <c r="BA176" s="462"/>
      <c r="BB176" s="462"/>
      <c r="BC176" s="462"/>
      <c r="BD176" s="462"/>
      <c r="BE176" s="462"/>
      <c r="BF176" s="462"/>
      <c r="BG176" s="462"/>
      <c r="BH176" s="462"/>
    </row>
    <row r="177" spans="2:93" ht="38.25" customHeight="1">
      <c r="B177" s="180" t="s">
        <v>248</v>
      </c>
      <c r="C177" s="455"/>
      <c r="D177" s="455"/>
      <c r="E177" s="455"/>
      <c r="F177" s="455"/>
      <c r="G177" s="455"/>
      <c r="H177" s="455"/>
      <c r="I177" s="455"/>
      <c r="J177" s="455"/>
      <c r="K177" s="455"/>
      <c r="L177" s="455"/>
      <c r="M177" s="455"/>
      <c r="N177" s="455"/>
      <c r="O177" s="455"/>
      <c r="P177" s="455"/>
      <c r="Q177" s="455"/>
      <c r="R177" s="455"/>
      <c r="S177" s="456"/>
      <c r="T177" s="444" t="s">
        <v>249</v>
      </c>
      <c r="U177" s="444"/>
      <c r="V177" s="444"/>
      <c r="W177" s="444"/>
      <c r="X177" s="444"/>
      <c r="Y177" s="444"/>
      <c r="Z177" s="444"/>
      <c r="AA177" s="444"/>
      <c r="AB177" s="444"/>
      <c r="AC177" s="444"/>
      <c r="AD177" s="444"/>
      <c r="AE177" s="444"/>
      <c r="AF177" s="444"/>
      <c r="AG177" s="444"/>
      <c r="AH177" s="444"/>
      <c r="AI177" s="444"/>
      <c r="AJ177" s="444"/>
      <c r="AK177" s="444"/>
      <c r="AL177" s="444"/>
      <c r="AM177" s="444"/>
      <c r="AN177" s="444"/>
      <c r="AO177" s="444"/>
      <c r="AP177" s="444"/>
      <c r="AQ177" s="444"/>
      <c r="AR177" s="444"/>
      <c r="AS177" s="444"/>
      <c r="AT177" s="444"/>
      <c r="AU177" s="444"/>
      <c r="AV177" s="331" t="s">
        <v>250</v>
      </c>
      <c r="AW177" s="332"/>
      <c r="AX177" s="332"/>
      <c r="AY177" s="332"/>
      <c r="AZ177" s="333"/>
      <c r="BA177" s="454" t="s">
        <v>251</v>
      </c>
      <c r="BB177" s="455"/>
      <c r="BC177" s="455"/>
      <c r="BD177" s="455"/>
      <c r="BE177" s="455"/>
      <c r="BF177" s="455"/>
      <c r="BG177" s="455"/>
      <c r="BH177" s="456"/>
      <c r="BI177" s="45"/>
    </row>
    <row r="178" spans="2:93" ht="18.75" customHeight="1">
      <c r="B178" s="422" t="s">
        <v>252</v>
      </c>
      <c r="C178" s="423"/>
      <c r="D178" s="423"/>
      <c r="E178" s="423"/>
      <c r="F178" s="423"/>
      <c r="G178" s="423"/>
      <c r="H178" s="423"/>
      <c r="I178" s="423"/>
      <c r="J178" s="423"/>
      <c r="K178" s="423"/>
      <c r="L178" s="423"/>
      <c r="M178" s="423"/>
      <c r="N178" s="423"/>
      <c r="O178" s="423"/>
      <c r="P178" s="423"/>
      <c r="Q178" s="423"/>
      <c r="R178" s="423"/>
      <c r="S178" s="424"/>
      <c r="T178" s="463"/>
      <c r="U178" s="463"/>
      <c r="V178" s="463"/>
      <c r="W178" s="463"/>
      <c r="X178" s="463"/>
      <c r="Y178" s="463"/>
      <c r="Z178" s="463"/>
      <c r="AA178" s="463"/>
      <c r="AB178" s="463"/>
      <c r="AC178" s="463"/>
      <c r="AD178" s="463"/>
      <c r="AE178" s="463"/>
      <c r="AF178" s="463"/>
      <c r="AG178" s="463"/>
      <c r="AH178" s="463"/>
      <c r="AI178" s="463"/>
      <c r="AJ178" s="463"/>
      <c r="AK178" s="463"/>
      <c r="AL178" s="463"/>
      <c r="AM178" s="463"/>
      <c r="AN178" s="463"/>
      <c r="AO178" s="463"/>
      <c r="AP178" s="463"/>
      <c r="AQ178" s="463"/>
      <c r="AR178" s="463"/>
      <c r="AS178" s="463"/>
      <c r="AT178" s="463"/>
      <c r="AU178" s="463"/>
      <c r="AV178" s="464"/>
      <c r="AW178" s="465"/>
      <c r="AX178" s="465"/>
      <c r="AY178" s="465"/>
      <c r="AZ178" s="466"/>
      <c r="BA178" s="454">
        <f>IFERROR(IF(AND(OR((BF45&gt;1),(BF52&gt;1)),(BE148/AV148)&gt;=0.5),IF(AV148&gt;=20,10,IF(AND(AV148&lt;20,AV148&gt;=10),10,IF(AND(AV148&lt;10,AV148&gt;=5),7,IF(AND(AV148&lt;5,AV148&gt;=1),3,IF(AV148&lt;1,0))))),IF(AND(OR((BF45&gt;1),(BF52&gt;1)),(BE148/AV148)&lt;0.5),IF(AV148&gt;=700,10,IF(AND(AV148&lt;700,AV148&gt;=500),7,IF(AND(AV148&lt;500,AV148&gt;=300),5,IF(AND(AV148&lt;300,AV148&gt;=100),3,IF(AV148&lt;100,0))))),IF((BE148/AV148)&gt;=0.5,IF(AV148&gt;=10,10,IF(AND(AV148&lt;10,AV148&gt;=9),9,IF(AND(AV148&lt;9,AV148&gt;=8),8,IF(AND(AV148&lt;8,AV148&gt;=7),7,IF(AND(AV148&lt;7,AV148&gt;=6),6,IF(AND(AV148&lt;6,AV148&gt;=5),5,IF(AND(AV148&lt;5,AV148&gt;=4),4,IF(AND(AV148&lt;4,AV148&gt;=3),3,IF(AND(AV148&lt;3,AV148&gt;=3),3,IF(AND(AV148&lt;3,AV148&gt;=2),2,IF(AND(AV148&lt;2,AV148&gt;=1),1,0))))))))))),IF((BE148/AV148)&lt;0.5,IF(AV148&gt;=200,10,IF(AND(AV148&lt;200,AV148&gt;=150),9,IF(AND(AV148&lt;150,AV148&gt;=100),8,IF(AND(AV148&lt;100,AV148&gt;=90),7,IF(AND(AV148&lt;90,AV148&gt;=70),6,IF(AND(AV148&lt;70,AV148&gt;=50),5,IF(AND(AV148&lt;50,AV148&gt;=40),4,IF(AND(AV148&lt;40,AV148&gt;=30),3,IF(AND(AV148&lt;30,AV148&gt;=20),2,IF(AND(AV148&lt;20,AV148&gt;=10),1,0)))))))))))))),"0")</f>
        <v>3</v>
      </c>
      <c r="BB178" s="455"/>
      <c r="BC178" s="455"/>
      <c r="BD178" s="455"/>
      <c r="BE178" s="455"/>
      <c r="BF178" s="455"/>
      <c r="BG178" s="455"/>
      <c r="BH178" s="456"/>
      <c r="BI178" s="45"/>
      <c r="BV178" s="27"/>
      <c r="BW178" s="27"/>
      <c r="BX178" s="27"/>
      <c r="BY178" s="27"/>
      <c r="BZ178" s="27"/>
      <c r="CA178" s="27"/>
      <c r="CB178" s="27"/>
      <c r="CC178" s="27"/>
      <c r="CD178" s="27"/>
      <c r="CE178" s="27"/>
      <c r="CF178" s="27"/>
      <c r="CG178" s="27"/>
      <c r="CH178" s="27"/>
      <c r="CI178" s="27"/>
      <c r="CJ178" s="27"/>
      <c r="CK178" s="27"/>
      <c r="CL178" s="27"/>
      <c r="CM178" s="27"/>
      <c r="CN178" s="27"/>
      <c r="CO178" s="27"/>
    </row>
    <row r="179" spans="2:93" ht="81" customHeight="1">
      <c r="B179" s="416" t="s">
        <v>253</v>
      </c>
      <c r="C179" s="417"/>
      <c r="D179" s="417"/>
      <c r="E179" s="417"/>
      <c r="F179" s="417"/>
      <c r="G179" s="417"/>
      <c r="H179" s="417"/>
      <c r="I179" s="417"/>
      <c r="J179" s="417"/>
      <c r="K179" s="417"/>
      <c r="L179" s="417"/>
      <c r="M179" s="417"/>
      <c r="N179" s="417"/>
      <c r="O179" s="417"/>
      <c r="P179" s="417"/>
      <c r="Q179" s="417"/>
      <c r="R179" s="417"/>
      <c r="S179" s="418"/>
      <c r="T179" s="460" t="s">
        <v>254</v>
      </c>
      <c r="U179" s="460"/>
      <c r="V179" s="460"/>
      <c r="W179" s="460"/>
      <c r="X179" s="460"/>
      <c r="Y179" s="460"/>
      <c r="Z179" s="460"/>
      <c r="AA179" s="460"/>
      <c r="AB179" s="460"/>
      <c r="AC179" s="460"/>
      <c r="AD179" s="460"/>
      <c r="AE179" s="460"/>
      <c r="AF179" s="460"/>
      <c r="AG179" s="460"/>
      <c r="AH179" s="460"/>
      <c r="AI179" s="460"/>
      <c r="AJ179" s="460"/>
      <c r="AK179" s="460"/>
      <c r="AL179" s="460"/>
      <c r="AM179" s="460"/>
      <c r="AN179" s="460"/>
      <c r="AO179" s="460"/>
      <c r="AP179" s="460"/>
      <c r="AQ179" s="460"/>
      <c r="AR179" s="460"/>
      <c r="AS179" s="460"/>
      <c r="AT179" s="460"/>
      <c r="AU179" s="460"/>
      <c r="AV179" s="461" t="s">
        <v>429</v>
      </c>
      <c r="AW179" s="159"/>
      <c r="AX179" s="159"/>
      <c r="AY179" s="159"/>
      <c r="AZ179" s="160"/>
      <c r="BA179" s="454">
        <f>IF(AV179="○",5,0)</f>
        <v>5</v>
      </c>
      <c r="BB179" s="455"/>
      <c r="BC179" s="455"/>
      <c r="BD179" s="455"/>
      <c r="BE179" s="455"/>
      <c r="BF179" s="455"/>
      <c r="BG179" s="455"/>
      <c r="BH179" s="456"/>
      <c r="BK179" s="55"/>
      <c r="BL179" s="55"/>
      <c r="BM179" s="55"/>
      <c r="BN179" s="55"/>
      <c r="BO179" s="55"/>
      <c r="BP179" s="55"/>
      <c r="BQ179" s="55"/>
      <c r="BR179" s="55"/>
      <c r="BS179" s="55"/>
      <c r="BT179" s="55"/>
      <c r="BU179" s="55"/>
    </row>
    <row r="180" spans="2:93" ht="135" customHeight="1">
      <c r="B180" s="416" t="s">
        <v>410</v>
      </c>
      <c r="C180" s="417"/>
      <c r="D180" s="417"/>
      <c r="E180" s="417"/>
      <c r="F180" s="417"/>
      <c r="G180" s="417"/>
      <c r="H180" s="417"/>
      <c r="I180" s="417"/>
      <c r="J180" s="417"/>
      <c r="K180" s="417"/>
      <c r="L180" s="417"/>
      <c r="M180" s="417"/>
      <c r="N180" s="417"/>
      <c r="O180" s="417"/>
      <c r="P180" s="417"/>
      <c r="Q180" s="417"/>
      <c r="R180" s="417"/>
      <c r="S180" s="418"/>
      <c r="T180" s="457" t="s">
        <v>255</v>
      </c>
      <c r="U180" s="458"/>
      <c r="V180" s="458"/>
      <c r="W180" s="458"/>
      <c r="X180" s="458"/>
      <c r="Y180" s="458"/>
      <c r="Z180" s="458"/>
      <c r="AA180" s="458"/>
      <c r="AB180" s="458"/>
      <c r="AC180" s="458"/>
      <c r="AD180" s="458"/>
      <c r="AE180" s="458"/>
      <c r="AF180" s="458"/>
      <c r="AG180" s="458"/>
      <c r="AH180" s="458"/>
      <c r="AI180" s="458"/>
      <c r="AJ180" s="458"/>
      <c r="AK180" s="458"/>
      <c r="AL180" s="458"/>
      <c r="AM180" s="458"/>
      <c r="AN180" s="458"/>
      <c r="AO180" s="458"/>
      <c r="AP180" s="458"/>
      <c r="AQ180" s="458"/>
      <c r="AR180" s="458"/>
      <c r="AS180" s="458"/>
      <c r="AT180" s="458"/>
      <c r="AU180" s="459"/>
      <c r="AV180" s="454" t="str">
        <f>IF(OR(AK166="○",AK168="○",AK170="○"),"○","－")</f>
        <v>○</v>
      </c>
      <c r="AW180" s="455"/>
      <c r="AX180" s="455"/>
      <c r="AY180" s="455"/>
      <c r="AZ180" s="456"/>
      <c r="BA180" s="454">
        <f>IF(AV180="○",15,0)</f>
        <v>15</v>
      </c>
      <c r="BB180" s="455"/>
      <c r="BC180" s="455"/>
      <c r="BD180" s="455"/>
      <c r="BE180" s="455"/>
      <c r="BF180" s="455"/>
      <c r="BG180" s="455"/>
      <c r="BH180" s="456"/>
      <c r="BI180" s="78"/>
      <c r="BK180" s="55"/>
      <c r="BL180" s="55"/>
      <c r="BM180" s="55"/>
      <c r="BN180" s="55"/>
      <c r="BO180" s="55"/>
      <c r="BP180" s="55"/>
      <c r="BQ180" s="55"/>
      <c r="BR180" s="55"/>
      <c r="BS180" s="55"/>
      <c r="BT180" s="55"/>
      <c r="BU180" s="55"/>
    </row>
    <row r="181" spans="2:93" ht="111.75" customHeight="1">
      <c r="B181" s="416" t="s">
        <v>411</v>
      </c>
      <c r="C181" s="417"/>
      <c r="D181" s="417"/>
      <c r="E181" s="417"/>
      <c r="F181" s="417"/>
      <c r="G181" s="417"/>
      <c r="H181" s="417"/>
      <c r="I181" s="417"/>
      <c r="J181" s="417"/>
      <c r="K181" s="417"/>
      <c r="L181" s="417"/>
      <c r="M181" s="417"/>
      <c r="N181" s="417"/>
      <c r="O181" s="417"/>
      <c r="P181" s="417"/>
      <c r="Q181" s="417"/>
      <c r="R181" s="417"/>
      <c r="S181" s="418"/>
      <c r="T181" s="457" t="s">
        <v>256</v>
      </c>
      <c r="U181" s="458"/>
      <c r="V181" s="458"/>
      <c r="W181" s="458"/>
      <c r="X181" s="458"/>
      <c r="Y181" s="458"/>
      <c r="Z181" s="458"/>
      <c r="AA181" s="458"/>
      <c r="AB181" s="458"/>
      <c r="AC181" s="458"/>
      <c r="AD181" s="458"/>
      <c r="AE181" s="458"/>
      <c r="AF181" s="458"/>
      <c r="AG181" s="458"/>
      <c r="AH181" s="458"/>
      <c r="AI181" s="458"/>
      <c r="AJ181" s="458"/>
      <c r="AK181" s="458"/>
      <c r="AL181" s="458"/>
      <c r="AM181" s="458"/>
      <c r="AN181" s="458"/>
      <c r="AO181" s="458"/>
      <c r="AP181" s="458"/>
      <c r="AQ181" s="458"/>
      <c r="AR181" s="458"/>
      <c r="AS181" s="458"/>
      <c r="AT181" s="458"/>
      <c r="AU181" s="459"/>
      <c r="AV181" s="426" t="s">
        <v>243</v>
      </c>
      <c r="AW181" s="427"/>
      <c r="AX181" s="427"/>
      <c r="AY181" s="427"/>
      <c r="AZ181" s="428"/>
      <c r="BA181" s="454">
        <f>IF(AV181="○",10,0)</f>
        <v>0</v>
      </c>
      <c r="BB181" s="455"/>
      <c r="BC181" s="455"/>
      <c r="BD181" s="455"/>
      <c r="BE181" s="455"/>
      <c r="BF181" s="455"/>
      <c r="BG181" s="455"/>
      <c r="BH181" s="456"/>
      <c r="BK181" s="55"/>
      <c r="BL181" s="55"/>
      <c r="BM181" s="55"/>
      <c r="BN181" s="55"/>
      <c r="BO181" s="55"/>
      <c r="BP181" s="55"/>
      <c r="BQ181" s="55"/>
      <c r="BR181" s="55"/>
      <c r="BS181" s="55"/>
      <c r="BT181" s="55"/>
      <c r="BU181" s="55"/>
    </row>
    <row r="182" spans="2:93" ht="27.75" customHeight="1">
      <c r="B182" s="416" t="s">
        <v>412</v>
      </c>
      <c r="C182" s="417"/>
      <c r="D182" s="417"/>
      <c r="E182" s="417"/>
      <c r="F182" s="417"/>
      <c r="G182" s="417"/>
      <c r="H182" s="417"/>
      <c r="I182" s="417"/>
      <c r="J182" s="417"/>
      <c r="K182" s="417"/>
      <c r="L182" s="417"/>
      <c r="M182" s="417"/>
      <c r="N182" s="417"/>
      <c r="O182" s="417"/>
      <c r="P182" s="417"/>
      <c r="Q182" s="417"/>
      <c r="R182" s="417"/>
      <c r="S182" s="418"/>
      <c r="T182" s="457" t="s">
        <v>257</v>
      </c>
      <c r="U182" s="458"/>
      <c r="V182" s="458"/>
      <c r="W182" s="458"/>
      <c r="X182" s="458"/>
      <c r="Y182" s="458"/>
      <c r="Z182" s="458"/>
      <c r="AA182" s="458"/>
      <c r="AB182" s="458"/>
      <c r="AC182" s="458"/>
      <c r="AD182" s="458"/>
      <c r="AE182" s="458"/>
      <c r="AF182" s="458"/>
      <c r="AG182" s="458"/>
      <c r="AH182" s="458"/>
      <c r="AI182" s="458"/>
      <c r="AJ182" s="458"/>
      <c r="AK182" s="458"/>
      <c r="AL182" s="458"/>
      <c r="AM182" s="458"/>
      <c r="AN182" s="458"/>
      <c r="AO182" s="458"/>
      <c r="AP182" s="458"/>
      <c r="AQ182" s="458"/>
      <c r="AR182" s="458"/>
      <c r="AS182" s="458"/>
      <c r="AT182" s="458"/>
      <c r="AU182" s="459"/>
      <c r="AV182" s="426" t="s">
        <v>243</v>
      </c>
      <c r="AW182" s="427"/>
      <c r="AX182" s="427"/>
      <c r="AY182" s="427"/>
      <c r="AZ182" s="428"/>
      <c r="BA182" s="454">
        <f>IF(AV182="○",5,0)</f>
        <v>0</v>
      </c>
      <c r="BB182" s="455"/>
      <c r="BC182" s="455"/>
      <c r="BD182" s="455"/>
      <c r="BE182" s="455"/>
      <c r="BF182" s="455"/>
      <c r="BG182" s="455"/>
      <c r="BH182" s="456"/>
      <c r="BK182" s="55"/>
      <c r="BL182" s="55"/>
      <c r="BM182" s="55"/>
      <c r="BN182" s="55"/>
      <c r="BO182" s="55"/>
      <c r="BP182" s="55"/>
      <c r="BQ182" s="55"/>
      <c r="BR182" s="55"/>
      <c r="BS182" s="55"/>
      <c r="BT182" s="55"/>
      <c r="BU182" s="55"/>
    </row>
    <row r="183" spans="2:93" ht="29.25" customHeight="1">
      <c r="B183" s="416" t="s">
        <v>413</v>
      </c>
      <c r="C183" s="417"/>
      <c r="D183" s="417"/>
      <c r="E183" s="417"/>
      <c r="F183" s="417"/>
      <c r="G183" s="417"/>
      <c r="H183" s="417"/>
      <c r="I183" s="417"/>
      <c r="J183" s="417"/>
      <c r="K183" s="417"/>
      <c r="L183" s="417"/>
      <c r="M183" s="417"/>
      <c r="N183" s="417"/>
      <c r="O183" s="417"/>
      <c r="P183" s="417"/>
      <c r="Q183" s="417"/>
      <c r="R183" s="417"/>
      <c r="S183" s="418"/>
      <c r="T183" s="457" t="s">
        <v>258</v>
      </c>
      <c r="U183" s="458"/>
      <c r="V183" s="458"/>
      <c r="W183" s="458"/>
      <c r="X183" s="458"/>
      <c r="Y183" s="458"/>
      <c r="Z183" s="458"/>
      <c r="AA183" s="458"/>
      <c r="AB183" s="458"/>
      <c r="AC183" s="458"/>
      <c r="AD183" s="458"/>
      <c r="AE183" s="458"/>
      <c r="AF183" s="458"/>
      <c r="AG183" s="458"/>
      <c r="AH183" s="458"/>
      <c r="AI183" s="458"/>
      <c r="AJ183" s="458"/>
      <c r="AK183" s="458"/>
      <c r="AL183" s="458"/>
      <c r="AM183" s="458"/>
      <c r="AN183" s="458"/>
      <c r="AO183" s="458"/>
      <c r="AP183" s="458"/>
      <c r="AQ183" s="458"/>
      <c r="AR183" s="458"/>
      <c r="AS183" s="458"/>
      <c r="AT183" s="458"/>
      <c r="AU183" s="459"/>
      <c r="AV183" s="454" t="str">
        <f>IF(OR(AQ166="○",AQ168="○",AQ170="○"),"○","－")</f>
        <v>－</v>
      </c>
      <c r="AW183" s="455"/>
      <c r="AX183" s="455"/>
      <c r="AY183" s="455"/>
      <c r="AZ183" s="456"/>
      <c r="BA183" s="454">
        <f t="shared" ref="BA183:BA186" si="0">IF(AV183="○",5,0)</f>
        <v>0</v>
      </c>
      <c r="BB183" s="455"/>
      <c r="BC183" s="455"/>
      <c r="BD183" s="455"/>
      <c r="BE183" s="455"/>
      <c r="BF183" s="455"/>
      <c r="BG183" s="455"/>
      <c r="BH183" s="456"/>
      <c r="BK183" s="55"/>
      <c r="BL183" s="55"/>
      <c r="BM183" s="55"/>
      <c r="BN183" s="55"/>
      <c r="BO183" s="55"/>
      <c r="BP183" s="55"/>
      <c r="BQ183" s="55"/>
      <c r="BR183" s="55"/>
      <c r="BS183" s="55"/>
      <c r="BT183" s="55"/>
      <c r="BU183" s="55"/>
    </row>
    <row r="184" spans="2:93" ht="29.25" customHeight="1">
      <c r="B184" s="416" t="s">
        <v>414</v>
      </c>
      <c r="C184" s="417"/>
      <c r="D184" s="417"/>
      <c r="E184" s="417"/>
      <c r="F184" s="417"/>
      <c r="G184" s="417"/>
      <c r="H184" s="417"/>
      <c r="I184" s="417"/>
      <c r="J184" s="417"/>
      <c r="K184" s="417"/>
      <c r="L184" s="417"/>
      <c r="M184" s="417"/>
      <c r="N184" s="417"/>
      <c r="O184" s="417"/>
      <c r="P184" s="417"/>
      <c r="Q184" s="417"/>
      <c r="R184" s="417"/>
      <c r="S184" s="418"/>
      <c r="T184" s="457" t="s">
        <v>259</v>
      </c>
      <c r="U184" s="458"/>
      <c r="V184" s="458"/>
      <c r="W184" s="458"/>
      <c r="X184" s="458"/>
      <c r="Y184" s="458"/>
      <c r="Z184" s="458"/>
      <c r="AA184" s="458"/>
      <c r="AB184" s="458"/>
      <c r="AC184" s="458"/>
      <c r="AD184" s="458"/>
      <c r="AE184" s="458"/>
      <c r="AF184" s="458"/>
      <c r="AG184" s="458"/>
      <c r="AH184" s="458"/>
      <c r="AI184" s="458"/>
      <c r="AJ184" s="458"/>
      <c r="AK184" s="458"/>
      <c r="AL184" s="458"/>
      <c r="AM184" s="458"/>
      <c r="AN184" s="458"/>
      <c r="AO184" s="458"/>
      <c r="AP184" s="458"/>
      <c r="AQ184" s="458"/>
      <c r="AR184" s="458"/>
      <c r="AS184" s="458"/>
      <c r="AT184" s="458"/>
      <c r="AU184" s="459"/>
      <c r="AV184" s="426" t="s">
        <v>243</v>
      </c>
      <c r="AW184" s="427"/>
      <c r="AX184" s="427"/>
      <c r="AY184" s="427"/>
      <c r="AZ184" s="428"/>
      <c r="BA184" s="454">
        <f t="shared" si="0"/>
        <v>0</v>
      </c>
      <c r="BB184" s="455"/>
      <c r="BC184" s="455"/>
      <c r="BD184" s="455"/>
      <c r="BE184" s="455"/>
      <c r="BF184" s="455"/>
      <c r="BG184" s="455"/>
      <c r="BH184" s="456"/>
      <c r="BI184" s="78"/>
      <c r="BK184" s="55"/>
      <c r="BL184" s="55"/>
      <c r="BM184" s="55"/>
      <c r="BN184" s="55"/>
      <c r="BO184" s="55"/>
      <c r="BP184" s="55"/>
      <c r="BQ184" s="55"/>
      <c r="BR184" s="55"/>
      <c r="BS184" s="55"/>
      <c r="BT184" s="55"/>
      <c r="BU184" s="55"/>
    </row>
    <row r="185" spans="2:93" ht="41.25" customHeight="1">
      <c r="B185" s="416" t="s">
        <v>415</v>
      </c>
      <c r="C185" s="417"/>
      <c r="D185" s="417"/>
      <c r="E185" s="417"/>
      <c r="F185" s="417"/>
      <c r="G185" s="417"/>
      <c r="H185" s="417"/>
      <c r="I185" s="417"/>
      <c r="J185" s="417"/>
      <c r="K185" s="417"/>
      <c r="L185" s="417"/>
      <c r="M185" s="417"/>
      <c r="N185" s="417"/>
      <c r="O185" s="417"/>
      <c r="P185" s="417"/>
      <c r="Q185" s="417"/>
      <c r="R185" s="417"/>
      <c r="S185" s="418"/>
      <c r="T185" s="451" t="s">
        <v>260</v>
      </c>
      <c r="U185" s="452"/>
      <c r="V185" s="452"/>
      <c r="W185" s="452"/>
      <c r="X185" s="452"/>
      <c r="Y185" s="452"/>
      <c r="Z185" s="452"/>
      <c r="AA185" s="452"/>
      <c r="AB185" s="452"/>
      <c r="AC185" s="452"/>
      <c r="AD185" s="452"/>
      <c r="AE185" s="452"/>
      <c r="AF185" s="452"/>
      <c r="AG185" s="452"/>
      <c r="AH185" s="452"/>
      <c r="AI185" s="452"/>
      <c r="AJ185" s="452"/>
      <c r="AK185" s="452"/>
      <c r="AL185" s="452"/>
      <c r="AM185" s="452"/>
      <c r="AN185" s="452"/>
      <c r="AO185" s="452"/>
      <c r="AP185" s="452"/>
      <c r="AQ185" s="452"/>
      <c r="AR185" s="452"/>
      <c r="AS185" s="452"/>
      <c r="AT185" s="452"/>
      <c r="AU185" s="453"/>
      <c r="AV185" s="426" t="s">
        <v>243</v>
      </c>
      <c r="AW185" s="427"/>
      <c r="AX185" s="427"/>
      <c r="AY185" s="427"/>
      <c r="AZ185" s="428"/>
      <c r="BA185" s="454">
        <f t="shared" si="0"/>
        <v>0</v>
      </c>
      <c r="BB185" s="455"/>
      <c r="BC185" s="455"/>
      <c r="BD185" s="455"/>
      <c r="BE185" s="455"/>
      <c r="BF185" s="455"/>
      <c r="BG185" s="455"/>
      <c r="BH185" s="456"/>
      <c r="BK185" s="55"/>
      <c r="BL185" s="55"/>
      <c r="BM185" s="55"/>
      <c r="BN185" s="55"/>
      <c r="BO185" s="55"/>
      <c r="BP185" s="55"/>
      <c r="BQ185" s="55"/>
      <c r="BR185" s="55"/>
      <c r="BS185" s="55"/>
      <c r="BT185" s="55"/>
      <c r="BU185" s="55"/>
    </row>
    <row r="186" spans="2:93" ht="54" customHeight="1">
      <c r="B186" s="416" t="s">
        <v>416</v>
      </c>
      <c r="C186" s="417"/>
      <c r="D186" s="417"/>
      <c r="E186" s="417"/>
      <c r="F186" s="417"/>
      <c r="G186" s="417"/>
      <c r="H186" s="417"/>
      <c r="I186" s="417"/>
      <c r="J186" s="417"/>
      <c r="K186" s="417"/>
      <c r="L186" s="417"/>
      <c r="M186" s="417"/>
      <c r="N186" s="417"/>
      <c r="O186" s="417"/>
      <c r="P186" s="417"/>
      <c r="Q186" s="417"/>
      <c r="R186" s="417"/>
      <c r="S186" s="418"/>
      <c r="T186" s="457" t="s">
        <v>417</v>
      </c>
      <c r="U186" s="458"/>
      <c r="V186" s="458"/>
      <c r="W186" s="458"/>
      <c r="X186" s="458"/>
      <c r="Y186" s="458"/>
      <c r="Z186" s="458"/>
      <c r="AA186" s="458"/>
      <c r="AB186" s="458"/>
      <c r="AC186" s="458"/>
      <c r="AD186" s="458"/>
      <c r="AE186" s="458"/>
      <c r="AF186" s="458"/>
      <c r="AG186" s="458"/>
      <c r="AH186" s="458"/>
      <c r="AI186" s="458"/>
      <c r="AJ186" s="458"/>
      <c r="AK186" s="458"/>
      <c r="AL186" s="458"/>
      <c r="AM186" s="458"/>
      <c r="AN186" s="458"/>
      <c r="AO186" s="458"/>
      <c r="AP186" s="458"/>
      <c r="AQ186" s="458"/>
      <c r="AR186" s="458"/>
      <c r="AS186" s="458"/>
      <c r="AT186" s="458"/>
      <c r="AU186" s="459"/>
      <c r="AV186" s="426" t="s">
        <v>243</v>
      </c>
      <c r="AW186" s="427"/>
      <c r="AX186" s="427"/>
      <c r="AY186" s="427"/>
      <c r="AZ186" s="428"/>
      <c r="BA186" s="454">
        <f t="shared" si="0"/>
        <v>0</v>
      </c>
      <c r="BB186" s="455"/>
      <c r="BC186" s="455"/>
      <c r="BD186" s="455"/>
      <c r="BE186" s="455"/>
      <c r="BF186" s="455"/>
      <c r="BG186" s="455"/>
      <c r="BH186" s="456"/>
      <c r="BK186" s="55"/>
      <c r="BL186" s="55"/>
      <c r="BM186" s="55"/>
      <c r="BN186" s="55"/>
      <c r="BO186" s="55"/>
      <c r="BP186" s="55"/>
      <c r="BQ186" s="55"/>
      <c r="BR186" s="55"/>
      <c r="BS186" s="55"/>
      <c r="BT186" s="55"/>
      <c r="BU186" s="55"/>
    </row>
    <row r="187" spans="2:93" ht="107.25" customHeight="1">
      <c r="B187" s="416" t="s">
        <v>418</v>
      </c>
      <c r="C187" s="417"/>
      <c r="D187" s="417"/>
      <c r="E187" s="417"/>
      <c r="F187" s="417"/>
      <c r="G187" s="417"/>
      <c r="H187" s="417"/>
      <c r="I187" s="417"/>
      <c r="J187" s="417"/>
      <c r="K187" s="417"/>
      <c r="L187" s="417"/>
      <c r="M187" s="417"/>
      <c r="N187" s="417"/>
      <c r="O187" s="417"/>
      <c r="P187" s="417"/>
      <c r="Q187" s="417"/>
      <c r="R187" s="417"/>
      <c r="S187" s="418"/>
      <c r="T187" s="457" t="s">
        <v>261</v>
      </c>
      <c r="U187" s="458"/>
      <c r="V187" s="458"/>
      <c r="W187" s="458"/>
      <c r="X187" s="458"/>
      <c r="Y187" s="458"/>
      <c r="Z187" s="458"/>
      <c r="AA187" s="458"/>
      <c r="AB187" s="458"/>
      <c r="AC187" s="458"/>
      <c r="AD187" s="458"/>
      <c r="AE187" s="458"/>
      <c r="AF187" s="458"/>
      <c r="AG187" s="458"/>
      <c r="AH187" s="458"/>
      <c r="AI187" s="458"/>
      <c r="AJ187" s="458"/>
      <c r="AK187" s="458"/>
      <c r="AL187" s="458"/>
      <c r="AM187" s="458"/>
      <c r="AN187" s="458"/>
      <c r="AO187" s="458"/>
      <c r="AP187" s="458"/>
      <c r="AQ187" s="458"/>
      <c r="AR187" s="458"/>
      <c r="AS187" s="458"/>
      <c r="AT187" s="458"/>
      <c r="AU187" s="459"/>
      <c r="AV187" s="426" t="s">
        <v>243</v>
      </c>
      <c r="AW187" s="427"/>
      <c r="AX187" s="427"/>
      <c r="AY187" s="427"/>
      <c r="AZ187" s="428"/>
      <c r="BA187" s="454">
        <f>IF(AV187="○",15,0)</f>
        <v>0</v>
      </c>
      <c r="BB187" s="455"/>
      <c r="BC187" s="455"/>
      <c r="BD187" s="455"/>
      <c r="BE187" s="455"/>
      <c r="BF187" s="455"/>
      <c r="BG187" s="455"/>
      <c r="BH187" s="456"/>
      <c r="BK187" s="55"/>
      <c r="BL187" s="55"/>
      <c r="BM187" s="55"/>
      <c r="BN187" s="55"/>
      <c r="BO187" s="55"/>
      <c r="BP187" s="55"/>
      <c r="BQ187" s="55"/>
      <c r="BR187" s="55"/>
      <c r="BS187" s="55"/>
      <c r="BT187" s="55"/>
      <c r="BU187" s="55"/>
    </row>
    <row r="188" spans="2:93" ht="18.75" customHeight="1">
      <c r="B188" s="443" t="s">
        <v>262</v>
      </c>
      <c r="C188" s="443"/>
      <c r="D188" s="443"/>
      <c r="E188" s="443"/>
      <c r="F188" s="443"/>
      <c r="G188" s="443"/>
      <c r="H188" s="443"/>
      <c r="I188" s="443"/>
      <c r="J188" s="443"/>
      <c r="K188" s="443"/>
      <c r="L188" s="443"/>
      <c r="M188" s="443"/>
      <c r="N188" s="443"/>
      <c r="O188" s="443"/>
      <c r="P188" s="443"/>
      <c r="Q188" s="443"/>
      <c r="R188" s="443"/>
      <c r="S188" s="443"/>
      <c r="T188" s="443"/>
      <c r="U188" s="443"/>
      <c r="V188" s="443"/>
      <c r="W188" s="443"/>
      <c r="X188" s="443"/>
      <c r="Y188" s="443"/>
      <c r="Z188" s="443"/>
      <c r="AA188" s="443"/>
      <c r="AB188" s="443"/>
      <c r="AC188" s="443"/>
      <c r="AD188" s="443"/>
      <c r="AE188" s="443"/>
      <c r="AF188" s="443"/>
      <c r="AG188" s="443"/>
      <c r="AH188" s="443"/>
      <c r="AI188" s="443"/>
      <c r="AJ188" s="443"/>
      <c r="AK188" s="9"/>
      <c r="AL188" s="9"/>
      <c r="AM188" s="9"/>
      <c r="AN188" s="9"/>
      <c r="AO188" s="9"/>
      <c r="AP188" s="9"/>
      <c r="AQ188" s="9"/>
      <c r="AR188" s="9"/>
      <c r="AS188" s="82"/>
      <c r="AT188" s="82"/>
      <c r="AU188" s="92"/>
      <c r="AV188" s="180" t="s">
        <v>263</v>
      </c>
      <c r="AW188" s="181"/>
      <c r="AX188" s="181"/>
      <c r="AY188" s="181"/>
      <c r="AZ188" s="199"/>
      <c r="BA188" s="444">
        <f>SUM(BA178:BH187)</f>
        <v>23</v>
      </c>
      <c r="BB188" s="444"/>
      <c r="BC188" s="444"/>
      <c r="BD188" s="444"/>
      <c r="BE188" s="444"/>
      <c r="BF188" s="444"/>
      <c r="BG188" s="444"/>
      <c r="BH188" s="444"/>
      <c r="BK188" s="55"/>
      <c r="BL188" s="55"/>
      <c r="BM188" s="55"/>
      <c r="BN188" s="55"/>
      <c r="BO188" s="55"/>
      <c r="BP188" s="55"/>
      <c r="BQ188" s="55"/>
      <c r="BR188" s="55"/>
      <c r="BS188" s="55"/>
      <c r="BT188" s="55"/>
      <c r="BU188" s="55"/>
    </row>
    <row r="189" spans="2:93" ht="18.75" customHeight="1">
      <c r="B189" s="295" t="s">
        <v>264</v>
      </c>
      <c r="C189" s="295"/>
      <c r="D189" s="295"/>
      <c r="E189" s="295"/>
      <c r="F189" s="295"/>
      <c r="G189" s="295"/>
      <c r="H189" s="295"/>
      <c r="I189" s="295"/>
      <c r="J189" s="295"/>
      <c r="K189" s="295"/>
      <c r="L189" s="295"/>
      <c r="M189" s="295"/>
      <c r="N189" s="295"/>
      <c r="O189" s="295"/>
      <c r="P189" s="295"/>
      <c r="Q189" s="295"/>
      <c r="R189" s="295"/>
      <c r="S189" s="295"/>
      <c r="T189" s="295"/>
      <c r="U189" s="295"/>
      <c r="V189" s="295"/>
      <c r="W189" s="295"/>
      <c r="X189" s="295"/>
      <c r="Y189" s="295"/>
      <c r="Z189" s="295"/>
      <c r="AA189" s="295"/>
      <c r="AB189" s="295"/>
      <c r="AC189" s="295"/>
      <c r="AD189" s="295"/>
      <c r="AE189" s="295"/>
      <c r="AF189" s="295"/>
      <c r="AG189" s="295"/>
      <c r="AH189" s="295"/>
      <c r="AI189" s="295"/>
      <c r="AJ189" s="295"/>
      <c r="AK189" s="295"/>
      <c r="AL189" s="295"/>
      <c r="AM189" s="295"/>
      <c r="AN189" s="295"/>
      <c r="AO189" s="295"/>
      <c r="AP189" s="295"/>
      <c r="AQ189" s="295"/>
      <c r="AR189" s="295"/>
      <c r="AS189" s="295"/>
      <c r="AT189" s="295"/>
      <c r="AU189" s="295"/>
      <c r="AV189" s="295"/>
      <c r="AW189" s="295"/>
      <c r="AX189" s="295"/>
      <c r="AY189" s="295"/>
      <c r="AZ189" s="295"/>
      <c r="BA189" s="295"/>
      <c r="BB189" s="295"/>
      <c r="BC189" s="295"/>
      <c r="BD189" s="295"/>
      <c r="BE189" s="295"/>
      <c r="BF189" s="295"/>
      <c r="BG189" s="295"/>
      <c r="BH189" s="295"/>
      <c r="BK189" s="55"/>
      <c r="BL189" s="55"/>
      <c r="BM189" s="55"/>
      <c r="BN189" s="55"/>
      <c r="BO189" s="55"/>
      <c r="BP189" s="55"/>
      <c r="BQ189" s="55"/>
      <c r="BR189" s="55"/>
      <c r="BS189" s="55"/>
      <c r="BT189" s="55"/>
      <c r="BU189" s="55"/>
    </row>
    <row r="190" spans="2:93" s="46" customFormat="1">
      <c r="B190" s="46" t="s">
        <v>265</v>
      </c>
      <c r="BK190" s="1"/>
      <c r="BL190" s="1"/>
      <c r="BM190" s="1"/>
      <c r="BN190" s="1"/>
      <c r="BO190" s="1"/>
      <c r="BP190" s="1"/>
      <c r="BQ190" s="1"/>
      <c r="BR190" s="1"/>
      <c r="BS190" s="1"/>
      <c r="BT190" s="1"/>
      <c r="BU190" s="1"/>
    </row>
    <row r="191" spans="2:93" s="46" customFormat="1" ht="23.25" customHeight="1">
      <c r="C191" s="429" t="s">
        <v>431</v>
      </c>
      <c r="D191" s="430"/>
      <c r="E191" s="430"/>
      <c r="F191" s="445" t="s">
        <v>266</v>
      </c>
      <c r="G191" s="445"/>
      <c r="H191" s="445"/>
      <c r="I191" s="445"/>
      <c r="J191" s="445"/>
      <c r="K191" s="445"/>
      <c r="L191" s="445"/>
      <c r="M191" s="445"/>
      <c r="N191" s="445"/>
      <c r="O191" s="445"/>
      <c r="P191" s="445"/>
      <c r="Q191" s="445"/>
      <c r="R191" s="445"/>
      <c r="S191" s="445"/>
      <c r="T191" s="445"/>
      <c r="U191" s="445"/>
      <c r="V191" s="445"/>
      <c r="W191" s="445"/>
      <c r="X191" s="445"/>
      <c r="Y191" s="445"/>
      <c r="Z191" s="445"/>
      <c r="AA191" s="445"/>
      <c r="AB191" s="445"/>
      <c r="AC191" s="445"/>
      <c r="AD191" s="445"/>
      <c r="AE191" s="445"/>
      <c r="AF191" s="445"/>
      <c r="AG191" s="445"/>
      <c r="AH191" s="446"/>
      <c r="BK191" s="1"/>
      <c r="BL191" s="1"/>
      <c r="BM191" s="1"/>
      <c r="BN191" s="1"/>
      <c r="BO191" s="1"/>
      <c r="BP191" s="1"/>
      <c r="BQ191" s="1"/>
      <c r="BR191" s="1"/>
      <c r="BS191" s="1"/>
      <c r="BT191" s="1"/>
      <c r="BU191" s="1"/>
    </row>
    <row r="192" spans="2:93" s="46" customFormat="1" ht="13.5" customHeight="1">
      <c r="C192" s="447" t="s">
        <v>267</v>
      </c>
      <c r="D192" s="447"/>
      <c r="E192" s="447"/>
      <c r="F192" s="447"/>
      <c r="G192" s="447"/>
      <c r="H192" s="447"/>
      <c r="I192" s="447"/>
      <c r="J192" s="447"/>
      <c r="K192" s="447"/>
      <c r="L192" s="447"/>
      <c r="M192" s="447"/>
      <c r="N192" s="447"/>
      <c r="O192" s="447"/>
      <c r="P192" s="447"/>
      <c r="Q192" s="447"/>
      <c r="R192" s="447"/>
      <c r="S192" s="447"/>
      <c r="T192" s="447"/>
      <c r="U192" s="447"/>
      <c r="V192" s="447"/>
      <c r="W192" s="447"/>
      <c r="X192" s="447"/>
      <c r="Y192" s="447"/>
      <c r="Z192" s="447"/>
      <c r="AA192" s="447"/>
      <c r="AB192" s="447"/>
      <c r="AC192" s="447"/>
      <c r="AD192" s="447"/>
      <c r="AE192" s="447"/>
      <c r="AF192" s="447"/>
      <c r="AG192" s="447"/>
      <c r="AH192" s="447"/>
      <c r="AI192" s="447"/>
      <c r="AJ192" s="447"/>
      <c r="AK192" s="447"/>
      <c r="AL192" s="447"/>
      <c r="AM192" s="447"/>
      <c r="AN192" s="447"/>
      <c r="AO192" s="447"/>
      <c r="AP192" s="447"/>
      <c r="AQ192" s="447"/>
      <c r="AR192" s="447"/>
      <c r="AS192" s="447"/>
      <c r="AT192" s="447"/>
      <c r="AU192" s="447"/>
      <c r="AV192" s="447"/>
      <c r="AW192" s="447"/>
      <c r="AX192" s="447"/>
      <c r="AY192" s="447"/>
      <c r="AZ192" s="447"/>
      <c r="BA192" s="447"/>
      <c r="BB192" s="447"/>
      <c r="BC192" s="447"/>
      <c r="BD192" s="447"/>
      <c r="BE192" s="447"/>
      <c r="BF192" s="447"/>
      <c r="BG192" s="447"/>
      <c r="BH192" s="447"/>
      <c r="BK192" s="1"/>
      <c r="BL192" s="1"/>
      <c r="BM192" s="1"/>
      <c r="BN192" s="1"/>
      <c r="BO192" s="1"/>
      <c r="BP192" s="1"/>
      <c r="BQ192" s="1"/>
      <c r="BR192" s="1"/>
      <c r="BS192" s="1"/>
      <c r="BT192" s="1"/>
      <c r="BU192" s="1"/>
    </row>
    <row r="193" spans="2:73" s="46" customFormat="1" ht="18" customHeight="1">
      <c r="C193" s="46" t="s">
        <v>268</v>
      </c>
      <c r="BK193" s="55"/>
      <c r="BL193" s="55"/>
      <c r="BM193" s="55"/>
      <c r="BN193" s="55"/>
      <c r="BO193" s="55"/>
      <c r="BP193" s="55"/>
      <c r="BQ193" s="55"/>
      <c r="BR193" s="55"/>
      <c r="BS193" s="55"/>
      <c r="BT193" s="55"/>
      <c r="BU193" s="55"/>
    </row>
    <row r="194" spans="2:73" s="46" customFormat="1" ht="13.5" customHeight="1">
      <c r="C194" s="448" t="s">
        <v>269</v>
      </c>
      <c r="D194" s="448"/>
      <c r="E194" s="448"/>
      <c r="F194" s="448"/>
      <c r="G194" s="448"/>
      <c r="H194" s="448"/>
      <c r="I194" s="448"/>
      <c r="J194" s="448"/>
      <c r="K194" s="448"/>
      <c r="L194" s="448"/>
      <c r="M194" s="448"/>
      <c r="N194" s="448"/>
      <c r="O194" s="448"/>
      <c r="P194" s="448"/>
      <c r="Q194" s="448"/>
      <c r="R194" s="448"/>
      <c r="S194" s="448"/>
      <c r="T194" s="448"/>
      <c r="U194" s="448"/>
      <c r="V194" s="448"/>
      <c r="W194" s="448"/>
      <c r="X194" s="448"/>
      <c r="Y194" s="448"/>
      <c r="Z194" s="448"/>
      <c r="AA194" s="448"/>
      <c r="AB194" s="448"/>
      <c r="AC194" s="448"/>
      <c r="AD194" s="448"/>
      <c r="AE194" s="448"/>
      <c r="AF194" s="448"/>
      <c r="AG194" s="448"/>
      <c r="AH194" s="448"/>
      <c r="AI194" s="448"/>
      <c r="AJ194" s="448"/>
      <c r="AK194" s="448"/>
      <c r="AL194" s="448"/>
      <c r="AM194" s="448"/>
      <c r="AN194" s="448"/>
      <c r="AO194" s="448"/>
      <c r="AP194" s="448"/>
      <c r="AQ194" s="448"/>
      <c r="AR194" s="448"/>
      <c r="AS194" s="448"/>
      <c r="AT194" s="448"/>
      <c r="AU194" s="448"/>
      <c r="AV194" s="448"/>
      <c r="AW194" s="448"/>
      <c r="AX194" s="448"/>
      <c r="AY194" s="448"/>
      <c r="AZ194" s="448"/>
      <c r="BA194" s="448"/>
      <c r="BB194" s="448"/>
      <c r="BC194" s="448"/>
      <c r="BD194" s="448"/>
      <c r="BE194" s="448"/>
      <c r="BF194" s="448"/>
      <c r="BG194" s="448"/>
      <c r="BH194" s="448"/>
      <c r="BK194" s="1"/>
      <c r="BL194" s="1"/>
      <c r="BM194" s="1"/>
      <c r="BN194" s="1"/>
      <c r="BO194" s="1"/>
      <c r="BP194" s="1"/>
      <c r="BQ194" s="1"/>
      <c r="BR194" s="1"/>
      <c r="BS194" s="1"/>
      <c r="BT194" s="1"/>
      <c r="BU194" s="1"/>
    </row>
    <row r="195" spans="2:73" s="46" customFormat="1" ht="18" customHeight="1">
      <c r="C195" s="448"/>
      <c r="D195" s="448"/>
      <c r="E195" s="448"/>
      <c r="F195" s="448"/>
      <c r="G195" s="448"/>
      <c r="H195" s="448"/>
      <c r="I195" s="448"/>
      <c r="J195" s="448"/>
      <c r="K195" s="448"/>
      <c r="L195" s="448"/>
      <c r="M195" s="448"/>
      <c r="N195" s="448"/>
      <c r="O195" s="448"/>
      <c r="P195" s="448"/>
      <c r="Q195" s="448"/>
      <c r="R195" s="448"/>
      <c r="S195" s="448"/>
      <c r="T195" s="448"/>
      <c r="U195" s="448"/>
      <c r="V195" s="448"/>
      <c r="W195" s="448"/>
      <c r="X195" s="448"/>
      <c r="Y195" s="448"/>
      <c r="Z195" s="448"/>
      <c r="AA195" s="448"/>
      <c r="AB195" s="448"/>
      <c r="AC195" s="448"/>
      <c r="AD195" s="448"/>
      <c r="AE195" s="448"/>
      <c r="AF195" s="448"/>
      <c r="AG195" s="448"/>
      <c r="AH195" s="448"/>
      <c r="AI195" s="448"/>
      <c r="AJ195" s="448"/>
      <c r="AK195" s="448"/>
      <c r="AL195" s="448"/>
      <c r="AM195" s="448"/>
      <c r="AN195" s="448"/>
      <c r="AO195" s="448"/>
      <c r="AP195" s="448"/>
      <c r="AQ195" s="448"/>
      <c r="AR195" s="448"/>
      <c r="AS195" s="448"/>
      <c r="AT195" s="448"/>
      <c r="AU195" s="448"/>
      <c r="AV195" s="448"/>
      <c r="AW195" s="448"/>
      <c r="AX195" s="448"/>
      <c r="AY195" s="448"/>
      <c r="AZ195" s="448"/>
      <c r="BA195" s="448"/>
      <c r="BB195" s="448"/>
      <c r="BC195" s="448"/>
      <c r="BD195" s="448"/>
      <c r="BE195" s="448"/>
      <c r="BF195" s="448"/>
      <c r="BG195" s="448"/>
      <c r="BH195" s="448"/>
      <c r="BK195" s="1"/>
      <c r="BL195" s="1"/>
      <c r="BM195" s="1"/>
      <c r="BN195" s="1"/>
      <c r="BO195" s="1"/>
      <c r="BP195" s="1"/>
      <c r="BQ195" s="1"/>
      <c r="BR195" s="1"/>
      <c r="BS195" s="1"/>
      <c r="BT195" s="1"/>
      <c r="BU195" s="1"/>
    </row>
    <row r="196" spans="2:73" s="46" customFormat="1">
      <c r="C196" s="448"/>
      <c r="D196" s="448"/>
      <c r="E196" s="448"/>
      <c r="F196" s="448"/>
      <c r="G196" s="448"/>
      <c r="H196" s="448"/>
      <c r="I196" s="448"/>
      <c r="J196" s="448"/>
      <c r="K196" s="448"/>
      <c r="L196" s="448"/>
      <c r="M196" s="448"/>
      <c r="N196" s="448"/>
      <c r="O196" s="448"/>
      <c r="P196" s="448"/>
      <c r="Q196" s="448"/>
      <c r="R196" s="448"/>
      <c r="S196" s="448"/>
      <c r="T196" s="448"/>
      <c r="U196" s="448"/>
      <c r="V196" s="448"/>
      <c r="W196" s="448"/>
      <c r="X196" s="448"/>
      <c r="Y196" s="448"/>
      <c r="Z196" s="448"/>
      <c r="AA196" s="448"/>
      <c r="AB196" s="448"/>
      <c r="AC196" s="448"/>
      <c r="AD196" s="448"/>
      <c r="AE196" s="448"/>
      <c r="AF196" s="448"/>
      <c r="AG196" s="448"/>
      <c r="AH196" s="448"/>
      <c r="AI196" s="448"/>
      <c r="AJ196" s="448"/>
      <c r="AK196" s="448"/>
      <c r="AL196" s="448"/>
      <c r="AM196" s="448"/>
      <c r="AN196" s="448"/>
      <c r="AO196" s="448"/>
      <c r="AP196" s="448"/>
      <c r="AQ196" s="448"/>
      <c r="AR196" s="448"/>
      <c r="AS196" s="448"/>
      <c r="AT196" s="448"/>
      <c r="AU196" s="448"/>
      <c r="AV196" s="448"/>
      <c r="AW196" s="448"/>
      <c r="AX196" s="448"/>
      <c r="AY196" s="448"/>
      <c r="AZ196" s="448"/>
      <c r="BA196" s="448"/>
      <c r="BB196" s="448"/>
      <c r="BC196" s="448"/>
      <c r="BD196" s="448"/>
      <c r="BE196" s="448"/>
      <c r="BF196" s="448"/>
      <c r="BG196" s="448"/>
      <c r="BH196" s="448"/>
      <c r="BK196" s="1"/>
      <c r="BL196" s="27"/>
      <c r="BM196" s="27"/>
      <c r="BN196" s="27"/>
      <c r="BO196" s="27"/>
      <c r="BP196" s="27"/>
      <c r="BQ196" s="27"/>
      <c r="BR196" s="27"/>
      <c r="BS196" s="27"/>
      <c r="BT196" s="27"/>
      <c r="BU196" s="27"/>
    </row>
    <row r="197" spans="2:73" s="46" customFormat="1">
      <c r="C197" s="448"/>
      <c r="D197" s="448"/>
      <c r="E197" s="448"/>
      <c r="F197" s="448"/>
      <c r="G197" s="448"/>
      <c r="H197" s="448"/>
      <c r="I197" s="448"/>
      <c r="J197" s="448"/>
      <c r="K197" s="448"/>
      <c r="L197" s="448"/>
      <c r="M197" s="448"/>
      <c r="N197" s="448"/>
      <c r="O197" s="448"/>
      <c r="P197" s="448"/>
      <c r="Q197" s="448"/>
      <c r="R197" s="448"/>
      <c r="S197" s="448"/>
      <c r="T197" s="448"/>
      <c r="U197" s="448"/>
      <c r="V197" s="448"/>
      <c r="W197" s="448"/>
      <c r="X197" s="448"/>
      <c r="Y197" s="448"/>
      <c r="Z197" s="448"/>
      <c r="AA197" s="448"/>
      <c r="AB197" s="448"/>
      <c r="AC197" s="448"/>
      <c r="AD197" s="448"/>
      <c r="AE197" s="448"/>
      <c r="AF197" s="448"/>
      <c r="AG197" s="448"/>
      <c r="AH197" s="448"/>
      <c r="AI197" s="448"/>
      <c r="AJ197" s="448"/>
      <c r="AK197" s="448"/>
      <c r="AL197" s="448"/>
      <c r="AM197" s="448"/>
      <c r="AN197" s="448"/>
      <c r="AO197" s="448"/>
      <c r="AP197" s="448"/>
      <c r="AQ197" s="448"/>
      <c r="AR197" s="448"/>
      <c r="AS197" s="448"/>
      <c r="AT197" s="448"/>
      <c r="AU197" s="448"/>
      <c r="AV197" s="448"/>
      <c r="AW197" s="448"/>
      <c r="AX197" s="448"/>
      <c r="AY197" s="448"/>
      <c r="AZ197" s="448"/>
      <c r="BA197" s="448"/>
      <c r="BB197" s="448"/>
      <c r="BC197" s="448"/>
      <c r="BD197" s="448"/>
      <c r="BE197" s="448"/>
      <c r="BF197" s="448"/>
      <c r="BG197" s="448"/>
      <c r="BH197" s="448"/>
      <c r="BK197" s="1"/>
      <c r="BL197" s="1"/>
      <c r="BM197" s="1"/>
      <c r="BN197" s="1"/>
      <c r="BO197" s="1"/>
      <c r="BP197" s="1"/>
      <c r="BQ197" s="1"/>
      <c r="BR197" s="1"/>
      <c r="BS197" s="1"/>
      <c r="BT197" s="1"/>
      <c r="BU197" s="1"/>
    </row>
    <row r="198" spans="2:73" s="46" customFormat="1" ht="7.5" customHeight="1">
      <c r="BK198" s="1"/>
      <c r="BL198" s="27"/>
      <c r="BM198" s="27"/>
      <c r="BN198" s="1"/>
      <c r="BO198" s="1"/>
      <c r="BP198" s="1"/>
      <c r="BQ198" s="1"/>
      <c r="BR198" s="1"/>
      <c r="BS198" s="1"/>
      <c r="BT198" s="1"/>
      <c r="BU198" s="1"/>
    </row>
    <row r="199" spans="2:73" s="46" customFormat="1" ht="18" customHeight="1">
      <c r="B199" s="46" t="s">
        <v>270</v>
      </c>
      <c r="BK199" s="1"/>
      <c r="BL199" s="27"/>
      <c r="BM199" s="27"/>
      <c r="BN199" s="1"/>
      <c r="BO199" s="1"/>
      <c r="BP199" s="1"/>
      <c r="BQ199" s="1"/>
      <c r="BR199" s="1"/>
      <c r="BS199" s="1"/>
      <c r="BT199" s="1"/>
      <c r="BU199" s="1"/>
    </row>
    <row r="200" spans="2:73" s="46" customFormat="1" ht="22.5" customHeight="1">
      <c r="C200" s="449" t="s">
        <v>271</v>
      </c>
      <c r="D200" s="449"/>
      <c r="E200" s="449"/>
      <c r="F200" s="449"/>
      <c r="G200" s="449"/>
      <c r="H200" s="449"/>
      <c r="I200" s="449"/>
      <c r="J200" s="449"/>
      <c r="K200" s="450" t="s">
        <v>272</v>
      </c>
      <c r="L200" s="450"/>
      <c r="M200" s="450"/>
      <c r="N200" s="450"/>
      <c r="O200" s="450"/>
      <c r="P200" s="450"/>
      <c r="Q200" s="450"/>
      <c r="R200" s="450"/>
      <c r="BK200" s="1"/>
      <c r="BL200" s="27"/>
      <c r="BM200" s="27"/>
      <c r="BN200" s="1"/>
      <c r="BO200" s="1"/>
      <c r="BP200" s="1"/>
      <c r="BQ200" s="1"/>
      <c r="BR200" s="1"/>
      <c r="BS200" s="1"/>
      <c r="BT200" s="1"/>
      <c r="BU200" s="1"/>
    </row>
    <row r="201" spans="2:73" s="46" customFormat="1" ht="22.5" customHeight="1">
      <c r="C201" s="437" t="s">
        <v>431</v>
      </c>
      <c r="D201" s="438"/>
      <c r="E201" s="438"/>
      <c r="F201" s="438"/>
      <c r="G201" s="438"/>
      <c r="H201" s="438"/>
      <c r="I201" s="438"/>
      <c r="J201" s="438"/>
      <c r="K201" s="439" t="s">
        <v>384</v>
      </c>
      <c r="L201" s="439"/>
      <c r="M201" s="439"/>
      <c r="N201" s="439"/>
      <c r="O201" s="439"/>
      <c r="P201" s="439"/>
      <c r="Q201" s="439"/>
      <c r="R201" s="439"/>
      <c r="BK201" s="1"/>
      <c r="BL201" s="27"/>
      <c r="BM201" s="27"/>
      <c r="BN201" s="1"/>
      <c r="BO201" s="1"/>
      <c r="BP201" s="1"/>
      <c r="BQ201" s="1"/>
      <c r="BR201" s="1"/>
      <c r="BS201" s="1"/>
      <c r="BT201" s="1"/>
      <c r="BU201" s="1"/>
    </row>
    <row r="202" spans="2:73" s="55" customFormat="1" ht="15" customHeight="1">
      <c r="C202" s="55" t="s">
        <v>273</v>
      </c>
      <c r="BK202" s="1"/>
      <c r="BL202" s="27"/>
      <c r="BM202" s="27"/>
      <c r="BN202" s="1"/>
      <c r="BO202" s="1"/>
      <c r="BP202" s="1"/>
      <c r="BQ202" s="1"/>
      <c r="BR202" s="1"/>
      <c r="BS202" s="1"/>
      <c r="BT202" s="1"/>
      <c r="BU202" s="1"/>
    </row>
    <row r="203" spans="2:73" s="46" customFormat="1" ht="9" customHeight="1">
      <c r="BK203" s="1"/>
      <c r="BL203" s="27"/>
      <c r="BM203" s="27"/>
      <c r="BN203" s="1"/>
      <c r="BO203" s="1"/>
      <c r="BP203" s="1"/>
      <c r="BQ203" s="1"/>
      <c r="BR203" s="1"/>
      <c r="BS203" s="1"/>
      <c r="BT203" s="1"/>
      <c r="BU203" s="1"/>
    </row>
    <row r="204" spans="2:73" s="46" customFormat="1" ht="18" customHeight="1">
      <c r="B204" s="46" t="s">
        <v>274</v>
      </c>
      <c r="BK204" s="1"/>
      <c r="BL204" s="1"/>
      <c r="BM204" s="1"/>
      <c r="BN204" s="1"/>
      <c r="BO204" s="1"/>
      <c r="BP204" s="1"/>
      <c r="BQ204" s="1"/>
      <c r="BR204" s="1"/>
      <c r="BS204" s="1"/>
      <c r="BT204" s="1"/>
      <c r="BU204" s="1"/>
    </row>
    <row r="205" spans="2:73" s="46" customFormat="1" ht="18" customHeight="1">
      <c r="C205" s="440" t="s">
        <v>275</v>
      </c>
      <c r="D205" s="440"/>
      <c r="E205" s="440"/>
      <c r="F205" s="440"/>
      <c r="G205" s="440"/>
      <c r="H205" s="440"/>
      <c r="I205" s="440"/>
      <c r="J205" s="440"/>
      <c r="K205" s="440"/>
      <c r="L205" s="440"/>
      <c r="M205" s="440"/>
      <c r="N205" s="440"/>
      <c r="O205" s="440"/>
      <c r="P205" s="440"/>
      <c r="Q205" s="440"/>
      <c r="R205" s="440"/>
      <c r="S205" s="440"/>
      <c r="T205" s="440"/>
      <c r="U205" s="440"/>
      <c r="V205" s="440"/>
      <c r="W205" s="440"/>
      <c r="X205" s="440"/>
      <c r="Y205" s="440"/>
      <c r="Z205" s="440"/>
      <c r="AA205" s="440"/>
      <c r="AB205" s="440"/>
      <c r="AC205" s="440"/>
      <c r="AD205" s="440"/>
      <c r="AE205" s="440"/>
      <c r="AF205" s="440"/>
      <c r="AG205" s="440"/>
      <c r="AH205" s="440"/>
      <c r="AI205" s="440"/>
      <c r="AJ205" s="440"/>
      <c r="AK205" s="440"/>
      <c r="AL205" s="440"/>
      <c r="AM205" s="440"/>
      <c r="AN205" s="440"/>
      <c r="AO205" s="440"/>
      <c r="AP205" s="440"/>
      <c r="AQ205" s="440"/>
      <c r="AR205" s="440"/>
      <c r="AS205" s="440"/>
      <c r="AT205" s="440"/>
      <c r="AU205" s="440"/>
      <c r="AV205" s="440"/>
      <c r="BK205" s="1"/>
      <c r="BL205" s="27"/>
      <c r="BM205" s="27"/>
      <c r="BN205" s="1"/>
      <c r="BO205" s="1"/>
      <c r="BP205" s="1"/>
      <c r="BQ205" s="1"/>
      <c r="BR205" s="1"/>
      <c r="BS205" s="1"/>
      <c r="BT205" s="1"/>
      <c r="BU205" s="1"/>
    </row>
    <row r="206" spans="2:73" s="46" customFormat="1" ht="23.25" customHeight="1">
      <c r="C206" s="441" t="s">
        <v>384</v>
      </c>
      <c r="D206" s="441"/>
      <c r="E206" s="441"/>
      <c r="F206" s="442" t="s">
        <v>276</v>
      </c>
      <c r="G206" s="442"/>
      <c r="H206" s="442"/>
      <c r="I206" s="442"/>
      <c r="J206" s="442"/>
      <c r="K206" s="442"/>
      <c r="L206" s="442"/>
      <c r="M206" s="442"/>
      <c r="N206" s="429" t="s">
        <v>431</v>
      </c>
      <c r="O206" s="430"/>
      <c r="P206" s="430"/>
      <c r="Q206" s="442" t="s">
        <v>277</v>
      </c>
      <c r="R206" s="442"/>
      <c r="S206" s="442"/>
      <c r="T206" s="442"/>
      <c r="U206" s="442"/>
      <c r="V206" s="442"/>
      <c r="W206" s="442"/>
      <c r="X206" s="442"/>
      <c r="BK206" s="1"/>
      <c r="BL206" s="27"/>
      <c r="BM206" s="27"/>
      <c r="BN206" s="1"/>
      <c r="BO206" s="1"/>
      <c r="BP206" s="1"/>
      <c r="BQ206" s="1"/>
      <c r="BR206" s="1"/>
      <c r="BS206" s="1"/>
      <c r="BT206" s="1"/>
      <c r="BU206" s="1"/>
    </row>
    <row r="207" spans="2:73" s="46" customFormat="1" ht="24.75" customHeight="1">
      <c r="C207" s="326" t="s">
        <v>278</v>
      </c>
      <c r="D207" s="326"/>
      <c r="E207" s="326"/>
      <c r="F207" s="326"/>
      <c r="G207" s="326"/>
      <c r="H207" s="326"/>
      <c r="I207" s="326"/>
      <c r="J207" s="326"/>
      <c r="K207" s="326"/>
      <c r="L207" s="326"/>
      <c r="M207" s="326"/>
      <c r="N207" s="326"/>
      <c r="O207" s="326"/>
      <c r="P207" s="326"/>
      <c r="Q207" s="326"/>
      <c r="R207" s="326"/>
      <c r="S207" s="326"/>
      <c r="T207" s="326"/>
      <c r="U207" s="326"/>
      <c r="V207" s="326"/>
      <c r="W207" s="326"/>
      <c r="X207" s="326"/>
      <c r="Y207" s="326"/>
      <c r="Z207" s="326"/>
      <c r="AA207" s="326"/>
      <c r="AB207" s="326"/>
      <c r="AC207" s="326"/>
      <c r="AD207" s="326"/>
      <c r="AE207" s="326"/>
      <c r="AF207" s="326"/>
      <c r="AG207" s="326"/>
      <c r="AH207" s="326"/>
      <c r="AI207" s="326"/>
      <c r="AJ207" s="326"/>
      <c r="AK207" s="326"/>
      <c r="AL207" s="326"/>
      <c r="AM207" s="326"/>
      <c r="AN207" s="326"/>
      <c r="AO207" s="326"/>
      <c r="AP207" s="326"/>
      <c r="AQ207" s="326"/>
      <c r="AR207" s="326"/>
      <c r="AS207" s="326"/>
      <c r="AT207" s="326"/>
      <c r="AU207" s="326"/>
      <c r="AV207" s="326"/>
      <c r="AW207" s="326"/>
      <c r="AX207" s="326"/>
      <c r="AY207" s="326"/>
      <c r="AZ207" s="326"/>
      <c r="BA207" s="326"/>
      <c r="BB207" s="326"/>
      <c r="BC207" s="326"/>
      <c r="BD207" s="326"/>
      <c r="BE207" s="326"/>
      <c r="BF207" s="326"/>
      <c r="BG207" s="326"/>
      <c r="BH207" s="326"/>
      <c r="BK207" s="1"/>
      <c r="BL207" s="79"/>
      <c r="BM207" s="79"/>
      <c r="BN207" s="1"/>
      <c r="BO207" s="1"/>
      <c r="BP207" s="1"/>
      <c r="BQ207" s="1"/>
      <c r="BR207" s="1"/>
      <c r="BS207" s="1"/>
      <c r="BT207" s="1"/>
      <c r="BU207" s="1"/>
    </row>
    <row r="208" spans="2:73" s="46" customFormat="1" ht="18" customHeight="1">
      <c r="C208" s="46" t="s">
        <v>279</v>
      </c>
      <c r="BK208" s="1"/>
      <c r="BL208" s="79"/>
      <c r="BM208" s="79"/>
      <c r="BN208" s="1"/>
      <c r="BO208" s="1"/>
      <c r="BP208" s="1"/>
      <c r="BQ208" s="1"/>
      <c r="BR208" s="1"/>
      <c r="BS208" s="1"/>
      <c r="BT208" s="1"/>
      <c r="BU208" s="1"/>
    </row>
    <row r="209" spans="2:102" s="46" customFormat="1" ht="18" customHeight="1">
      <c r="C209" s="46" t="s">
        <v>189</v>
      </c>
      <c r="D209" s="46" t="s">
        <v>280</v>
      </c>
    </row>
    <row r="210" spans="2:102" s="46" customFormat="1" ht="18" customHeight="1">
      <c r="E210" s="46" t="s">
        <v>600</v>
      </c>
    </row>
    <row r="211" spans="2:102" s="46" customFormat="1" ht="18" customHeight="1">
      <c r="E211" s="46" t="s">
        <v>281</v>
      </c>
    </row>
    <row r="212" spans="2:102" s="46" customFormat="1" ht="18" customHeight="1">
      <c r="J212" s="46" t="s">
        <v>282</v>
      </c>
    </row>
    <row r="213" spans="2:102" s="46" customFormat="1" ht="9.75" customHeight="1"/>
    <row r="214" spans="2:102" s="55" customFormat="1" ht="24.75" customHeight="1">
      <c r="D214" s="326" t="s">
        <v>283</v>
      </c>
      <c r="E214" s="326"/>
      <c r="F214" s="326"/>
      <c r="G214" s="326"/>
      <c r="H214" s="326"/>
      <c r="I214" s="326"/>
      <c r="J214" s="326"/>
      <c r="K214" s="326"/>
      <c r="L214" s="326"/>
      <c r="M214" s="326"/>
      <c r="N214" s="326"/>
      <c r="O214" s="326"/>
      <c r="P214" s="326"/>
      <c r="Q214" s="326"/>
      <c r="R214" s="326"/>
      <c r="S214" s="326"/>
      <c r="T214" s="326"/>
      <c r="U214" s="326"/>
      <c r="V214" s="326"/>
      <c r="W214" s="326"/>
      <c r="X214" s="326"/>
      <c r="Y214" s="326"/>
      <c r="Z214" s="326"/>
      <c r="AA214" s="326"/>
      <c r="AB214" s="326"/>
      <c r="AC214" s="326"/>
      <c r="AD214" s="326"/>
      <c r="AE214" s="326"/>
      <c r="AF214" s="326"/>
      <c r="AG214" s="326"/>
      <c r="AH214" s="326"/>
      <c r="AI214" s="326"/>
      <c r="AJ214" s="326"/>
      <c r="AK214" s="326"/>
      <c r="AL214" s="326"/>
      <c r="AM214" s="326"/>
      <c r="AN214" s="326"/>
      <c r="AO214" s="326"/>
      <c r="AP214" s="326"/>
      <c r="AQ214" s="326"/>
      <c r="AR214" s="326"/>
      <c r="AS214" s="326"/>
      <c r="AT214" s="326"/>
      <c r="AU214" s="326"/>
      <c r="AV214" s="326"/>
      <c r="AW214" s="326"/>
      <c r="AX214" s="326"/>
      <c r="AY214" s="326"/>
      <c r="AZ214" s="326"/>
      <c r="BA214" s="326"/>
      <c r="BB214" s="326"/>
      <c r="BC214" s="326"/>
      <c r="BD214" s="326"/>
      <c r="BE214" s="326"/>
      <c r="BF214" s="326"/>
      <c r="BG214" s="326"/>
      <c r="BH214" s="326"/>
      <c r="BI214" s="326"/>
      <c r="BK214" s="46"/>
      <c r="BL214" s="46"/>
      <c r="BM214" s="46"/>
      <c r="BN214" s="46"/>
      <c r="BO214" s="46"/>
      <c r="BP214" s="46"/>
      <c r="BQ214" s="46"/>
      <c r="BR214" s="46"/>
      <c r="BS214" s="46"/>
      <c r="BT214" s="46"/>
      <c r="BU214" s="46"/>
    </row>
    <row r="215" spans="2:102" s="55" customFormat="1" ht="24.75" customHeight="1">
      <c r="D215" s="326" t="s">
        <v>284</v>
      </c>
      <c r="E215" s="326"/>
      <c r="F215" s="326"/>
      <c r="G215" s="326"/>
      <c r="H215" s="326"/>
      <c r="I215" s="326"/>
      <c r="J215" s="326"/>
      <c r="K215" s="326"/>
      <c r="L215" s="326"/>
      <c r="M215" s="326"/>
      <c r="N215" s="326"/>
      <c r="O215" s="326"/>
      <c r="P215" s="326"/>
      <c r="Q215" s="326"/>
      <c r="R215" s="326"/>
      <c r="S215" s="326"/>
      <c r="T215" s="326"/>
      <c r="U215" s="326"/>
      <c r="V215" s="326"/>
      <c r="W215" s="326"/>
      <c r="X215" s="326"/>
      <c r="Y215" s="326"/>
      <c r="Z215" s="326"/>
      <c r="AA215" s="326"/>
      <c r="AB215" s="326"/>
      <c r="AC215" s="326"/>
      <c r="AD215" s="326"/>
      <c r="AE215" s="326"/>
      <c r="AF215" s="326"/>
      <c r="AG215" s="326"/>
      <c r="AH215" s="326"/>
      <c r="AI215" s="326"/>
      <c r="AJ215" s="326"/>
      <c r="AK215" s="326"/>
      <c r="AL215" s="326"/>
      <c r="AM215" s="326"/>
      <c r="AN215" s="326"/>
      <c r="AO215" s="326"/>
      <c r="AP215" s="326"/>
      <c r="AQ215" s="326"/>
      <c r="AR215" s="326"/>
      <c r="AS215" s="326"/>
      <c r="AT215" s="326"/>
      <c r="AU215" s="326"/>
      <c r="AV215" s="326"/>
      <c r="AW215" s="326"/>
      <c r="AX215" s="326"/>
      <c r="AY215" s="326"/>
      <c r="AZ215" s="326"/>
      <c r="BA215" s="326"/>
      <c r="BB215" s="326"/>
      <c r="BC215" s="326"/>
      <c r="BD215" s="326"/>
      <c r="BE215" s="326"/>
      <c r="BF215" s="326"/>
      <c r="BG215" s="326"/>
      <c r="BH215" s="326"/>
      <c r="BI215" s="326"/>
      <c r="BK215" s="46"/>
      <c r="BL215" s="46"/>
      <c r="BM215" s="46"/>
      <c r="BN215" s="46"/>
      <c r="BO215" s="46"/>
      <c r="BP215" s="46"/>
      <c r="BQ215" s="46"/>
      <c r="BR215" s="46"/>
      <c r="BS215" s="46"/>
      <c r="BT215" s="46"/>
      <c r="BU215" s="46"/>
    </row>
    <row r="216" spans="2:102" s="46" customFormat="1" ht="9.75" customHeight="1"/>
    <row r="217" spans="2:102" s="46" customFormat="1" ht="18" customHeight="1">
      <c r="B217" s="46" t="s">
        <v>285</v>
      </c>
    </row>
    <row r="218" spans="2:102" s="46" customFormat="1" ht="18" customHeight="1">
      <c r="C218" s="46" t="s">
        <v>385</v>
      </c>
    </row>
    <row r="219" spans="2:102" s="46" customFormat="1" ht="18" customHeight="1">
      <c r="D219" s="46" t="s">
        <v>286</v>
      </c>
      <c r="BV219" s="47"/>
      <c r="BW219" s="47"/>
      <c r="BX219" s="47"/>
      <c r="BY219" s="47"/>
      <c r="BZ219" s="47"/>
      <c r="CA219" s="47"/>
      <c r="CB219" s="47"/>
      <c r="CC219" s="47"/>
      <c r="CD219" s="47"/>
      <c r="CE219" s="47"/>
      <c r="CF219" s="47"/>
      <c r="CG219" s="47"/>
      <c r="CH219" s="47"/>
      <c r="CI219" s="5"/>
      <c r="CJ219" s="5"/>
      <c r="CK219" s="5"/>
      <c r="CL219" s="5"/>
      <c r="CM219" s="5"/>
      <c r="CN219" s="5"/>
      <c r="CO219" s="5"/>
      <c r="CP219" s="5"/>
      <c r="CQ219" s="48"/>
      <c r="CR219" s="48"/>
      <c r="CS219" s="48"/>
      <c r="CT219" s="48"/>
      <c r="CU219" s="48"/>
      <c r="CV219" s="48"/>
      <c r="CW219" s="48"/>
      <c r="CX219" s="48"/>
    </row>
    <row r="220" spans="2:102" s="48" customFormat="1" ht="23.25" customHeight="1">
      <c r="D220" s="429" t="s">
        <v>431</v>
      </c>
      <c r="E220" s="430"/>
      <c r="F220" s="430"/>
      <c r="G220" s="431" t="s">
        <v>287</v>
      </c>
      <c r="H220" s="431"/>
      <c r="I220" s="431"/>
      <c r="J220" s="431"/>
      <c r="K220" s="431"/>
      <c r="L220" s="431"/>
      <c r="M220" s="431"/>
      <c r="N220" s="431"/>
      <c r="O220" s="431"/>
      <c r="AX220" s="5"/>
      <c r="AY220" s="5"/>
      <c r="AZ220" s="5"/>
      <c r="BA220" s="5"/>
      <c r="BB220" s="5"/>
      <c r="BC220" s="5"/>
      <c r="BD220" s="5"/>
      <c r="BE220" s="5"/>
      <c r="BF220" s="5"/>
      <c r="BG220" s="5"/>
      <c r="BH220" s="5"/>
      <c r="BI220" s="5"/>
      <c r="BJ220" s="5"/>
      <c r="BK220" s="46"/>
      <c r="BL220" s="46"/>
      <c r="BM220" s="46"/>
      <c r="BN220" s="46"/>
      <c r="BO220" s="46"/>
      <c r="BP220" s="46"/>
      <c r="BQ220" s="46"/>
      <c r="BR220" s="46"/>
      <c r="BS220" s="46"/>
      <c r="BT220" s="46"/>
      <c r="BU220" s="46"/>
      <c r="BV220" s="5"/>
    </row>
    <row r="221" spans="2:102" s="48" customFormat="1">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BK221" s="55"/>
      <c r="BL221" s="55"/>
      <c r="BM221" s="55"/>
      <c r="BN221" s="55"/>
      <c r="BO221" s="55"/>
      <c r="BP221" s="55"/>
      <c r="BQ221" s="55"/>
      <c r="BR221" s="55"/>
      <c r="BS221" s="55"/>
      <c r="BT221" s="55"/>
      <c r="BU221" s="5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row>
    <row r="222" spans="2:102" s="48" customFormat="1">
      <c r="B222" s="48" t="s">
        <v>288</v>
      </c>
      <c r="BK222" s="46"/>
      <c r="BL222" s="46"/>
      <c r="BM222" s="46"/>
      <c r="BN222" s="46"/>
      <c r="BO222" s="46"/>
      <c r="BP222" s="46"/>
      <c r="BQ222" s="46"/>
      <c r="BR222" s="46"/>
      <c r="BS222" s="46"/>
      <c r="BT222" s="46"/>
      <c r="BU222" s="46"/>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row>
    <row r="223" spans="2:102" s="48" customFormat="1">
      <c r="C223" s="46" t="s">
        <v>385</v>
      </c>
      <c r="BK223" s="46"/>
      <c r="BL223" s="46"/>
      <c r="BM223" s="46"/>
      <c r="BN223" s="46"/>
      <c r="BO223" s="46"/>
      <c r="BP223" s="46"/>
      <c r="BQ223" s="46"/>
      <c r="BR223" s="46"/>
      <c r="BS223" s="46"/>
      <c r="BT223" s="46"/>
      <c r="BU223" s="46"/>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row>
    <row r="224" spans="2:102" s="48" customFormat="1" ht="13.5" customHeight="1">
      <c r="D224" s="48" t="s">
        <v>289</v>
      </c>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c r="BE224" s="47"/>
      <c r="BF224" s="47"/>
      <c r="BG224" s="47"/>
      <c r="BH224" s="47"/>
      <c r="BK224" s="46"/>
      <c r="BL224" s="46"/>
      <c r="BM224" s="46"/>
      <c r="BN224" s="46"/>
      <c r="BO224" s="46"/>
      <c r="BP224" s="46"/>
      <c r="BQ224" s="46"/>
      <c r="BR224" s="46"/>
      <c r="BS224" s="46"/>
      <c r="BT224" s="46"/>
      <c r="BU224" s="46"/>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row>
    <row r="225" spans="2:102" s="48" customFormat="1" ht="23.25" customHeight="1">
      <c r="D225" s="429" t="s">
        <v>431</v>
      </c>
      <c r="E225" s="430"/>
      <c r="F225" s="430"/>
      <c r="G225" s="432" t="s">
        <v>290</v>
      </c>
      <c r="H225" s="433"/>
      <c r="I225" s="433"/>
      <c r="J225" s="433"/>
      <c r="K225" s="433"/>
      <c r="L225" s="433"/>
      <c r="M225" s="433"/>
      <c r="N225" s="433"/>
      <c r="O225" s="433"/>
      <c r="P225" s="433"/>
      <c r="Q225" s="433"/>
      <c r="R225" s="433"/>
      <c r="S225" s="434"/>
      <c r="BH225" s="5"/>
      <c r="BI225" s="5"/>
      <c r="BJ225" s="5"/>
      <c r="BK225" s="46"/>
      <c r="BL225" s="46"/>
      <c r="BM225" s="46"/>
      <c r="BN225" s="46"/>
      <c r="BO225" s="46"/>
      <c r="BP225" s="46"/>
      <c r="BQ225" s="46"/>
      <c r="BR225" s="46"/>
      <c r="BS225" s="46"/>
      <c r="BT225" s="46"/>
      <c r="BU225" s="46"/>
      <c r="BV225" s="5"/>
      <c r="BW225" s="5"/>
      <c r="BX225" s="5"/>
      <c r="BY225" s="5"/>
      <c r="BZ225" s="5"/>
      <c r="CA225" s="5"/>
      <c r="CB225" s="5"/>
      <c r="CC225" s="5"/>
      <c r="CD225" s="5"/>
      <c r="CE225" s="5"/>
      <c r="CF225" s="5"/>
      <c r="CG225" s="5"/>
      <c r="CH225" s="5"/>
    </row>
    <row r="226" spans="2:102" s="57" customFormat="1">
      <c r="C226" s="58" t="s">
        <v>291</v>
      </c>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BK226" s="46"/>
      <c r="BL226" s="46"/>
      <c r="BM226" s="46"/>
      <c r="BN226" s="46"/>
      <c r="BO226" s="46"/>
      <c r="BP226" s="46"/>
      <c r="BQ226" s="46"/>
      <c r="BR226" s="46"/>
      <c r="BS226" s="46"/>
      <c r="BT226" s="46"/>
      <c r="BU226" s="46"/>
      <c r="BV226" s="55"/>
      <c r="BW226" s="55"/>
      <c r="BX226" s="55"/>
      <c r="BY226" s="55"/>
      <c r="BZ226" s="55"/>
      <c r="CA226" s="55"/>
      <c r="CB226" s="55"/>
      <c r="CC226" s="55"/>
      <c r="CD226" s="55"/>
      <c r="CE226" s="55"/>
      <c r="CF226" s="55"/>
      <c r="CG226" s="55"/>
      <c r="CH226" s="55"/>
      <c r="CI226" s="55"/>
      <c r="CJ226" s="55"/>
      <c r="CK226" s="55"/>
      <c r="CL226" s="55"/>
      <c r="CM226" s="55"/>
      <c r="CN226" s="55"/>
      <c r="CO226" s="55"/>
      <c r="CP226" s="55"/>
      <c r="CQ226" s="55"/>
      <c r="CR226" s="55"/>
      <c r="CS226" s="55"/>
      <c r="CT226" s="55"/>
      <c r="CU226" s="55"/>
      <c r="CV226" s="55"/>
      <c r="CW226" s="55"/>
      <c r="CX226" s="55"/>
    </row>
    <row r="227" spans="2:102" s="57" customFormat="1">
      <c r="C227" s="58"/>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BK227" s="46"/>
      <c r="BL227" s="46"/>
      <c r="BM227" s="46"/>
      <c r="BN227" s="46"/>
      <c r="BO227" s="46"/>
      <c r="BP227" s="46"/>
      <c r="BQ227" s="46"/>
      <c r="BR227" s="46"/>
      <c r="BS227" s="46"/>
      <c r="BT227" s="46"/>
      <c r="BU227" s="46"/>
      <c r="BV227" s="55"/>
      <c r="BW227" s="55"/>
      <c r="BX227" s="55"/>
      <c r="BY227" s="55"/>
      <c r="BZ227" s="55"/>
      <c r="CA227" s="55"/>
      <c r="CB227" s="55"/>
      <c r="CC227" s="55"/>
      <c r="CD227" s="55"/>
      <c r="CE227" s="55"/>
      <c r="CF227" s="55"/>
      <c r="CG227" s="55"/>
      <c r="CH227" s="55"/>
      <c r="CI227" s="55"/>
      <c r="CJ227" s="55"/>
      <c r="CK227" s="55"/>
      <c r="CL227" s="55"/>
      <c r="CM227" s="55"/>
      <c r="CN227" s="55"/>
      <c r="CO227" s="55"/>
      <c r="CP227" s="55"/>
      <c r="CQ227" s="55"/>
      <c r="CR227" s="55"/>
      <c r="CS227" s="55"/>
      <c r="CT227" s="55"/>
      <c r="CU227" s="55"/>
      <c r="CV227" s="55"/>
      <c r="CW227" s="55"/>
      <c r="CX227" s="55"/>
    </row>
    <row r="228" spans="2:102" s="5" customFormat="1" ht="18" customHeight="1">
      <c r="B228" s="295" t="s">
        <v>292</v>
      </c>
      <c r="C228" s="295"/>
      <c r="D228" s="295"/>
      <c r="E228" s="295"/>
      <c r="F228" s="295"/>
      <c r="G228" s="295"/>
      <c r="H228" s="295"/>
      <c r="I228" s="295"/>
      <c r="J228" s="295"/>
      <c r="K228" s="295"/>
      <c r="L228" s="295"/>
      <c r="M228" s="295"/>
      <c r="N228" s="295"/>
      <c r="O228" s="295"/>
      <c r="P228" s="295"/>
      <c r="Q228" s="295"/>
      <c r="R228" s="295"/>
      <c r="S228" s="295"/>
      <c r="T228" s="295"/>
      <c r="U228" s="295"/>
      <c r="V228" s="295"/>
      <c r="W228" s="295"/>
      <c r="X228" s="295"/>
      <c r="Y228" s="295"/>
      <c r="Z228" s="295"/>
      <c r="AA228" s="295"/>
      <c r="AB228" s="295"/>
      <c r="AC228" s="295"/>
      <c r="AD228" s="295"/>
      <c r="AE228" s="295"/>
      <c r="AF228" s="295"/>
      <c r="AG228" s="295"/>
      <c r="AH228" s="295"/>
      <c r="AI228" s="295"/>
      <c r="AJ228" s="295"/>
      <c r="AK228" s="295"/>
      <c r="AL228" s="295"/>
      <c r="AM228" s="295"/>
      <c r="AN228" s="295"/>
      <c r="AO228" s="295"/>
      <c r="AP228" s="295"/>
      <c r="AQ228" s="295"/>
      <c r="AR228" s="295"/>
      <c r="AS228" s="295"/>
      <c r="AT228" s="295"/>
      <c r="AU228" s="295"/>
      <c r="AV228" s="295"/>
      <c r="AW228" s="295"/>
      <c r="AX228" s="295"/>
      <c r="AY228" s="295"/>
      <c r="AZ228" s="295"/>
      <c r="BA228" s="295"/>
      <c r="BB228" s="295"/>
      <c r="BC228" s="295"/>
      <c r="BD228" s="295"/>
      <c r="BE228" s="295"/>
      <c r="BF228" s="295"/>
      <c r="BG228" s="295"/>
      <c r="BH228" s="295"/>
      <c r="BI228" s="295"/>
      <c r="BK228" s="46"/>
      <c r="BL228" s="46"/>
      <c r="BM228" s="46"/>
      <c r="BN228" s="46"/>
      <c r="BO228" s="46"/>
      <c r="BP228" s="46"/>
      <c r="BQ228" s="46"/>
      <c r="BR228" s="46"/>
      <c r="BS228" s="46"/>
      <c r="BT228" s="46"/>
      <c r="BU228" s="46"/>
    </row>
    <row r="229" spans="2:102" s="5" customFormat="1" ht="35.25" customHeight="1">
      <c r="B229" s="435" t="s">
        <v>293</v>
      </c>
      <c r="C229" s="435"/>
      <c r="D229" s="436"/>
      <c r="E229" s="436"/>
      <c r="F229" s="436"/>
      <c r="G229" s="436"/>
      <c r="H229" s="436"/>
      <c r="I229" s="436"/>
      <c r="J229" s="436"/>
      <c r="K229" s="436"/>
      <c r="L229" s="436"/>
      <c r="M229" s="436"/>
      <c r="N229" s="436"/>
      <c r="O229" s="436"/>
      <c r="P229" s="436"/>
      <c r="Q229" s="436"/>
      <c r="R229" s="436"/>
      <c r="S229" s="436"/>
      <c r="T229" s="436"/>
      <c r="U229" s="436"/>
      <c r="V229" s="436"/>
      <c r="W229" s="436"/>
      <c r="X229" s="436"/>
      <c r="Y229" s="436"/>
      <c r="Z229" s="436"/>
      <c r="AA229" s="436"/>
      <c r="AB229" s="436"/>
      <c r="AC229" s="436"/>
      <c r="AD229" s="436"/>
      <c r="AE229" s="436"/>
      <c r="AF229" s="436"/>
      <c r="AG229" s="436"/>
      <c r="AH229" s="436"/>
      <c r="AI229" s="436"/>
      <c r="AJ229" s="436"/>
      <c r="AK229" s="436"/>
      <c r="AL229" s="436"/>
      <c r="AM229" s="436"/>
      <c r="AN229" s="436"/>
      <c r="AO229" s="436"/>
      <c r="AP229" s="436"/>
      <c r="AQ229" s="436"/>
      <c r="AR229" s="436"/>
      <c r="AS229" s="436"/>
      <c r="AT229" s="436"/>
      <c r="AU229" s="436"/>
      <c r="AV229" s="436"/>
      <c r="AW229" s="436"/>
      <c r="AX229" s="436"/>
      <c r="AY229" s="436"/>
      <c r="AZ229" s="436"/>
      <c r="BA229" s="436"/>
      <c r="BB229" s="436"/>
      <c r="BC229" s="436"/>
      <c r="BD229" s="436"/>
      <c r="BE229" s="436"/>
      <c r="BF229" s="436"/>
      <c r="BG229" s="436"/>
      <c r="BH229" s="436"/>
      <c r="BK229" s="46"/>
      <c r="BL229" s="46"/>
      <c r="BM229" s="46"/>
      <c r="BN229" s="46"/>
      <c r="BO229" s="46"/>
      <c r="BP229" s="46"/>
      <c r="BQ229" s="46"/>
      <c r="BR229" s="46"/>
      <c r="BS229" s="46"/>
      <c r="BT229" s="46"/>
      <c r="BU229" s="46"/>
    </row>
    <row r="230" spans="2:102" s="5" customFormat="1" ht="39.75" customHeight="1">
      <c r="B230" s="289">
        <v>1</v>
      </c>
      <c r="C230" s="289"/>
      <c r="D230" s="416" t="s">
        <v>294</v>
      </c>
      <c r="E230" s="417"/>
      <c r="F230" s="417"/>
      <c r="G230" s="417"/>
      <c r="H230" s="417"/>
      <c r="I230" s="417"/>
      <c r="J230" s="417"/>
      <c r="K230" s="417"/>
      <c r="L230" s="417"/>
      <c r="M230" s="417"/>
      <c r="N230" s="417"/>
      <c r="O230" s="417"/>
      <c r="P230" s="417"/>
      <c r="Q230" s="417"/>
      <c r="R230" s="417"/>
      <c r="S230" s="417"/>
      <c r="T230" s="417"/>
      <c r="U230" s="418"/>
      <c r="V230" s="332">
        <v>7</v>
      </c>
      <c r="W230" s="333"/>
      <c r="X230" s="419" t="s">
        <v>295</v>
      </c>
      <c r="Y230" s="420"/>
      <c r="Z230" s="420"/>
      <c r="AA230" s="420"/>
      <c r="AB230" s="420"/>
      <c r="AC230" s="420"/>
      <c r="AD230" s="420"/>
      <c r="AE230" s="420"/>
      <c r="AF230" s="420"/>
      <c r="AG230" s="420"/>
      <c r="AH230" s="420"/>
      <c r="AI230" s="420"/>
      <c r="AJ230" s="420"/>
      <c r="AK230" s="420"/>
      <c r="AL230" s="420"/>
      <c r="AM230" s="420"/>
      <c r="AN230" s="420"/>
      <c r="AO230" s="421"/>
      <c r="AP230" s="332">
        <v>13</v>
      </c>
      <c r="AQ230" s="333"/>
      <c r="AR230" s="416" t="s">
        <v>296</v>
      </c>
      <c r="AS230" s="417"/>
      <c r="AT230" s="417"/>
      <c r="AU230" s="417"/>
      <c r="AV230" s="417"/>
      <c r="AW230" s="417"/>
      <c r="AX230" s="417"/>
      <c r="AY230" s="417"/>
      <c r="AZ230" s="417"/>
      <c r="BA230" s="417"/>
      <c r="BB230" s="417"/>
      <c r="BC230" s="417"/>
      <c r="BD230" s="417"/>
      <c r="BE230" s="417"/>
      <c r="BF230" s="417"/>
      <c r="BG230" s="417"/>
      <c r="BH230" s="417"/>
      <c r="BI230" s="418"/>
      <c r="BK230" s="46"/>
      <c r="BL230" s="46"/>
      <c r="BM230" s="46"/>
      <c r="BN230" s="46"/>
      <c r="BO230" s="46"/>
      <c r="BP230" s="46"/>
      <c r="BQ230" s="46"/>
      <c r="BR230" s="46"/>
      <c r="BS230" s="46"/>
      <c r="BT230" s="46"/>
      <c r="BU230" s="46"/>
    </row>
    <row r="231" spans="2:102" s="5" customFormat="1" ht="39.75" customHeight="1">
      <c r="B231" s="289">
        <v>2</v>
      </c>
      <c r="C231" s="289"/>
      <c r="D231" s="416" t="s">
        <v>297</v>
      </c>
      <c r="E231" s="417"/>
      <c r="F231" s="417"/>
      <c r="G231" s="417"/>
      <c r="H231" s="417"/>
      <c r="I231" s="417"/>
      <c r="J231" s="417"/>
      <c r="K231" s="417"/>
      <c r="L231" s="417"/>
      <c r="M231" s="417"/>
      <c r="N231" s="417"/>
      <c r="O231" s="417"/>
      <c r="P231" s="417"/>
      <c r="Q231" s="417"/>
      <c r="R231" s="417"/>
      <c r="S231" s="417"/>
      <c r="T231" s="417"/>
      <c r="U231" s="418"/>
      <c r="V231" s="332">
        <v>8</v>
      </c>
      <c r="W231" s="333"/>
      <c r="X231" s="419" t="s">
        <v>419</v>
      </c>
      <c r="Y231" s="420"/>
      <c r="Z231" s="420"/>
      <c r="AA231" s="420"/>
      <c r="AB231" s="420"/>
      <c r="AC231" s="420"/>
      <c r="AD231" s="420"/>
      <c r="AE231" s="420"/>
      <c r="AF231" s="420"/>
      <c r="AG231" s="420"/>
      <c r="AH231" s="420"/>
      <c r="AI231" s="420"/>
      <c r="AJ231" s="420"/>
      <c r="AK231" s="420"/>
      <c r="AL231" s="420"/>
      <c r="AM231" s="420"/>
      <c r="AN231" s="420"/>
      <c r="AO231" s="421"/>
      <c r="AP231" s="332">
        <v>14</v>
      </c>
      <c r="AQ231" s="333"/>
      <c r="AR231" s="416" t="s">
        <v>298</v>
      </c>
      <c r="AS231" s="417"/>
      <c r="AT231" s="417"/>
      <c r="AU231" s="417"/>
      <c r="AV231" s="417"/>
      <c r="AW231" s="417"/>
      <c r="AX231" s="417"/>
      <c r="AY231" s="417"/>
      <c r="AZ231" s="417"/>
      <c r="BA231" s="417"/>
      <c r="BB231" s="417"/>
      <c r="BC231" s="417"/>
      <c r="BD231" s="417"/>
      <c r="BE231" s="417"/>
      <c r="BF231" s="417"/>
      <c r="BG231" s="417"/>
      <c r="BH231" s="417"/>
      <c r="BI231" s="418"/>
      <c r="BK231" s="46"/>
      <c r="BL231" s="46"/>
      <c r="BM231" s="46"/>
      <c r="BN231" s="46"/>
      <c r="BO231" s="46"/>
      <c r="BP231" s="46"/>
      <c r="BQ231" s="46"/>
      <c r="BR231" s="46"/>
      <c r="BS231" s="46"/>
      <c r="BT231" s="46"/>
      <c r="BU231" s="46"/>
    </row>
    <row r="232" spans="2:102" s="5" customFormat="1" ht="39.75" customHeight="1">
      <c r="B232" s="289">
        <v>3</v>
      </c>
      <c r="C232" s="289"/>
      <c r="D232" s="416" t="s">
        <v>299</v>
      </c>
      <c r="E232" s="417"/>
      <c r="F232" s="417"/>
      <c r="G232" s="417"/>
      <c r="H232" s="417"/>
      <c r="I232" s="417"/>
      <c r="J232" s="417"/>
      <c r="K232" s="417"/>
      <c r="L232" s="417"/>
      <c r="M232" s="417"/>
      <c r="N232" s="417"/>
      <c r="O232" s="417"/>
      <c r="P232" s="417"/>
      <c r="Q232" s="417"/>
      <c r="R232" s="417"/>
      <c r="S232" s="417"/>
      <c r="T232" s="417"/>
      <c r="U232" s="418"/>
      <c r="V232" s="332">
        <v>9</v>
      </c>
      <c r="W232" s="333"/>
      <c r="X232" s="419" t="s">
        <v>300</v>
      </c>
      <c r="Y232" s="420"/>
      <c r="Z232" s="420"/>
      <c r="AA232" s="420"/>
      <c r="AB232" s="420"/>
      <c r="AC232" s="420"/>
      <c r="AD232" s="420"/>
      <c r="AE232" s="420"/>
      <c r="AF232" s="420"/>
      <c r="AG232" s="420"/>
      <c r="AH232" s="420"/>
      <c r="AI232" s="420"/>
      <c r="AJ232" s="420"/>
      <c r="AK232" s="420"/>
      <c r="AL232" s="420"/>
      <c r="AM232" s="420"/>
      <c r="AN232" s="420"/>
      <c r="AO232" s="421"/>
      <c r="AP232" s="332">
        <v>15</v>
      </c>
      <c r="AQ232" s="333"/>
      <c r="AR232" s="416" t="s">
        <v>420</v>
      </c>
      <c r="AS232" s="417"/>
      <c r="AT232" s="417"/>
      <c r="AU232" s="417"/>
      <c r="AV232" s="417"/>
      <c r="AW232" s="417"/>
      <c r="AX232" s="417"/>
      <c r="AY232" s="417"/>
      <c r="AZ232" s="417"/>
      <c r="BA232" s="417"/>
      <c r="BB232" s="417"/>
      <c r="BC232" s="417"/>
      <c r="BD232" s="417"/>
      <c r="BE232" s="417"/>
      <c r="BF232" s="417"/>
      <c r="BG232" s="417"/>
      <c r="BH232" s="417"/>
      <c r="BI232" s="418"/>
      <c r="BK232" s="46"/>
      <c r="BL232" s="46"/>
      <c r="BM232" s="46"/>
      <c r="BN232" s="46"/>
      <c r="BO232" s="46"/>
      <c r="BP232" s="46"/>
      <c r="BQ232" s="46"/>
      <c r="BR232" s="46"/>
      <c r="BS232" s="46"/>
      <c r="BT232" s="46"/>
      <c r="BU232" s="46"/>
    </row>
    <row r="233" spans="2:102" s="5" customFormat="1" ht="39.75" customHeight="1">
      <c r="B233" s="289">
        <v>4</v>
      </c>
      <c r="C233" s="289"/>
      <c r="D233" s="416" t="s">
        <v>421</v>
      </c>
      <c r="E233" s="417"/>
      <c r="F233" s="417"/>
      <c r="G233" s="417"/>
      <c r="H233" s="417"/>
      <c r="I233" s="417"/>
      <c r="J233" s="417"/>
      <c r="K233" s="417"/>
      <c r="L233" s="417"/>
      <c r="M233" s="417"/>
      <c r="N233" s="417"/>
      <c r="O233" s="417"/>
      <c r="P233" s="417"/>
      <c r="Q233" s="417"/>
      <c r="R233" s="417"/>
      <c r="S233" s="417"/>
      <c r="T233" s="417"/>
      <c r="U233" s="418"/>
      <c r="V233" s="332">
        <v>10</v>
      </c>
      <c r="W233" s="333"/>
      <c r="X233" s="419" t="s">
        <v>301</v>
      </c>
      <c r="Y233" s="420"/>
      <c r="Z233" s="420"/>
      <c r="AA233" s="420"/>
      <c r="AB233" s="420"/>
      <c r="AC233" s="420"/>
      <c r="AD233" s="420"/>
      <c r="AE233" s="420"/>
      <c r="AF233" s="420"/>
      <c r="AG233" s="420"/>
      <c r="AH233" s="420"/>
      <c r="AI233" s="420"/>
      <c r="AJ233" s="420"/>
      <c r="AK233" s="420"/>
      <c r="AL233" s="420"/>
      <c r="AM233" s="420"/>
      <c r="AN233" s="420"/>
      <c r="AO233" s="421"/>
      <c r="AP233" s="332">
        <v>16</v>
      </c>
      <c r="AQ233" s="333"/>
      <c r="AR233" s="416" t="s">
        <v>302</v>
      </c>
      <c r="AS233" s="417"/>
      <c r="AT233" s="417"/>
      <c r="AU233" s="417"/>
      <c r="AV233" s="417"/>
      <c r="AW233" s="417"/>
      <c r="AX233" s="417"/>
      <c r="AY233" s="417"/>
      <c r="AZ233" s="417"/>
      <c r="BA233" s="417"/>
      <c r="BB233" s="417"/>
      <c r="BC233" s="417"/>
      <c r="BD233" s="417"/>
      <c r="BE233" s="417"/>
      <c r="BF233" s="417"/>
      <c r="BG233" s="417"/>
      <c r="BH233" s="417"/>
      <c r="BI233" s="418"/>
      <c r="BK233" s="55"/>
      <c r="BL233" s="55"/>
      <c r="BM233" s="55"/>
      <c r="BN233" s="55"/>
      <c r="BO233" s="55"/>
      <c r="BP233" s="55"/>
      <c r="BQ233" s="55"/>
      <c r="BR233" s="55"/>
      <c r="BS233" s="55"/>
      <c r="BT233" s="55"/>
      <c r="BU233" s="55"/>
    </row>
    <row r="234" spans="2:102" s="5" customFormat="1" ht="39.75" customHeight="1">
      <c r="B234" s="289">
        <v>5</v>
      </c>
      <c r="C234" s="289"/>
      <c r="D234" s="416" t="s">
        <v>303</v>
      </c>
      <c r="E234" s="417"/>
      <c r="F234" s="417"/>
      <c r="G234" s="417"/>
      <c r="H234" s="417"/>
      <c r="I234" s="417"/>
      <c r="J234" s="417"/>
      <c r="K234" s="417"/>
      <c r="L234" s="417"/>
      <c r="M234" s="417"/>
      <c r="N234" s="417"/>
      <c r="O234" s="417"/>
      <c r="P234" s="417"/>
      <c r="Q234" s="417"/>
      <c r="R234" s="417"/>
      <c r="S234" s="417"/>
      <c r="T234" s="417"/>
      <c r="U234" s="418"/>
      <c r="V234" s="332">
        <v>11</v>
      </c>
      <c r="W234" s="333"/>
      <c r="X234" s="419" t="s">
        <v>422</v>
      </c>
      <c r="Y234" s="420"/>
      <c r="Z234" s="420"/>
      <c r="AA234" s="420"/>
      <c r="AB234" s="420"/>
      <c r="AC234" s="420"/>
      <c r="AD234" s="420"/>
      <c r="AE234" s="420"/>
      <c r="AF234" s="420"/>
      <c r="AG234" s="420"/>
      <c r="AH234" s="420"/>
      <c r="AI234" s="420"/>
      <c r="AJ234" s="420"/>
      <c r="AK234" s="420"/>
      <c r="AL234" s="420"/>
      <c r="AM234" s="420"/>
      <c r="AN234" s="420"/>
      <c r="AO234" s="421"/>
      <c r="AP234" s="332">
        <v>17</v>
      </c>
      <c r="AQ234" s="333"/>
      <c r="AR234" s="416"/>
      <c r="AS234" s="417"/>
      <c r="AT234" s="417"/>
      <c r="AU234" s="417"/>
      <c r="AV234" s="417"/>
      <c r="AW234" s="417"/>
      <c r="AX234" s="417"/>
      <c r="AY234" s="417"/>
      <c r="AZ234" s="417"/>
      <c r="BA234" s="417"/>
      <c r="BB234" s="417"/>
      <c r="BC234" s="417"/>
      <c r="BD234" s="417"/>
      <c r="BE234" s="417"/>
      <c r="BF234" s="417"/>
      <c r="BG234" s="417"/>
      <c r="BH234" s="417"/>
      <c r="BI234" s="418"/>
      <c r="BK234" s="55"/>
      <c r="BL234" s="55"/>
      <c r="BM234" s="55"/>
      <c r="BN234" s="55"/>
      <c r="BO234" s="55"/>
      <c r="BP234" s="55"/>
      <c r="BQ234" s="55"/>
      <c r="BR234" s="55"/>
      <c r="BS234" s="55"/>
      <c r="BT234" s="55"/>
      <c r="BU234" s="55"/>
    </row>
    <row r="235" spans="2:102" s="5" customFormat="1" ht="39.75" customHeight="1">
      <c r="B235" s="289">
        <v>6</v>
      </c>
      <c r="C235" s="289"/>
      <c r="D235" s="416" t="s">
        <v>304</v>
      </c>
      <c r="E235" s="417"/>
      <c r="F235" s="417"/>
      <c r="G235" s="417"/>
      <c r="H235" s="417"/>
      <c r="I235" s="417"/>
      <c r="J235" s="417"/>
      <c r="K235" s="417"/>
      <c r="L235" s="417"/>
      <c r="M235" s="417"/>
      <c r="N235" s="417"/>
      <c r="O235" s="417"/>
      <c r="P235" s="417"/>
      <c r="Q235" s="417"/>
      <c r="R235" s="417"/>
      <c r="S235" s="417"/>
      <c r="T235" s="417"/>
      <c r="U235" s="418"/>
      <c r="V235" s="332">
        <v>12</v>
      </c>
      <c r="W235" s="333"/>
      <c r="X235" s="419" t="s">
        <v>305</v>
      </c>
      <c r="Y235" s="420"/>
      <c r="Z235" s="420"/>
      <c r="AA235" s="420"/>
      <c r="AB235" s="420"/>
      <c r="AC235" s="420"/>
      <c r="AD235" s="420"/>
      <c r="AE235" s="420"/>
      <c r="AF235" s="420"/>
      <c r="AG235" s="420"/>
      <c r="AH235" s="420"/>
      <c r="AI235" s="420"/>
      <c r="AJ235" s="420"/>
      <c r="AK235" s="420"/>
      <c r="AL235" s="420"/>
      <c r="AM235" s="420"/>
      <c r="AN235" s="420"/>
      <c r="AO235" s="421"/>
      <c r="AP235" s="332">
        <v>18</v>
      </c>
      <c r="AQ235" s="333"/>
      <c r="AR235" s="416"/>
      <c r="AS235" s="417"/>
      <c r="AT235" s="417"/>
      <c r="AU235" s="417"/>
      <c r="AV235" s="417"/>
      <c r="AW235" s="417"/>
      <c r="AX235" s="417"/>
      <c r="AY235" s="417"/>
      <c r="AZ235" s="417"/>
      <c r="BA235" s="417"/>
      <c r="BB235" s="417"/>
      <c r="BC235" s="417"/>
      <c r="BD235" s="417"/>
      <c r="BE235" s="417"/>
      <c r="BF235" s="417"/>
      <c r="BG235" s="417"/>
      <c r="BH235" s="417"/>
      <c r="BI235" s="418"/>
      <c r="BK235" s="46"/>
      <c r="BL235" s="46"/>
      <c r="BM235" s="46"/>
      <c r="BN235" s="46"/>
      <c r="BO235" s="46"/>
      <c r="BP235" s="46"/>
      <c r="BQ235" s="46"/>
      <c r="BR235" s="46"/>
      <c r="BS235" s="46"/>
      <c r="BT235" s="46"/>
      <c r="BU235" s="46"/>
    </row>
    <row r="236" spans="2:102" s="5" customFormat="1" ht="9.75" customHeight="1">
      <c r="B236" s="422" t="s">
        <v>306</v>
      </c>
      <c r="C236" s="423"/>
      <c r="D236" s="423"/>
      <c r="E236" s="423"/>
      <c r="F236" s="423"/>
      <c r="G236" s="423"/>
      <c r="H236" s="423"/>
      <c r="I236" s="423"/>
      <c r="J236" s="423"/>
      <c r="K236" s="423"/>
      <c r="L236" s="423"/>
      <c r="M236" s="423"/>
      <c r="N236" s="423"/>
      <c r="O236" s="424"/>
      <c r="P236" s="425" t="s">
        <v>307</v>
      </c>
      <c r="Q236" s="425"/>
      <c r="R236" s="425"/>
      <c r="S236" s="425"/>
      <c r="T236" s="425"/>
      <c r="U236" s="425"/>
      <c r="V236" s="425"/>
      <c r="W236" s="425"/>
      <c r="X236" s="425"/>
      <c r="Y236" s="425"/>
      <c r="Z236" s="425"/>
      <c r="AA236" s="425"/>
      <c r="AB236" s="425"/>
      <c r="AC236" s="425"/>
      <c r="AD236" s="425"/>
      <c r="AE236" s="425"/>
      <c r="AF236" s="425"/>
      <c r="AG236" s="425"/>
      <c r="AH236" s="425"/>
      <c r="AI236" s="425"/>
      <c r="AJ236" s="425"/>
      <c r="AK236" s="425"/>
      <c r="AL236" s="425"/>
      <c r="AM236" s="425"/>
      <c r="AN236" s="425"/>
      <c r="AO236" s="425"/>
      <c r="AP236" s="425"/>
      <c r="AQ236" s="425"/>
      <c r="AR236" s="425"/>
      <c r="AS236" s="425"/>
      <c r="AT236" s="425"/>
      <c r="AU236" s="425"/>
      <c r="AV236" s="425"/>
      <c r="AW236" s="425"/>
      <c r="AX236" s="425"/>
      <c r="AY236" s="425"/>
      <c r="AZ236" s="425"/>
      <c r="BA236" s="425"/>
      <c r="BB236" s="425"/>
      <c r="BC236" s="425"/>
      <c r="BD236" s="425"/>
      <c r="BE236" s="425"/>
      <c r="BF236" s="425"/>
      <c r="BG236" s="425"/>
      <c r="BH236" s="425"/>
      <c r="BI236" s="425"/>
      <c r="BK236" s="46"/>
      <c r="BL236" s="46"/>
      <c r="BM236" s="46"/>
      <c r="BN236" s="46"/>
      <c r="BO236" s="46"/>
      <c r="BP236" s="46"/>
      <c r="BQ236" s="46"/>
      <c r="BR236" s="46"/>
      <c r="BS236" s="46"/>
      <c r="BT236" s="46"/>
      <c r="BU236" s="46"/>
    </row>
    <row r="237" spans="2:102" s="5" customFormat="1" ht="42.95" customHeight="1">
      <c r="B237" s="426"/>
      <c r="C237" s="427"/>
      <c r="D237" s="427"/>
      <c r="E237" s="427"/>
      <c r="F237" s="427"/>
      <c r="G237" s="427"/>
      <c r="H237" s="427"/>
      <c r="I237" s="427"/>
      <c r="J237" s="427"/>
      <c r="K237" s="427"/>
      <c r="L237" s="427"/>
      <c r="M237" s="427"/>
      <c r="N237" s="427"/>
      <c r="O237" s="428"/>
      <c r="P237" s="161"/>
      <c r="Q237" s="161"/>
      <c r="R237" s="161"/>
      <c r="S237" s="161"/>
      <c r="T237" s="161"/>
      <c r="U237" s="161"/>
      <c r="V237" s="161"/>
      <c r="W237" s="161"/>
      <c r="X237" s="161"/>
      <c r="Y237" s="161"/>
      <c r="Z237" s="161"/>
      <c r="AA237" s="161"/>
      <c r="AB237" s="161"/>
      <c r="AC237" s="161"/>
      <c r="AD237" s="161"/>
      <c r="AE237" s="161"/>
      <c r="AF237" s="161"/>
      <c r="AG237" s="161"/>
      <c r="AH237" s="161"/>
      <c r="AI237" s="161"/>
      <c r="AJ237" s="161"/>
      <c r="AK237" s="161"/>
      <c r="AL237" s="161"/>
      <c r="AM237" s="161"/>
      <c r="AN237" s="161"/>
      <c r="AO237" s="161"/>
      <c r="AP237" s="161"/>
      <c r="AQ237" s="161"/>
      <c r="AR237" s="161"/>
      <c r="AS237" s="161"/>
      <c r="AT237" s="161"/>
      <c r="AU237" s="161"/>
      <c r="AV237" s="161"/>
      <c r="AW237" s="161"/>
      <c r="AX237" s="161"/>
      <c r="AY237" s="161"/>
      <c r="AZ237" s="161"/>
      <c r="BA237" s="161"/>
      <c r="BB237" s="161"/>
      <c r="BC237" s="161"/>
      <c r="BD237" s="161"/>
      <c r="BE237" s="161"/>
      <c r="BF237" s="161"/>
      <c r="BG237" s="161"/>
      <c r="BH237" s="161"/>
      <c r="BI237" s="161"/>
      <c r="BK237" s="46"/>
      <c r="BL237" s="46"/>
      <c r="BM237" s="46"/>
      <c r="BN237" s="46"/>
      <c r="BO237" s="46"/>
      <c r="BP237" s="46"/>
      <c r="BQ237" s="46"/>
      <c r="BR237" s="46"/>
      <c r="BS237" s="46"/>
      <c r="BT237" s="46"/>
      <c r="BU237" s="46"/>
    </row>
    <row r="238" spans="2:102" s="5" customFormat="1" ht="18" customHeight="1">
      <c r="BK238" s="46"/>
      <c r="BL238" s="46"/>
      <c r="BM238" s="46"/>
      <c r="BN238" s="47"/>
      <c r="BO238" s="47"/>
      <c r="BP238" s="47"/>
      <c r="BQ238" s="47"/>
      <c r="BR238" s="47"/>
      <c r="BS238" s="47"/>
      <c r="BT238" s="47"/>
      <c r="BU238" s="47"/>
    </row>
    <row r="239" spans="2:102">
      <c r="BK239" s="5"/>
      <c r="BL239" s="5"/>
      <c r="BM239" s="5"/>
      <c r="BN239" s="5"/>
      <c r="BO239" s="5"/>
      <c r="BP239" s="5"/>
      <c r="BQ239" s="5"/>
      <c r="BR239" s="5"/>
      <c r="BS239" s="5"/>
      <c r="BT239" s="5"/>
      <c r="BU239" s="5"/>
    </row>
    <row r="240" spans="2:102" ht="13.5" hidden="1" customHeight="1">
      <c r="B240" s="50" t="s">
        <v>308</v>
      </c>
      <c r="K240" s="50"/>
      <c r="BK240" s="48"/>
      <c r="BL240" s="48"/>
      <c r="BM240" s="48"/>
      <c r="BN240" s="5"/>
      <c r="BO240" s="5"/>
      <c r="BP240" s="5"/>
      <c r="BQ240" s="5"/>
      <c r="BR240" s="5"/>
      <c r="BS240" s="5"/>
      <c r="BT240" s="5"/>
      <c r="BU240" s="5"/>
    </row>
    <row r="241" spans="2:73" ht="13.5" hidden="1" customHeight="1">
      <c r="B241" s="50" t="s">
        <v>309</v>
      </c>
      <c r="K241" s="50"/>
      <c r="BK241" s="5"/>
      <c r="BL241" s="48"/>
      <c r="BM241" s="48"/>
      <c r="BN241" s="5"/>
      <c r="BO241" s="5"/>
      <c r="BP241" s="5"/>
      <c r="BQ241" s="5"/>
      <c r="BR241" s="5"/>
      <c r="BS241" s="5"/>
      <c r="BT241" s="5"/>
      <c r="BU241" s="5"/>
    </row>
    <row r="242" spans="2:73" ht="13.5" hidden="1" customHeight="1">
      <c r="B242" s="50" t="s">
        <v>310</v>
      </c>
      <c r="K242" s="50"/>
      <c r="BK242" s="5"/>
      <c r="BL242" s="48"/>
      <c r="BM242" s="48"/>
      <c r="BN242" s="5"/>
      <c r="BO242" s="5"/>
      <c r="BP242" s="5"/>
      <c r="BQ242" s="5"/>
      <c r="BR242" s="5"/>
      <c r="BS242" s="5"/>
      <c r="BT242" s="5"/>
      <c r="BU242" s="5"/>
    </row>
    <row r="243" spans="2:73" ht="13.5" hidden="1" customHeight="1">
      <c r="B243" s="50" t="s">
        <v>311</v>
      </c>
      <c r="K243" s="50"/>
      <c r="BK243" s="48"/>
      <c r="BL243" s="48"/>
      <c r="BM243" s="48"/>
      <c r="BN243" s="5"/>
      <c r="BO243" s="5"/>
      <c r="BP243" s="5"/>
      <c r="BQ243" s="5"/>
      <c r="BR243" s="5"/>
      <c r="BS243" s="5"/>
      <c r="BT243" s="5"/>
      <c r="BU243" s="5"/>
    </row>
    <row r="244" spans="2:73" ht="13.5" hidden="1" customHeight="1">
      <c r="B244" s="50" t="s">
        <v>312</v>
      </c>
      <c r="K244" s="50"/>
      <c r="BK244" s="5"/>
      <c r="BL244" s="5"/>
      <c r="BM244" s="5"/>
      <c r="BN244" s="5"/>
      <c r="BO244" s="5"/>
      <c r="BP244" s="5"/>
      <c r="BQ244" s="5"/>
      <c r="BR244" s="5"/>
      <c r="BS244" s="5"/>
      <c r="BT244" s="5"/>
      <c r="BU244" s="5"/>
    </row>
    <row r="245" spans="2:73" ht="13.5" hidden="1" customHeight="1">
      <c r="B245" s="50" t="s">
        <v>313</v>
      </c>
      <c r="K245" s="50"/>
      <c r="BK245" s="57"/>
      <c r="BL245" s="57"/>
      <c r="BM245" s="57"/>
      <c r="BN245" s="55"/>
      <c r="BO245" s="55"/>
      <c r="BP245" s="55"/>
      <c r="BQ245" s="55"/>
      <c r="BR245" s="55"/>
      <c r="BS245" s="55"/>
      <c r="BT245" s="55"/>
      <c r="BU245" s="55"/>
    </row>
    <row r="246" spans="2:73" ht="13.5" hidden="1" customHeight="1">
      <c r="B246" s="50" t="s">
        <v>314</v>
      </c>
      <c r="K246" s="50"/>
      <c r="BK246" s="57"/>
      <c r="BL246" s="57"/>
      <c r="BM246" s="57"/>
      <c r="BN246" s="55"/>
      <c r="BO246" s="55"/>
      <c r="BP246" s="55"/>
      <c r="BQ246" s="55"/>
      <c r="BR246" s="55"/>
      <c r="BS246" s="55"/>
      <c r="BT246" s="55"/>
      <c r="BU246" s="55"/>
    </row>
    <row r="247" spans="2:73" ht="13.5" hidden="1" customHeight="1">
      <c r="B247" s="50" t="s">
        <v>315</v>
      </c>
      <c r="K247" s="50"/>
      <c r="BK247" s="5"/>
      <c r="BL247" s="5"/>
      <c r="BM247" s="5"/>
      <c r="BN247" s="5"/>
      <c r="BO247" s="5"/>
      <c r="BP247" s="5"/>
      <c r="BQ247" s="5"/>
      <c r="BR247" s="5"/>
      <c r="BS247" s="5"/>
      <c r="BT247" s="5"/>
      <c r="BU247" s="5"/>
    </row>
    <row r="248" spans="2:73" ht="13.5" hidden="1" customHeight="1">
      <c r="B248" s="50" t="s">
        <v>316</v>
      </c>
      <c r="K248" s="50"/>
      <c r="BK248" s="5"/>
      <c r="BL248" s="5"/>
      <c r="BM248" s="5"/>
      <c r="BN248" s="5"/>
      <c r="BO248" s="5"/>
      <c r="BP248" s="5"/>
      <c r="BQ248" s="5"/>
      <c r="BR248" s="5"/>
      <c r="BS248" s="5"/>
      <c r="BT248" s="5"/>
      <c r="BU248" s="5"/>
    </row>
    <row r="249" spans="2:73" ht="13.5" hidden="1" customHeight="1">
      <c r="B249" s="50" t="s">
        <v>317</v>
      </c>
      <c r="K249" s="50"/>
      <c r="BK249" s="5"/>
      <c r="BL249" s="5"/>
      <c r="BM249" s="5"/>
      <c r="BN249" s="5"/>
      <c r="BO249" s="5"/>
      <c r="BP249" s="5"/>
      <c r="BQ249" s="5"/>
      <c r="BR249" s="5"/>
      <c r="BS249" s="5"/>
      <c r="BT249" s="5"/>
      <c r="BU249" s="5"/>
    </row>
    <row r="250" spans="2:73" ht="13.5" hidden="1" customHeight="1">
      <c r="B250" s="50" t="s">
        <v>318</v>
      </c>
      <c r="K250" s="50"/>
      <c r="BK250" s="5"/>
      <c r="BL250" s="5"/>
      <c r="BM250" s="5"/>
      <c r="BN250" s="5"/>
      <c r="BO250" s="5"/>
      <c r="BP250" s="5"/>
      <c r="BQ250" s="5"/>
      <c r="BR250" s="5"/>
      <c r="BS250" s="5"/>
      <c r="BT250" s="5"/>
      <c r="BU250" s="5"/>
    </row>
    <row r="251" spans="2:73" ht="13.5" hidden="1" customHeight="1">
      <c r="B251" s="50" t="s">
        <v>319</v>
      </c>
      <c r="K251" s="50"/>
      <c r="BK251" s="5"/>
      <c r="BL251" s="5"/>
      <c r="BM251" s="5"/>
      <c r="BN251" s="5"/>
      <c r="BO251" s="5"/>
      <c r="BP251" s="5"/>
      <c r="BQ251" s="5"/>
      <c r="BR251" s="5"/>
      <c r="BS251" s="5"/>
      <c r="BT251" s="5"/>
      <c r="BU251" s="5"/>
    </row>
    <row r="252" spans="2:73" ht="13.5" hidden="1" customHeight="1">
      <c r="B252" s="50" t="s">
        <v>320</v>
      </c>
      <c r="K252" s="50"/>
      <c r="BK252" s="5"/>
      <c r="BL252" s="5"/>
      <c r="BM252" s="5"/>
      <c r="BN252" s="5"/>
      <c r="BO252" s="5"/>
      <c r="BP252" s="5"/>
      <c r="BQ252" s="5"/>
      <c r="BR252" s="5"/>
      <c r="BS252" s="5"/>
      <c r="BT252" s="5"/>
      <c r="BU252" s="5"/>
    </row>
    <row r="253" spans="2:73" ht="13.5" hidden="1" customHeight="1">
      <c r="B253" s="50" t="s">
        <v>321</v>
      </c>
      <c r="K253" s="50"/>
      <c r="BK253" s="5"/>
      <c r="BL253" s="5"/>
      <c r="BM253" s="5"/>
      <c r="BN253" s="5"/>
      <c r="BO253" s="5"/>
      <c r="BP253" s="5"/>
      <c r="BQ253" s="5"/>
      <c r="BR253" s="5"/>
      <c r="BS253" s="5"/>
      <c r="BT253" s="5"/>
      <c r="BU253" s="5"/>
    </row>
    <row r="254" spans="2:73" ht="13.5" hidden="1" customHeight="1">
      <c r="B254" s="50" t="s">
        <v>322</v>
      </c>
      <c r="K254" s="50"/>
      <c r="BK254" s="5"/>
      <c r="BL254" s="5"/>
      <c r="BM254" s="5"/>
      <c r="BN254" s="5"/>
      <c r="BO254" s="5"/>
      <c r="BP254" s="5"/>
      <c r="BQ254" s="5"/>
      <c r="BR254" s="5"/>
      <c r="BS254" s="5"/>
      <c r="BT254" s="5"/>
      <c r="BU254" s="5"/>
    </row>
    <row r="255" spans="2:73" ht="13.5" hidden="1" customHeight="1">
      <c r="B255" s="50" t="s">
        <v>323</v>
      </c>
      <c r="K255" s="50"/>
      <c r="BK255" s="5"/>
      <c r="BL255" s="5"/>
      <c r="BM255" s="5"/>
      <c r="BN255" s="5"/>
      <c r="BO255" s="5"/>
      <c r="BP255" s="5"/>
      <c r="BQ255" s="5"/>
      <c r="BR255" s="5"/>
      <c r="BS255" s="5"/>
      <c r="BT255" s="5"/>
      <c r="BU255" s="5"/>
    </row>
    <row r="256" spans="2:73" ht="13.5" hidden="1" customHeight="1">
      <c r="B256" s="50" t="s">
        <v>324</v>
      </c>
      <c r="K256" s="50"/>
      <c r="BK256" s="5"/>
      <c r="BL256" s="5"/>
      <c r="BM256" s="5"/>
      <c r="BN256" s="5"/>
      <c r="BO256" s="5"/>
      <c r="BP256" s="5"/>
      <c r="BQ256" s="5"/>
      <c r="BR256" s="5"/>
      <c r="BS256" s="5"/>
      <c r="BT256" s="5"/>
      <c r="BU256" s="5"/>
    </row>
    <row r="257" spans="2:73" ht="13.5" hidden="1" customHeight="1">
      <c r="B257" s="50" t="s">
        <v>325</v>
      </c>
      <c r="K257" s="50"/>
      <c r="BK257" s="5"/>
      <c r="BL257" s="5"/>
      <c r="BM257" s="5"/>
      <c r="BN257" s="5"/>
      <c r="BO257" s="5"/>
      <c r="BP257" s="5"/>
      <c r="BQ257" s="5"/>
      <c r="BR257" s="5"/>
      <c r="BS257" s="5"/>
      <c r="BT257" s="5"/>
      <c r="BU257" s="5"/>
    </row>
    <row r="258" spans="2:73" ht="13.5" hidden="1" customHeight="1">
      <c r="B258" s="50" t="s">
        <v>326</v>
      </c>
      <c r="K258" s="50"/>
    </row>
    <row r="259" spans="2:73" ht="13.5" hidden="1" customHeight="1">
      <c r="B259" s="50" t="s">
        <v>327</v>
      </c>
      <c r="K259" s="50"/>
    </row>
    <row r="260" spans="2:73" ht="13.5" hidden="1" customHeight="1">
      <c r="B260" s="50" t="s">
        <v>328</v>
      </c>
      <c r="K260" s="50"/>
    </row>
    <row r="261" spans="2:73" ht="13.5" hidden="1" customHeight="1">
      <c r="B261" s="50" t="s">
        <v>329</v>
      </c>
      <c r="K261" s="50"/>
    </row>
    <row r="262" spans="2:73" ht="13.5" hidden="1" customHeight="1">
      <c r="B262" s="50" t="s">
        <v>330</v>
      </c>
      <c r="K262" s="50"/>
    </row>
    <row r="263" spans="2:73" ht="13.5" hidden="1" customHeight="1">
      <c r="B263" s="50" t="s">
        <v>331</v>
      </c>
      <c r="K263" s="50"/>
    </row>
    <row r="264" spans="2:73" ht="13.5" hidden="1" customHeight="1">
      <c r="B264" s="50" t="s">
        <v>332</v>
      </c>
      <c r="K264" s="50"/>
    </row>
    <row r="265" spans="2:73" ht="13.5" hidden="1" customHeight="1">
      <c r="B265" s="50" t="s">
        <v>333</v>
      </c>
    </row>
    <row r="266" spans="2:73" ht="13.5" hidden="1" customHeight="1"/>
    <row r="267" spans="2:73" ht="13.5" hidden="1" customHeight="1">
      <c r="C267" s="5" t="s">
        <v>334</v>
      </c>
    </row>
    <row r="268" spans="2:73" ht="13.5" hidden="1" customHeight="1">
      <c r="C268" s="5" t="s">
        <v>335</v>
      </c>
    </row>
    <row r="269" spans="2:73" ht="13.5" hidden="1" customHeight="1">
      <c r="C269" s="1" t="s">
        <v>336</v>
      </c>
    </row>
    <row r="270" spans="2:73" ht="13.5" hidden="1" customHeight="1">
      <c r="C270" s="1" t="s">
        <v>337</v>
      </c>
    </row>
    <row r="271" spans="2:73" ht="13.5" hidden="1" customHeight="1">
      <c r="C271" s="1" t="s">
        <v>338</v>
      </c>
    </row>
  </sheetData>
  <dataConsolidate/>
  <mergeCells count="808">
    <mergeCell ref="BL18:BT18"/>
    <mergeCell ref="BL19:BT20"/>
    <mergeCell ref="BL21:BT23"/>
    <mergeCell ref="B43:T43"/>
    <mergeCell ref="U43:BI43"/>
    <mergeCell ref="AF24:AI24"/>
    <mergeCell ref="AJ24:AO27"/>
    <mergeCell ref="AX25:BA25"/>
    <mergeCell ref="B59:M59"/>
    <mergeCell ref="AB49:AD49"/>
    <mergeCell ref="AE49:AF49"/>
    <mergeCell ref="AH49:AJ49"/>
    <mergeCell ref="V51:X51"/>
    <mergeCell ref="Y51:Z51"/>
    <mergeCell ref="AB51:AD51"/>
    <mergeCell ref="AE51:AF51"/>
    <mergeCell ref="AH51:AJ51"/>
    <mergeCell ref="V50:X50"/>
    <mergeCell ref="Y50:Z50"/>
    <mergeCell ref="AE45:AF45"/>
    <mergeCell ref="B19:I23"/>
    <mergeCell ref="Q19:AA19"/>
    <mergeCell ref="AB19:AL19"/>
    <mergeCell ref="S31:V31"/>
    <mergeCell ref="A1:AJ1"/>
    <mergeCell ref="AZ50:BH51"/>
    <mergeCell ref="AZ52:BE54"/>
    <mergeCell ref="BF52:BH54"/>
    <mergeCell ref="J19:P21"/>
    <mergeCell ref="Q20:AA20"/>
    <mergeCell ref="Q21:AA21"/>
    <mergeCell ref="AB20:AL20"/>
    <mergeCell ref="AB21:AL21"/>
    <mergeCell ref="B24:I33"/>
    <mergeCell ref="J24:O27"/>
    <mergeCell ref="B42:T42"/>
    <mergeCell ref="U42:BI42"/>
    <mergeCell ref="B16:I18"/>
    <mergeCell ref="K16:T16"/>
    <mergeCell ref="V16:AA16"/>
    <mergeCell ref="B44:T56"/>
    <mergeCell ref="V45:X45"/>
    <mergeCell ref="Y45:Z45"/>
    <mergeCell ref="AB45:AD45"/>
    <mergeCell ref="AB48:AD48"/>
    <mergeCell ref="AH45:AJ45"/>
    <mergeCell ref="Y49:Z49"/>
    <mergeCell ref="S28:V28"/>
    <mergeCell ref="W28:Z28"/>
    <mergeCell ref="W29:Z30"/>
    <mergeCell ref="AJ29:AM30"/>
    <mergeCell ref="BB25:BE25"/>
    <mergeCell ref="AB25:AE25"/>
    <mergeCell ref="AJ28:AM28"/>
    <mergeCell ref="AN28:AQ28"/>
    <mergeCell ref="AR28:AZ30"/>
    <mergeCell ref="P26:S27"/>
    <mergeCell ref="T26:W27"/>
    <mergeCell ref="BF26:BI27"/>
    <mergeCell ref="AT48:AV48"/>
    <mergeCell ref="AW47:AX47"/>
    <mergeCell ref="BA28:BD28"/>
    <mergeCell ref="AN29:AQ30"/>
    <mergeCell ref="BA29:BD30"/>
    <mergeCell ref="BE29:BH30"/>
    <mergeCell ref="AF25:AI25"/>
    <mergeCell ref="AT25:AW25"/>
    <mergeCell ref="BA32:BD33"/>
    <mergeCell ref="BE32:BH33"/>
    <mergeCell ref="BF25:BI25"/>
    <mergeCell ref="AX26:BA27"/>
    <mergeCell ref="BB26:BE27"/>
    <mergeCell ref="AC16:AI16"/>
    <mergeCell ref="AK16:AQ16"/>
    <mergeCell ref="AS16:AY16"/>
    <mergeCell ref="AH15:AM15"/>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K23:AL23"/>
    <mergeCell ref="AV23:AW23"/>
    <mergeCell ref="AB23:AJ23"/>
    <mergeCell ref="AM23:AU23"/>
    <mergeCell ref="J23:P23"/>
    <mergeCell ref="Q23:Y23"/>
    <mergeCell ref="Z23:AA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10:AE10"/>
    <mergeCell ref="AN10:BI10"/>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H53:AJ53"/>
    <mergeCell ref="AK53:AL53"/>
    <mergeCell ref="V52:X52"/>
    <mergeCell ref="Y52:Z52"/>
    <mergeCell ref="AB52:AD52"/>
    <mergeCell ref="AE52:AF52"/>
    <mergeCell ref="AH52:AJ52"/>
    <mergeCell ref="AK52:AL52"/>
    <mergeCell ref="V53:X53"/>
    <mergeCell ref="Y53:Z53"/>
    <mergeCell ref="B60:BI60"/>
    <mergeCell ref="B62:BI62"/>
    <mergeCell ref="E61:BI61"/>
    <mergeCell ref="B61:D61"/>
    <mergeCell ref="B64:BH64"/>
    <mergeCell ref="B66:BI66"/>
    <mergeCell ref="B68:BH68"/>
    <mergeCell ref="B69:Q70"/>
    <mergeCell ref="R69:AF70"/>
    <mergeCell ref="AG69:AY70"/>
    <mergeCell ref="AZ69:BI70"/>
    <mergeCell ref="AL94:AP94"/>
    <mergeCell ref="AQ94:AU94"/>
    <mergeCell ref="AV94:AX94"/>
    <mergeCell ref="AY94:BA94"/>
    <mergeCell ref="BB94:BE94"/>
    <mergeCell ref="BF94:BI94"/>
    <mergeCell ref="AL95:AP95"/>
    <mergeCell ref="AQ95:AU95"/>
    <mergeCell ref="AV95:AX95"/>
    <mergeCell ref="AY95:BA95"/>
    <mergeCell ref="BB95:BE95"/>
    <mergeCell ref="BF95:BI95"/>
    <mergeCell ref="B123:T124"/>
    <mergeCell ref="U123:AA124"/>
    <mergeCell ref="AB123:AR123"/>
    <mergeCell ref="BA117:BI117"/>
    <mergeCell ref="AS123:AW124"/>
    <mergeCell ref="AX123:BI124"/>
    <mergeCell ref="AB124:AH124"/>
    <mergeCell ref="AI124:AK124"/>
    <mergeCell ref="AL124:AR124"/>
    <mergeCell ref="D117:P117"/>
    <mergeCell ref="C114:BI114"/>
    <mergeCell ref="D115:P115"/>
    <mergeCell ref="BA115:BI115"/>
    <mergeCell ref="B116:BI116"/>
    <mergeCell ref="B118:BH118"/>
    <mergeCell ref="B120:P120"/>
    <mergeCell ref="Q120:AF120"/>
    <mergeCell ref="B122:BH122"/>
    <mergeCell ref="B141:T141"/>
    <mergeCell ref="U141:AA141"/>
    <mergeCell ref="AB141:AH141"/>
    <mergeCell ref="AI141:AK141"/>
    <mergeCell ref="AL141:AR141"/>
    <mergeCell ref="AS141:AW141"/>
    <mergeCell ref="AX141:BI141"/>
    <mergeCell ref="AX125:BI125"/>
    <mergeCell ref="C127:D128"/>
    <mergeCell ref="E127:T127"/>
    <mergeCell ref="U127:AA127"/>
    <mergeCell ref="AB127:AH127"/>
    <mergeCell ref="AI127:AK127"/>
    <mergeCell ref="AL127:AR127"/>
    <mergeCell ref="AS127:AW127"/>
    <mergeCell ref="AX127:BI127"/>
    <mergeCell ref="B142:BH142"/>
    <mergeCell ref="U139:AA139"/>
    <mergeCell ref="AB139:AH139"/>
    <mergeCell ref="AI139:AK139"/>
    <mergeCell ref="AL139:AR139"/>
    <mergeCell ref="AS139:AW139"/>
    <mergeCell ref="AX139:BI139"/>
    <mergeCell ref="U140:AA140"/>
    <mergeCell ref="AB140:AH140"/>
    <mergeCell ref="AI140:AK140"/>
    <mergeCell ref="AL140:AR140"/>
    <mergeCell ref="AS140:AW140"/>
    <mergeCell ref="AX140:BI140"/>
    <mergeCell ref="C139:T139"/>
    <mergeCell ref="B140:T140"/>
    <mergeCell ref="B146:K147"/>
    <mergeCell ref="L146:T147"/>
    <mergeCell ref="U146:AC147"/>
    <mergeCell ref="AD146:AL147"/>
    <mergeCell ref="AM146:AU147"/>
    <mergeCell ref="AV146:BD147"/>
    <mergeCell ref="BE146:BI146"/>
    <mergeCell ref="BE147:BI147"/>
    <mergeCell ref="B144:BI144"/>
    <mergeCell ref="B145:BH145"/>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Q52:AR52"/>
    <mergeCell ref="B71:Q71"/>
    <mergeCell ref="R71:AF71"/>
    <mergeCell ref="AG71:AY71"/>
    <mergeCell ref="AZ71:BI71"/>
    <mergeCell ref="B72:Q72"/>
    <mergeCell ref="R72:AF72"/>
    <mergeCell ref="AG72:AY72"/>
    <mergeCell ref="AZ72:BI72"/>
    <mergeCell ref="B73:Q73"/>
    <mergeCell ref="R73:AF73"/>
    <mergeCell ref="AG73:AY73"/>
    <mergeCell ref="AZ73:BI73"/>
    <mergeCell ref="B74:Q74"/>
    <mergeCell ref="R74:AF74"/>
    <mergeCell ref="AG74:AY74"/>
    <mergeCell ref="AZ74:BI74"/>
    <mergeCell ref="B75:BI76"/>
    <mergeCell ref="AL91:AP92"/>
    <mergeCell ref="AQ91:AU92"/>
    <mergeCell ref="AV91:AX92"/>
    <mergeCell ref="AY91:BA92"/>
    <mergeCell ref="BB91:BE92"/>
    <mergeCell ref="BF91:BI92"/>
    <mergeCell ref="B90:BH90"/>
    <mergeCell ref="B91:E92"/>
    <mergeCell ref="F91:I92"/>
    <mergeCell ref="J91:O92"/>
    <mergeCell ref="P91:R92"/>
    <mergeCell ref="S91:V92"/>
    <mergeCell ref="W91:Y92"/>
    <mergeCell ref="Z91:AD92"/>
    <mergeCell ref="AE91:AF92"/>
    <mergeCell ref="AG91:AK92"/>
    <mergeCell ref="B77:BH77"/>
    <mergeCell ref="B78:E79"/>
    <mergeCell ref="F78:I79"/>
    <mergeCell ref="AL93:AP93"/>
    <mergeCell ref="AQ93:AU93"/>
    <mergeCell ref="AV93:AX93"/>
    <mergeCell ref="AY93:BA93"/>
    <mergeCell ref="BB93:BE93"/>
    <mergeCell ref="BF93:BI93"/>
    <mergeCell ref="B94:E94"/>
    <mergeCell ref="F94:I94"/>
    <mergeCell ref="J94:O94"/>
    <mergeCell ref="P94:R94"/>
    <mergeCell ref="S94:V94"/>
    <mergeCell ref="W94:Y94"/>
    <mergeCell ref="Z94:AD94"/>
    <mergeCell ref="AE94:AF94"/>
    <mergeCell ref="AG94:AK94"/>
    <mergeCell ref="B93:E93"/>
    <mergeCell ref="F93:I93"/>
    <mergeCell ref="J93:O93"/>
    <mergeCell ref="P93:R93"/>
    <mergeCell ref="S93:V93"/>
    <mergeCell ref="W93:Y93"/>
    <mergeCell ref="Z93:AD93"/>
    <mergeCell ref="AE93:AF93"/>
    <mergeCell ref="AG93:AK93"/>
    <mergeCell ref="B95:E95"/>
    <mergeCell ref="F95:I95"/>
    <mergeCell ref="J95:O95"/>
    <mergeCell ref="P95:R95"/>
    <mergeCell ref="S95:V95"/>
    <mergeCell ref="W95:Y95"/>
    <mergeCell ref="Z95:AD95"/>
    <mergeCell ref="AE95:AF95"/>
    <mergeCell ref="AG95:AK95"/>
    <mergeCell ref="AL96:AP96"/>
    <mergeCell ref="AQ96:AU96"/>
    <mergeCell ref="AV96:BA96"/>
    <mergeCell ref="BB96:BE96"/>
    <mergeCell ref="BF96:BI96"/>
    <mergeCell ref="B97:BI97"/>
    <mergeCell ref="B99:BH99"/>
    <mergeCell ref="B100:BH100"/>
    <mergeCell ref="B101:BJ102"/>
    <mergeCell ref="B96:AF96"/>
    <mergeCell ref="AG96:AK96"/>
    <mergeCell ref="B98:BH98"/>
    <mergeCell ref="B103:BH103"/>
    <mergeCell ref="B104:P105"/>
    <mergeCell ref="Q104:S104"/>
    <mergeCell ref="T104:V104"/>
    <mergeCell ref="W104:Y104"/>
    <mergeCell ref="Z104:AB104"/>
    <mergeCell ref="AC104:AE104"/>
    <mergeCell ref="AF104:AH104"/>
    <mergeCell ref="AI104:AK104"/>
    <mergeCell ref="AL104:AN104"/>
    <mergeCell ref="AO104:AQ104"/>
    <mergeCell ref="AR104:AT104"/>
    <mergeCell ref="AU104:AW104"/>
    <mergeCell ref="AX104:AZ104"/>
    <mergeCell ref="BA104:BI105"/>
    <mergeCell ref="B106:BI106"/>
    <mergeCell ref="C107:BI107"/>
    <mergeCell ref="D108:P108"/>
    <mergeCell ref="BA108:BI108"/>
    <mergeCell ref="C110:BI110"/>
    <mergeCell ref="D111:P111"/>
    <mergeCell ref="BA111:BI111"/>
    <mergeCell ref="C112:BI112"/>
    <mergeCell ref="D113:P113"/>
    <mergeCell ref="BA113:BI113"/>
    <mergeCell ref="D109:P109"/>
    <mergeCell ref="BA109:BI109"/>
    <mergeCell ref="E128:T128"/>
    <mergeCell ref="U128:AA128"/>
    <mergeCell ref="AB128:AH128"/>
    <mergeCell ref="AI128:AK128"/>
    <mergeCell ref="AL128:AR128"/>
    <mergeCell ref="AS128:AW128"/>
    <mergeCell ref="AX128:BI128"/>
    <mergeCell ref="C126:BI126"/>
    <mergeCell ref="U125:AA125"/>
    <mergeCell ref="AB125:AH125"/>
    <mergeCell ref="AI125:AK125"/>
    <mergeCell ref="AL125:AR125"/>
    <mergeCell ref="AS125:AW125"/>
    <mergeCell ref="C129:BI129"/>
    <mergeCell ref="C130:D131"/>
    <mergeCell ref="E130:T130"/>
    <mergeCell ref="U130:AA130"/>
    <mergeCell ref="AB130:AH130"/>
    <mergeCell ref="AI130:AK130"/>
    <mergeCell ref="AL130:AR130"/>
    <mergeCell ref="AS130:AW130"/>
    <mergeCell ref="AX130:BI130"/>
    <mergeCell ref="E131:T131"/>
    <mergeCell ref="U131:AA131"/>
    <mergeCell ref="AB131:AH131"/>
    <mergeCell ref="AI131:AK131"/>
    <mergeCell ref="AL131:AR131"/>
    <mergeCell ref="AS131:AW131"/>
    <mergeCell ref="AX131:BI131"/>
    <mergeCell ref="C132:BI132"/>
    <mergeCell ref="C133:D134"/>
    <mergeCell ref="E133:T133"/>
    <mergeCell ref="U133:AA133"/>
    <mergeCell ref="AB133:AH133"/>
    <mergeCell ref="AI133:AK133"/>
    <mergeCell ref="AL133:AR133"/>
    <mergeCell ref="AS133:AW133"/>
    <mergeCell ref="AX133:BI133"/>
    <mergeCell ref="E134:T134"/>
    <mergeCell ref="U134:AA134"/>
    <mergeCell ref="AB134:AH134"/>
    <mergeCell ref="AI134:AK134"/>
    <mergeCell ref="AL134:AR134"/>
    <mergeCell ref="AS134:AW134"/>
    <mergeCell ref="AX134:BI134"/>
    <mergeCell ref="C135:BI135"/>
    <mergeCell ref="C136:D137"/>
    <mergeCell ref="E136:T136"/>
    <mergeCell ref="U136:AA136"/>
    <mergeCell ref="AS136:AW136"/>
    <mergeCell ref="AX136:BI136"/>
    <mergeCell ref="E137:T137"/>
    <mergeCell ref="C138:T138"/>
    <mergeCell ref="U138:AA138"/>
    <mergeCell ref="AB138:AH138"/>
    <mergeCell ref="AI138:AK138"/>
    <mergeCell ref="AL138:AR138"/>
    <mergeCell ref="AS138:AW138"/>
    <mergeCell ref="AX138:BI138"/>
    <mergeCell ref="AB136:AH136"/>
    <mergeCell ref="AI136:AK136"/>
    <mergeCell ref="AL136:AR136"/>
    <mergeCell ref="U137:AA137"/>
    <mergeCell ref="AB137:AH137"/>
    <mergeCell ref="AI137:AK137"/>
    <mergeCell ref="AL137:AR137"/>
    <mergeCell ref="AS137:AW137"/>
    <mergeCell ref="AX137:BI137"/>
    <mergeCell ref="BC148:BD148"/>
    <mergeCell ref="BE148:BG148"/>
    <mergeCell ref="BH148:BI148"/>
    <mergeCell ref="B149:K149"/>
    <mergeCell ref="L149:BI149"/>
    <mergeCell ref="B151:BH151"/>
    <mergeCell ref="B152:K152"/>
    <mergeCell ref="L152:T152"/>
    <mergeCell ref="U152:AC152"/>
    <mergeCell ref="AD152:AL152"/>
    <mergeCell ref="AM152:AU152"/>
    <mergeCell ref="AV152:BI152"/>
    <mergeCell ref="B148:K148"/>
    <mergeCell ref="L148:R148"/>
    <mergeCell ref="S148:T148"/>
    <mergeCell ref="AB148:AC148"/>
    <mergeCell ref="AD148:AJ148"/>
    <mergeCell ref="AK148:AL148"/>
    <mergeCell ref="AM148:AS148"/>
    <mergeCell ref="AT148:AU148"/>
    <mergeCell ref="AV148:BB148"/>
    <mergeCell ref="U148:AA148"/>
    <mergeCell ref="AT153:AU153"/>
    <mergeCell ref="AV153:BI153"/>
    <mergeCell ref="B154:K154"/>
    <mergeCell ref="L154:R154"/>
    <mergeCell ref="S154:T154"/>
    <mergeCell ref="AB154:AC154"/>
    <mergeCell ref="AD154:AJ154"/>
    <mergeCell ref="AK154:AL154"/>
    <mergeCell ref="AM154:AS154"/>
    <mergeCell ref="AT154:AU154"/>
    <mergeCell ref="AV154:BI154"/>
    <mergeCell ref="U154:AA154"/>
    <mergeCell ref="B153:K153"/>
    <mergeCell ref="L153:R153"/>
    <mergeCell ref="S153:T153"/>
    <mergeCell ref="U153:AA153"/>
    <mergeCell ref="AB153:AC153"/>
    <mergeCell ref="AD153:AJ153"/>
    <mergeCell ref="AK153:AL153"/>
    <mergeCell ref="AM153:AS153"/>
    <mergeCell ref="B155:BI155"/>
    <mergeCell ref="B156:BI156"/>
    <mergeCell ref="B158:BI158"/>
    <mergeCell ref="U159:AL159"/>
    <mergeCell ref="AM159:BI159"/>
    <mergeCell ref="B160:T160"/>
    <mergeCell ref="U160:AL160"/>
    <mergeCell ref="AM160:BI160"/>
    <mergeCell ref="B161:BH161"/>
    <mergeCell ref="B159:T159"/>
    <mergeCell ref="B163:BI163"/>
    <mergeCell ref="B164:H165"/>
    <mergeCell ref="I164:L165"/>
    <mergeCell ref="M164:R165"/>
    <mergeCell ref="S164:AJ164"/>
    <mergeCell ref="AK164:AV164"/>
    <mergeCell ref="AW164:BD165"/>
    <mergeCell ref="S165:X165"/>
    <mergeCell ref="Y165:AD165"/>
    <mergeCell ref="AE165:AJ165"/>
    <mergeCell ref="AK165:AP165"/>
    <mergeCell ref="AQ165:AV165"/>
    <mergeCell ref="B166:H167"/>
    <mergeCell ref="I166:L167"/>
    <mergeCell ref="M166:R167"/>
    <mergeCell ref="S166:X167"/>
    <mergeCell ref="Y166:AD167"/>
    <mergeCell ref="AE166:AJ166"/>
    <mergeCell ref="AK166:AP167"/>
    <mergeCell ref="AQ166:AV167"/>
    <mergeCell ref="AW166:BD167"/>
    <mergeCell ref="AE167:AJ167"/>
    <mergeCell ref="B168:H169"/>
    <mergeCell ref="I168:L169"/>
    <mergeCell ref="M168:R169"/>
    <mergeCell ref="S168:X169"/>
    <mergeCell ref="Y168:AD169"/>
    <mergeCell ref="AE168:AJ168"/>
    <mergeCell ref="AK168:AP169"/>
    <mergeCell ref="AQ168:AV169"/>
    <mergeCell ref="AW168:BD169"/>
    <mergeCell ref="AE169:AJ169"/>
    <mergeCell ref="B170:H171"/>
    <mergeCell ref="I170:L171"/>
    <mergeCell ref="M170:R171"/>
    <mergeCell ref="S170:X171"/>
    <mergeCell ref="Y170:AD171"/>
    <mergeCell ref="AE170:AJ170"/>
    <mergeCell ref="AK170:AP171"/>
    <mergeCell ref="AQ170:AV171"/>
    <mergeCell ref="AW170:BD171"/>
    <mergeCell ref="AE171:AJ171"/>
    <mergeCell ref="B172:BH172"/>
    <mergeCell ref="B173:BH173"/>
    <mergeCell ref="B174:BH174"/>
    <mergeCell ref="B176:BH176"/>
    <mergeCell ref="B177:S177"/>
    <mergeCell ref="T177:AU177"/>
    <mergeCell ref="AV177:AZ177"/>
    <mergeCell ref="BA177:BH177"/>
    <mergeCell ref="B178:S178"/>
    <mergeCell ref="T178:AU178"/>
    <mergeCell ref="AV178:AZ178"/>
    <mergeCell ref="BA178:BH178"/>
    <mergeCell ref="B179:S179"/>
    <mergeCell ref="T179:AU179"/>
    <mergeCell ref="AV179:AZ179"/>
    <mergeCell ref="BA179:BH179"/>
    <mergeCell ref="B180:S180"/>
    <mergeCell ref="T180:AU180"/>
    <mergeCell ref="AV180:AZ180"/>
    <mergeCell ref="BA180:BH180"/>
    <mergeCell ref="B181:S181"/>
    <mergeCell ref="T181:AU181"/>
    <mergeCell ref="AV181:AZ181"/>
    <mergeCell ref="BA181:BH181"/>
    <mergeCell ref="B182:S182"/>
    <mergeCell ref="T182:AU182"/>
    <mergeCell ref="AV182:AZ182"/>
    <mergeCell ref="BA182:BH182"/>
    <mergeCell ref="B183:S183"/>
    <mergeCell ref="T183:AU183"/>
    <mergeCell ref="AV183:AZ183"/>
    <mergeCell ref="BA183:BH183"/>
    <mergeCell ref="B184:S184"/>
    <mergeCell ref="T184:AU184"/>
    <mergeCell ref="AV184:AZ184"/>
    <mergeCell ref="BA184:BH184"/>
    <mergeCell ref="B185:S185"/>
    <mergeCell ref="T185:AU185"/>
    <mergeCell ref="AV185:AZ185"/>
    <mergeCell ref="BA185:BH185"/>
    <mergeCell ref="B186:S186"/>
    <mergeCell ref="T186:AU186"/>
    <mergeCell ref="AV186:AZ186"/>
    <mergeCell ref="BA186:BH186"/>
    <mergeCell ref="B187:S187"/>
    <mergeCell ref="T187:AU187"/>
    <mergeCell ref="AV187:AZ187"/>
    <mergeCell ref="BA187:BH187"/>
    <mergeCell ref="B188:AJ188"/>
    <mergeCell ref="AV188:AZ188"/>
    <mergeCell ref="BA188:BH188"/>
    <mergeCell ref="B189:BH189"/>
    <mergeCell ref="C191:E191"/>
    <mergeCell ref="F191:AH191"/>
    <mergeCell ref="C192:BH192"/>
    <mergeCell ref="C194:BH197"/>
    <mergeCell ref="C200:J200"/>
    <mergeCell ref="K200:R200"/>
    <mergeCell ref="C201:J201"/>
    <mergeCell ref="K201:R201"/>
    <mergeCell ref="C205:AV205"/>
    <mergeCell ref="C206:E206"/>
    <mergeCell ref="F206:M206"/>
    <mergeCell ref="N206:P206"/>
    <mergeCell ref="Q206:X206"/>
    <mergeCell ref="C207:BH207"/>
    <mergeCell ref="D214:BI214"/>
    <mergeCell ref="D215:BI215"/>
    <mergeCell ref="D220:F220"/>
    <mergeCell ref="G220:O220"/>
    <mergeCell ref="D225:F225"/>
    <mergeCell ref="G225:S225"/>
    <mergeCell ref="B228:BI228"/>
    <mergeCell ref="B229:BH229"/>
    <mergeCell ref="B230:C230"/>
    <mergeCell ref="D230:U230"/>
    <mergeCell ref="V230:W230"/>
    <mergeCell ref="X230:AO230"/>
    <mergeCell ref="AP230:AQ230"/>
    <mergeCell ref="AR230:BI230"/>
    <mergeCell ref="B231:C231"/>
    <mergeCell ref="D231:U231"/>
    <mergeCell ref="V231:W231"/>
    <mergeCell ref="X231:AO231"/>
    <mergeCell ref="AP231:AQ231"/>
    <mergeCell ref="AR231:BI231"/>
    <mergeCell ref="B232:C232"/>
    <mergeCell ref="D232:U232"/>
    <mergeCell ref="V232:W232"/>
    <mergeCell ref="X232:AO232"/>
    <mergeCell ref="AP232:AQ232"/>
    <mergeCell ref="AR232:BI232"/>
    <mergeCell ref="B233:C233"/>
    <mergeCell ref="D233:U233"/>
    <mergeCell ref="V233:W233"/>
    <mergeCell ref="X233:AO233"/>
    <mergeCell ref="AP233:AQ233"/>
    <mergeCell ref="AR233:BI233"/>
    <mergeCell ref="B234:C234"/>
    <mergeCell ref="D234:U234"/>
    <mergeCell ref="V234:W234"/>
    <mergeCell ref="X234:AO234"/>
    <mergeCell ref="AP234:AQ234"/>
    <mergeCell ref="AR234:BI234"/>
    <mergeCell ref="B235:C235"/>
    <mergeCell ref="D235:U235"/>
    <mergeCell ref="V235:W235"/>
    <mergeCell ref="X235:AO235"/>
    <mergeCell ref="AP235:AQ235"/>
    <mergeCell ref="AR235:BI235"/>
    <mergeCell ref="B236:O236"/>
    <mergeCell ref="P236:BI236"/>
    <mergeCell ref="B237:O237"/>
    <mergeCell ref="P237:BI237"/>
    <mergeCell ref="BF78:BI79"/>
    <mergeCell ref="B80:E80"/>
    <mergeCell ref="F80:I80"/>
    <mergeCell ref="J80:O80"/>
    <mergeCell ref="P80:R80"/>
    <mergeCell ref="S80:V80"/>
    <mergeCell ref="W80:Y80"/>
    <mergeCell ref="Z80:AD80"/>
    <mergeCell ref="AE80:AF80"/>
    <mergeCell ref="AG80:AK80"/>
    <mergeCell ref="AL80:AP80"/>
    <mergeCell ref="AQ80:AU80"/>
    <mergeCell ref="AV80:AX80"/>
    <mergeCell ref="AY80:BA80"/>
    <mergeCell ref="BB80:BE80"/>
    <mergeCell ref="BF80:BI80"/>
    <mergeCell ref="J78:O79"/>
    <mergeCell ref="P78:R79"/>
    <mergeCell ref="S78:V79"/>
    <mergeCell ref="W78:Y79"/>
    <mergeCell ref="Z78:AD79"/>
    <mergeCell ref="AE78:AF79"/>
    <mergeCell ref="AG78:AK79"/>
    <mergeCell ref="AL78:AP79"/>
    <mergeCell ref="AG81:AK81"/>
    <mergeCell ref="AV78:AX79"/>
    <mergeCell ref="AY78:BA79"/>
    <mergeCell ref="BB78:BE79"/>
    <mergeCell ref="AQ78:AU79"/>
    <mergeCell ref="AL81:AP81"/>
    <mergeCell ref="AQ81:AU81"/>
    <mergeCell ref="AV81:AX81"/>
    <mergeCell ref="AY81:BA81"/>
    <mergeCell ref="BB81:BE81"/>
    <mergeCell ref="BF81:BI81"/>
    <mergeCell ref="B82:E82"/>
    <mergeCell ref="F82:I82"/>
    <mergeCell ref="J82:O82"/>
    <mergeCell ref="P82:R82"/>
    <mergeCell ref="S82:V82"/>
    <mergeCell ref="W82:Y82"/>
    <mergeCell ref="Z82:AD82"/>
    <mergeCell ref="AE82:AF82"/>
    <mergeCell ref="AG82:AK82"/>
    <mergeCell ref="AL82:AP82"/>
    <mergeCell ref="AQ82:AU82"/>
    <mergeCell ref="AV82:AX82"/>
    <mergeCell ref="AY82:BA82"/>
    <mergeCell ref="BB82:BE82"/>
    <mergeCell ref="BF82:BI82"/>
    <mergeCell ref="B81:E81"/>
    <mergeCell ref="F81:I81"/>
    <mergeCell ref="J81:O81"/>
    <mergeCell ref="P81:R81"/>
    <mergeCell ref="S81:V81"/>
    <mergeCell ref="W81:Y81"/>
    <mergeCell ref="Z81:AD81"/>
    <mergeCell ref="AE81:AF81"/>
    <mergeCell ref="B86:BH86"/>
    <mergeCell ref="B87:BH87"/>
    <mergeCell ref="B88:BJ89"/>
    <mergeCell ref="B83:AF83"/>
    <mergeCell ref="AG83:AK83"/>
    <mergeCell ref="AL83:AP83"/>
    <mergeCell ref="AQ83:AU83"/>
    <mergeCell ref="AV83:BA83"/>
    <mergeCell ref="BB83:BE83"/>
    <mergeCell ref="BF83:BI83"/>
    <mergeCell ref="B84:BI84"/>
    <mergeCell ref="B85:BH85"/>
  </mergeCells>
  <phoneticPr fontId="5"/>
  <conditionalFormatting sqref="AM160:BI160">
    <cfRule type="expression" dxfId="2" priority="1">
      <formula>($B$178-$U$178)&lt;0</formula>
    </cfRule>
  </conditionalFormatting>
  <conditionalFormatting sqref="AM177:BI178">
    <cfRule type="expression" dxfId="1" priority="2">
      <formula>($B$178-$U$178)&lt;0</formula>
    </cfRule>
  </conditionalFormatting>
  <conditionalFormatting sqref="AV164:AV166">
    <cfRule type="expression" dxfId="0" priority="3">
      <formula>$AV$166&lt;=0</formula>
    </cfRule>
  </conditionalFormatting>
  <dataValidations count="15">
    <dataValidation type="list" allowBlank="1" showInputMessage="1" showErrorMessage="1" sqref="W32 AT26 AF26 X26 AB26 T26 BF26 AX26 BB26 W29 AN32 BE29 AN29 BE32" xr:uid="{8A3E206E-A2DD-4B15-861B-09655B8CAB5D}">
      <formula1>"　,達成,未達成,目標年度未到達"</formula1>
    </dataValidation>
    <dataValidation type="list" allowBlank="1" showInputMessage="1" showErrorMessage="1" sqref="W31 BE28 AF25 AN28 W28 AN31 BB25 T25 X25 AB25 BF25 AT25 AX25 BE31 P93:P95 P80:P82" xr:uid="{EF81B8C4-815D-47D9-B453-40E61BC816A2}">
      <formula1>"　,○"</formula1>
    </dataValidation>
    <dataValidation type="list" allowBlank="1" showInputMessage="1" showErrorMessage="1" sqref="AE45:AF54 AQ45:AR54 Y45:Z54 AK45:AL54 AW45:AX51 Y166 AK166 AK170 AK168 Y170 Y168" xr:uid="{E3182C72-5997-419D-96ED-1D4012320B3E}">
      <formula1>"‐,○"</formula1>
    </dataValidation>
    <dataValidation type="textLength" operator="lessThanOrEqual" allowBlank="1" showInputMessage="1" showErrorMessage="1" errorTitle="入力文字数が多すぎます" error="140字以内で入力してください。" sqref="BL206:BL208" xr:uid="{AFD4EA8D-5CC1-45A9-8AD7-13800C359C9E}">
      <formula1>500</formula1>
    </dataValidation>
    <dataValidation type="textLength" operator="lessThanOrEqual" allowBlank="1" showInputMessage="1" showErrorMessage="1" errorTitle="入力文字数が多すぎます" error="140字以内で入力してください。" sqref="BL205" xr:uid="{29A0C704-08F4-477A-8373-F5C9A6E96683}">
      <formula1>300</formula1>
    </dataValidation>
    <dataValidation type="textLength" operator="lessThanOrEqual" allowBlank="1" showInputMessage="1" showErrorMessage="1" errorTitle="入力文字数が多すぎます" error="140字以内で入力してください。" sqref="BL202:BL203" xr:uid="{7E8CE449-2BCB-47BE-A235-5BF1A23A5EBD}">
      <formula1>200</formula1>
    </dataValidation>
    <dataValidation type="list" allowBlank="1" showInputMessage="1" showErrorMessage="1" sqref="AV184:AV187 AV181:AV182 AV179" xr:uid="{C004CFC6-8243-4173-B152-27CDB5D81B31}">
      <formula1>"－,○"</formula1>
    </dataValidation>
    <dataValidation type="list" allowBlank="1" showInputMessage="1" showErrorMessage="1" sqref="AQ166:AV171" xr:uid="{BB4C3821-3F13-4884-BEF9-39605AEB3FB5}">
      <formula1>"○,－"</formula1>
    </dataValidation>
    <dataValidation type="list" allowBlank="1" showInputMessage="1" showErrorMessage="1" sqref="AV93:AV95 AV80:AV82" xr:uid="{7D248F92-7972-4E1C-AF58-30BBEEC32401}">
      <formula1>"新品,中古"</formula1>
    </dataValidation>
    <dataValidation type="list" allowBlank="1" showInputMessage="1" showErrorMessage="1" sqref="AV93:AV95 AV80:AV82" xr:uid="{95668C27-2115-4ED9-B7C5-8FD508408D16}">
      <formula1>"　,新品,中古"</formula1>
    </dataValidation>
    <dataValidation type="list" allowBlank="1" showInputMessage="1" showErrorMessage="1" sqref="B5:B6 J16:J17 P17 U16 V17 AA17 AB16 AJ16 AG17 AL17 AR16 AV17 AZ16 B61:D61 U39:W39 AO39:AQ39 AE166:AJ166 D225:F225 AE170:AJ170 C191:E191 C201:R201 C206:E206 N206:P206 D220:F220 AE168:AJ168" xr:uid="{446703AE-3235-45DE-9BAE-B4A2A742306D}">
      <formula1>"□,☑"</formula1>
    </dataValidation>
    <dataValidation type="list" allowBlank="1" showInputMessage="1" showErrorMessage="1" sqref="E134:T134 E128:T128 E130:T131 E137:T137" xr:uid="{B9283E18-E738-4AEB-84C0-7B5C0510A68A}">
      <formula1>$B$240:$B$264</formula1>
    </dataValidation>
    <dataValidation type="list" allowBlank="1" showInputMessage="1" showErrorMessage="1" sqref="U37" xr:uid="{58D4A7BA-44FA-4058-9D7D-821FB911BBAB}">
      <formula1>$C$267:$C$271</formula1>
    </dataValidation>
    <dataValidation type="list" allowBlank="1" showInputMessage="1" showErrorMessage="1" sqref="AE37:AX37" xr:uid="{C580AF25-FF53-4D38-A39A-344A69DE8959}">
      <formula1>$C$267:$C$270</formula1>
    </dataValidation>
    <dataValidation type="list" allowBlank="1" showInputMessage="1" showErrorMessage="1" sqref="E127:T127 E133:T133 E136:T136" xr:uid="{812E9BF9-82A9-4358-81DB-B0714B99F915}">
      <formula1>$B$227:$B$251</formula1>
    </dataValidation>
  </dataValidations>
  <pageMargins left="0.25" right="0.25" top="0.75" bottom="0.75" header="0.3" footer="0.3"/>
  <pageSetup paperSize="9" scale="89" fitToHeight="0" orientation="landscape" r:id="rId1"/>
  <headerFooter alignWithMargins="0"/>
  <rowBreaks count="9" manualBreakCount="9">
    <brk id="23" max="67" man="1"/>
    <brk id="57" max="67" man="1"/>
    <brk id="89" max="67" man="1"/>
    <brk id="118" max="67" man="1"/>
    <brk id="143" max="67" man="1"/>
    <brk id="162" max="67" man="1"/>
    <brk id="180" max="67" man="1"/>
    <brk id="207" max="67" man="1"/>
    <brk id="235" max="6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tabSelected="1" view="pageBreakPreview" topLeftCell="J1" zoomScaleNormal="100" zoomScaleSheetLayoutView="100" workbookViewId="0">
      <selection activeCell="B2" sqref="B2:BQ2"/>
    </sheetView>
  </sheetViews>
  <sheetFormatPr defaultColWidth="2.25" defaultRowHeight="13.5"/>
  <cols>
    <col min="1" max="66" width="2.5" style="1" customWidth="1"/>
    <col min="67" max="88" width="2.25" style="1"/>
    <col min="89" max="89" width="3.875" style="1" customWidth="1"/>
    <col min="90" max="260" width="2.25" style="1"/>
    <col min="261" max="261" width="2.5" style="1" bestFit="1" customWidth="1"/>
    <col min="262" max="262" width="2.25" style="1"/>
    <col min="263" max="263" width="2.5" style="1" bestFit="1" customWidth="1"/>
    <col min="264" max="516" width="2.25" style="1"/>
    <col min="517" max="517" width="2.5" style="1" bestFit="1" customWidth="1"/>
    <col min="518" max="518" width="2.25" style="1"/>
    <col min="519" max="519" width="2.5" style="1" bestFit="1" customWidth="1"/>
    <col min="520" max="772" width="2.25" style="1"/>
    <col min="773" max="773" width="2.5" style="1" bestFit="1" customWidth="1"/>
    <col min="774" max="774" width="2.25" style="1"/>
    <col min="775" max="775" width="2.5" style="1" bestFit="1" customWidth="1"/>
    <col min="776" max="1028" width="2.25" style="1"/>
    <col min="1029" max="1029" width="2.5" style="1" bestFit="1" customWidth="1"/>
    <col min="1030" max="1030" width="2.25" style="1"/>
    <col min="1031" max="1031" width="2.5" style="1" bestFit="1" customWidth="1"/>
    <col min="1032" max="1284" width="2.25" style="1"/>
    <col min="1285" max="1285" width="2.5" style="1" bestFit="1" customWidth="1"/>
    <col min="1286" max="1286" width="2.25" style="1"/>
    <col min="1287" max="1287" width="2.5" style="1" bestFit="1" customWidth="1"/>
    <col min="1288" max="1540" width="2.25" style="1"/>
    <col min="1541" max="1541" width="2.5" style="1" bestFit="1" customWidth="1"/>
    <col min="1542" max="1542" width="2.25" style="1"/>
    <col min="1543" max="1543" width="2.5" style="1" bestFit="1" customWidth="1"/>
    <col min="1544" max="1796" width="2.25" style="1"/>
    <col min="1797" max="1797" width="2.5" style="1" bestFit="1" customWidth="1"/>
    <col min="1798" max="1798" width="2.25" style="1"/>
    <col min="1799" max="1799" width="2.5" style="1" bestFit="1" customWidth="1"/>
    <col min="1800" max="2052" width="2.25" style="1"/>
    <col min="2053" max="2053" width="2.5" style="1" bestFit="1" customWidth="1"/>
    <col min="2054" max="2054" width="2.25" style="1"/>
    <col min="2055" max="2055" width="2.5" style="1" bestFit="1" customWidth="1"/>
    <col min="2056" max="2308" width="2.25" style="1"/>
    <col min="2309" max="2309" width="2.5" style="1" bestFit="1" customWidth="1"/>
    <col min="2310" max="2310" width="2.25" style="1"/>
    <col min="2311" max="2311" width="2.5" style="1" bestFit="1" customWidth="1"/>
    <col min="2312" max="2564" width="2.25" style="1"/>
    <col min="2565" max="2565" width="2.5" style="1" bestFit="1" customWidth="1"/>
    <col min="2566" max="2566" width="2.25" style="1"/>
    <col min="2567" max="2567" width="2.5" style="1" bestFit="1" customWidth="1"/>
    <col min="2568" max="2820" width="2.25" style="1"/>
    <col min="2821" max="2821" width="2.5" style="1" bestFit="1" customWidth="1"/>
    <col min="2822" max="2822" width="2.25" style="1"/>
    <col min="2823" max="2823" width="2.5" style="1" bestFit="1" customWidth="1"/>
    <col min="2824" max="3076" width="2.25" style="1"/>
    <col min="3077" max="3077" width="2.5" style="1" bestFit="1" customWidth="1"/>
    <col min="3078" max="3078" width="2.25" style="1"/>
    <col min="3079" max="3079" width="2.5" style="1" bestFit="1" customWidth="1"/>
    <col min="3080" max="3332" width="2.25" style="1"/>
    <col min="3333" max="3333" width="2.5" style="1" bestFit="1" customWidth="1"/>
    <col min="3334" max="3334" width="2.25" style="1"/>
    <col min="3335" max="3335" width="2.5" style="1" bestFit="1" customWidth="1"/>
    <col min="3336" max="3588" width="2.25" style="1"/>
    <col min="3589" max="3589" width="2.5" style="1" bestFit="1" customWidth="1"/>
    <col min="3590" max="3590" width="2.25" style="1"/>
    <col min="3591" max="3591" width="2.5" style="1" bestFit="1" customWidth="1"/>
    <col min="3592" max="3844" width="2.25" style="1"/>
    <col min="3845" max="3845" width="2.5" style="1" bestFit="1" customWidth="1"/>
    <col min="3846" max="3846" width="2.25" style="1"/>
    <col min="3847" max="3847" width="2.5" style="1" bestFit="1" customWidth="1"/>
    <col min="3848" max="4100" width="2.25" style="1"/>
    <col min="4101" max="4101" width="2.5" style="1" bestFit="1" customWidth="1"/>
    <col min="4102" max="4102" width="2.25" style="1"/>
    <col min="4103" max="4103" width="2.5" style="1" bestFit="1" customWidth="1"/>
    <col min="4104" max="4356" width="2.25" style="1"/>
    <col min="4357" max="4357" width="2.5" style="1" bestFit="1" customWidth="1"/>
    <col min="4358" max="4358" width="2.25" style="1"/>
    <col min="4359" max="4359" width="2.5" style="1" bestFit="1" customWidth="1"/>
    <col min="4360" max="4612" width="2.25" style="1"/>
    <col min="4613" max="4613" width="2.5" style="1" bestFit="1" customWidth="1"/>
    <col min="4614" max="4614" width="2.25" style="1"/>
    <col min="4615" max="4615" width="2.5" style="1" bestFit="1" customWidth="1"/>
    <col min="4616" max="4868" width="2.25" style="1"/>
    <col min="4869" max="4869" width="2.5" style="1" bestFit="1" customWidth="1"/>
    <col min="4870" max="4870" width="2.25" style="1"/>
    <col min="4871" max="4871" width="2.5" style="1" bestFit="1" customWidth="1"/>
    <col min="4872" max="5124" width="2.25" style="1"/>
    <col min="5125" max="5125" width="2.5" style="1" bestFit="1" customWidth="1"/>
    <col min="5126" max="5126" width="2.25" style="1"/>
    <col min="5127" max="5127" width="2.5" style="1" bestFit="1" customWidth="1"/>
    <col min="5128" max="5380" width="2.25" style="1"/>
    <col min="5381" max="5381" width="2.5" style="1" bestFit="1" customWidth="1"/>
    <col min="5382" max="5382" width="2.25" style="1"/>
    <col min="5383" max="5383" width="2.5" style="1" bestFit="1" customWidth="1"/>
    <col min="5384" max="5636" width="2.25" style="1"/>
    <col min="5637" max="5637" width="2.5" style="1" bestFit="1" customWidth="1"/>
    <col min="5638" max="5638" width="2.25" style="1"/>
    <col min="5639" max="5639" width="2.5" style="1" bestFit="1" customWidth="1"/>
    <col min="5640" max="5892" width="2.25" style="1"/>
    <col min="5893" max="5893" width="2.5" style="1" bestFit="1" customWidth="1"/>
    <col min="5894" max="5894" width="2.25" style="1"/>
    <col min="5895" max="5895" width="2.5" style="1" bestFit="1" customWidth="1"/>
    <col min="5896" max="6148" width="2.25" style="1"/>
    <col min="6149" max="6149" width="2.5" style="1" bestFit="1" customWidth="1"/>
    <col min="6150" max="6150" width="2.25" style="1"/>
    <col min="6151" max="6151" width="2.5" style="1" bestFit="1" customWidth="1"/>
    <col min="6152" max="6404" width="2.25" style="1"/>
    <col min="6405" max="6405" width="2.5" style="1" bestFit="1" customWidth="1"/>
    <col min="6406" max="6406" width="2.25" style="1"/>
    <col min="6407" max="6407" width="2.5" style="1" bestFit="1" customWidth="1"/>
    <col min="6408" max="6660" width="2.25" style="1"/>
    <col min="6661" max="6661" width="2.5" style="1" bestFit="1" customWidth="1"/>
    <col min="6662" max="6662" width="2.25" style="1"/>
    <col min="6663" max="6663" width="2.5" style="1" bestFit="1" customWidth="1"/>
    <col min="6664" max="6916" width="2.25" style="1"/>
    <col min="6917" max="6917" width="2.5" style="1" bestFit="1" customWidth="1"/>
    <col min="6918" max="6918" width="2.25" style="1"/>
    <col min="6919" max="6919" width="2.5" style="1" bestFit="1" customWidth="1"/>
    <col min="6920" max="7172" width="2.25" style="1"/>
    <col min="7173" max="7173" width="2.5" style="1" bestFit="1" customWidth="1"/>
    <col min="7174" max="7174" width="2.25" style="1"/>
    <col min="7175" max="7175" width="2.5" style="1" bestFit="1" customWidth="1"/>
    <col min="7176" max="7428" width="2.25" style="1"/>
    <col min="7429" max="7429" width="2.5" style="1" bestFit="1" customWidth="1"/>
    <col min="7430" max="7430" width="2.25" style="1"/>
    <col min="7431" max="7431" width="2.5" style="1" bestFit="1" customWidth="1"/>
    <col min="7432" max="7684" width="2.25" style="1"/>
    <col min="7685" max="7685" width="2.5" style="1" bestFit="1" customWidth="1"/>
    <col min="7686" max="7686" width="2.25" style="1"/>
    <col min="7687" max="7687" width="2.5" style="1" bestFit="1" customWidth="1"/>
    <col min="7688" max="7940" width="2.25" style="1"/>
    <col min="7941" max="7941" width="2.5" style="1" bestFit="1" customWidth="1"/>
    <col min="7942" max="7942" width="2.25" style="1"/>
    <col min="7943" max="7943" width="2.5" style="1" bestFit="1" customWidth="1"/>
    <col min="7944" max="8196" width="2.25" style="1"/>
    <col min="8197" max="8197" width="2.5" style="1" bestFit="1" customWidth="1"/>
    <col min="8198" max="8198" width="2.25" style="1"/>
    <col min="8199" max="8199" width="2.5" style="1" bestFit="1" customWidth="1"/>
    <col min="8200" max="8452" width="2.25" style="1"/>
    <col min="8453" max="8453" width="2.5" style="1" bestFit="1" customWidth="1"/>
    <col min="8454" max="8454" width="2.25" style="1"/>
    <col min="8455" max="8455" width="2.5" style="1" bestFit="1" customWidth="1"/>
    <col min="8456" max="8708" width="2.25" style="1"/>
    <col min="8709" max="8709" width="2.5" style="1" bestFit="1" customWidth="1"/>
    <col min="8710" max="8710" width="2.25" style="1"/>
    <col min="8711" max="8711" width="2.5" style="1" bestFit="1" customWidth="1"/>
    <col min="8712" max="8964" width="2.25" style="1"/>
    <col min="8965" max="8965" width="2.5" style="1" bestFit="1" customWidth="1"/>
    <col min="8966" max="8966" width="2.25" style="1"/>
    <col min="8967" max="8967" width="2.5" style="1" bestFit="1" customWidth="1"/>
    <col min="8968" max="9220" width="2.25" style="1"/>
    <col min="9221" max="9221" width="2.5" style="1" bestFit="1" customWidth="1"/>
    <col min="9222" max="9222" width="2.25" style="1"/>
    <col min="9223" max="9223" width="2.5" style="1" bestFit="1" customWidth="1"/>
    <col min="9224" max="9476" width="2.25" style="1"/>
    <col min="9477" max="9477" width="2.5" style="1" bestFit="1" customWidth="1"/>
    <col min="9478" max="9478" width="2.25" style="1"/>
    <col min="9479" max="9479" width="2.5" style="1" bestFit="1" customWidth="1"/>
    <col min="9480" max="9732" width="2.25" style="1"/>
    <col min="9733" max="9733" width="2.5" style="1" bestFit="1" customWidth="1"/>
    <col min="9734" max="9734" width="2.25" style="1"/>
    <col min="9735" max="9735" width="2.5" style="1" bestFit="1" customWidth="1"/>
    <col min="9736" max="9988" width="2.25" style="1"/>
    <col min="9989" max="9989" width="2.5" style="1" bestFit="1" customWidth="1"/>
    <col min="9990" max="9990" width="2.25" style="1"/>
    <col min="9991" max="9991" width="2.5" style="1" bestFit="1" customWidth="1"/>
    <col min="9992" max="10244" width="2.25" style="1"/>
    <col min="10245" max="10245" width="2.5" style="1" bestFit="1" customWidth="1"/>
    <col min="10246" max="10246" width="2.25" style="1"/>
    <col min="10247" max="10247" width="2.5" style="1" bestFit="1" customWidth="1"/>
    <col min="10248" max="10500" width="2.25" style="1"/>
    <col min="10501" max="10501" width="2.5" style="1" bestFit="1" customWidth="1"/>
    <col min="10502" max="10502" width="2.25" style="1"/>
    <col min="10503" max="10503" width="2.5" style="1" bestFit="1" customWidth="1"/>
    <col min="10504" max="10756" width="2.25" style="1"/>
    <col min="10757" max="10757" width="2.5" style="1" bestFit="1" customWidth="1"/>
    <col min="10758" max="10758" width="2.25" style="1"/>
    <col min="10759" max="10759" width="2.5" style="1" bestFit="1" customWidth="1"/>
    <col min="10760" max="11012" width="2.25" style="1"/>
    <col min="11013" max="11013" width="2.5" style="1" bestFit="1" customWidth="1"/>
    <col min="11014" max="11014" width="2.25" style="1"/>
    <col min="11015" max="11015" width="2.5" style="1" bestFit="1" customWidth="1"/>
    <col min="11016" max="11268" width="2.25" style="1"/>
    <col min="11269" max="11269" width="2.5" style="1" bestFit="1" customWidth="1"/>
    <col min="11270" max="11270" width="2.25" style="1"/>
    <col min="11271" max="11271" width="2.5" style="1" bestFit="1" customWidth="1"/>
    <col min="11272" max="11524" width="2.25" style="1"/>
    <col min="11525" max="11525" width="2.5" style="1" bestFit="1" customWidth="1"/>
    <col min="11526" max="11526" width="2.25" style="1"/>
    <col min="11527" max="11527" width="2.5" style="1" bestFit="1" customWidth="1"/>
    <col min="11528" max="11780" width="2.25" style="1"/>
    <col min="11781" max="11781" width="2.5" style="1" bestFit="1" customWidth="1"/>
    <col min="11782" max="11782" width="2.25" style="1"/>
    <col min="11783" max="11783" width="2.5" style="1" bestFit="1" customWidth="1"/>
    <col min="11784" max="12036" width="2.25" style="1"/>
    <col min="12037" max="12037" width="2.5" style="1" bestFit="1" customWidth="1"/>
    <col min="12038" max="12038" width="2.25" style="1"/>
    <col min="12039" max="12039" width="2.5" style="1" bestFit="1" customWidth="1"/>
    <col min="12040" max="12292" width="2.25" style="1"/>
    <col min="12293" max="12293" width="2.5" style="1" bestFit="1" customWidth="1"/>
    <col min="12294" max="12294" width="2.25" style="1"/>
    <col min="12295" max="12295" width="2.5" style="1" bestFit="1" customWidth="1"/>
    <col min="12296" max="12548" width="2.25" style="1"/>
    <col min="12549" max="12549" width="2.5" style="1" bestFit="1" customWidth="1"/>
    <col min="12550" max="12550" width="2.25" style="1"/>
    <col min="12551" max="12551" width="2.5" style="1" bestFit="1" customWidth="1"/>
    <col min="12552" max="12804" width="2.25" style="1"/>
    <col min="12805" max="12805" width="2.5" style="1" bestFit="1" customWidth="1"/>
    <col min="12806" max="12806" width="2.25" style="1"/>
    <col min="12807" max="12807" width="2.5" style="1" bestFit="1" customWidth="1"/>
    <col min="12808" max="13060" width="2.25" style="1"/>
    <col min="13061" max="13061" width="2.5" style="1" bestFit="1" customWidth="1"/>
    <col min="13062" max="13062" width="2.25" style="1"/>
    <col min="13063" max="13063" width="2.5" style="1" bestFit="1" customWidth="1"/>
    <col min="13064" max="13316" width="2.25" style="1"/>
    <col min="13317" max="13317" width="2.5" style="1" bestFit="1" customWidth="1"/>
    <col min="13318" max="13318" width="2.25" style="1"/>
    <col min="13319" max="13319" width="2.5" style="1" bestFit="1" customWidth="1"/>
    <col min="13320" max="13572" width="2.25" style="1"/>
    <col min="13573" max="13573" width="2.5" style="1" bestFit="1" customWidth="1"/>
    <col min="13574" max="13574" width="2.25" style="1"/>
    <col min="13575" max="13575" width="2.5" style="1" bestFit="1" customWidth="1"/>
    <col min="13576" max="13828" width="2.25" style="1"/>
    <col min="13829" max="13829" width="2.5" style="1" bestFit="1" customWidth="1"/>
    <col min="13830" max="13830" width="2.25" style="1"/>
    <col min="13831" max="13831" width="2.5" style="1" bestFit="1" customWidth="1"/>
    <col min="13832" max="14084" width="2.25" style="1"/>
    <col min="14085" max="14085" width="2.5" style="1" bestFit="1" customWidth="1"/>
    <col min="14086" max="14086" width="2.25" style="1"/>
    <col min="14087" max="14087" width="2.5" style="1" bestFit="1" customWidth="1"/>
    <col min="14088" max="14340" width="2.25" style="1"/>
    <col min="14341" max="14341" width="2.5" style="1" bestFit="1" customWidth="1"/>
    <col min="14342" max="14342" width="2.25" style="1"/>
    <col min="14343" max="14343" width="2.5" style="1" bestFit="1" customWidth="1"/>
    <col min="14344" max="14596" width="2.25" style="1"/>
    <col min="14597" max="14597" width="2.5" style="1" bestFit="1" customWidth="1"/>
    <col min="14598" max="14598" width="2.25" style="1"/>
    <col min="14599" max="14599" width="2.5" style="1" bestFit="1" customWidth="1"/>
    <col min="14600" max="14852" width="2.25" style="1"/>
    <col min="14853" max="14853" width="2.5" style="1" bestFit="1" customWidth="1"/>
    <col min="14854" max="14854" width="2.25" style="1"/>
    <col min="14855" max="14855" width="2.5" style="1" bestFit="1" customWidth="1"/>
    <col min="14856" max="15108" width="2.25" style="1"/>
    <col min="15109" max="15109" width="2.5" style="1" bestFit="1" customWidth="1"/>
    <col min="15110" max="15110" width="2.25" style="1"/>
    <col min="15111" max="15111" width="2.5" style="1" bestFit="1" customWidth="1"/>
    <col min="15112" max="15364" width="2.25" style="1"/>
    <col min="15365" max="15365" width="2.5" style="1" bestFit="1" customWidth="1"/>
    <col min="15366" max="15366" width="2.25" style="1"/>
    <col min="15367" max="15367" width="2.5" style="1" bestFit="1" customWidth="1"/>
    <col min="15368" max="15620" width="2.25" style="1"/>
    <col min="15621" max="15621" width="2.5" style="1" bestFit="1" customWidth="1"/>
    <col min="15622" max="15622" width="2.25" style="1"/>
    <col min="15623" max="15623" width="2.5" style="1" bestFit="1" customWidth="1"/>
    <col min="15624" max="15876" width="2.25" style="1"/>
    <col min="15877" max="15877" width="2.5" style="1" bestFit="1" customWidth="1"/>
    <col min="15878" max="15878" width="2.25" style="1"/>
    <col min="15879" max="15879" width="2.5" style="1" bestFit="1" customWidth="1"/>
    <col min="15880" max="16132" width="2.25" style="1"/>
    <col min="16133" max="16133" width="2.5" style="1" bestFit="1" customWidth="1"/>
    <col min="16134" max="16134" width="2.25" style="1"/>
    <col min="16135" max="16135" width="2.5" style="1" bestFit="1" customWidth="1"/>
    <col min="16136" max="16384" width="2.25" style="1"/>
  </cols>
  <sheetData>
    <row r="1" spans="1:73" s="51" customFormat="1">
      <c r="A1" s="244" t="s">
        <v>423</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row>
    <row r="2" spans="1:73" ht="62.25" customHeight="1">
      <c r="A2" s="96"/>
      <c r="B2" s="246" t="s">
        <v>424</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row>
    <row r="3" spans="1:73" s="95" customFormat="1" ht="14.25" customHeight="1">
      <c r="B3" s="1" t="s">
        <v>342</v>
      </c>
    </row>
    <row r="4" spans="1:73" ht="26.25" customHeight="1">
      <c r="B4" s="225" t="s">
        <v>430</v>
      </c>
      <c r="C4" s="225"/>
      <c r="D4" s="225"/>
      <c r="E4" s="225"/>
      <c r="F4" s="225"/>
      <c r="G4" s="225"/>
      <c r="H4" s="225"/>
      <c r="I4" s="225"/>
      <c r="J4" s="225"/>
      <c r="K4" s="225"/>
      <c r="L4" s="225"/>
      <c r="M4" s="225"/>
      <c r="N4" s="225"/>
      <c r="O4" s="225"/>
      <c r="P4" s="225"/>
      <c r="Q4" s="225"/>
      <c r="R4" s="225"/>
      <c r="S4" s="225"/>
      <c r="T4" s="225"/>
      <c r="U4" s="225"/>
      <c r="V4" s="225"/>
      <c r="W4" s="225"/>
      <c r="X4" s="7"/>
    </row>
    <row r="5" spans="1:73" ht="8.25" customHeight="1">
      <c r="B5" s="52"/>
      <c r="C5" s="52"/>
      <c r="D5" s="52"/>
      <c r="E5" s="52"/>
      <c r="F5" s="52"/>
      <c r="G5" s="52"/>
      <c r="H5" s="52"/>
      <c r="I5" s="52"/>
      <c r="J5" s="52"/>
      <c r="K5" s="52"/>
      <c r="L5" s="52"/>
      <c r="M5" s="52"/>
      <c r="N5" s="52"/>
      <c r="O5" s="52"/>
      <c r="P5" s="52"/>
      <c r="Q5" s="52"/>
      <c r="R5" s="52"/>
      <c r="S5" s="52"/>
      <c r="T5" s="52"/>
      <c r="U5" s="52"/>
      <c r="V5" s="52"/>
      <c r="W5" s="52"/>
    </row>
    <row r="6" spans="1:73" ht="14.25" customHeight="1">
      <c r="B6" s="1" t="s">
        <v>343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3" s="26" customFormat="1" ht="12" customHeight="1">
      <c r="B7" s="202" t="s">
        <v>344</v>
      </c>
      <c r="C7" s="203"/>
      <c r="D7" s="201" t="s">
        <v>345</v>
      </c>
      <c r="E7" s="201"/>
      <c r="F7" s="201"/>
      <c r="G7" s="201"/>
      <c r="H7" s="201"/>
      <c r="I7" s="201"/>
      <c r="J7" s="201"/>
      <c r="K7" s="201"/>
      <c r="L7" s="201" t="s">
        <v>346</v>
      </c>
      <c r="M7" s="201"/>
      <c r="N7" s="201"/>
      <c r="O7" s="201"/>
      <c r="P7" s="201"/>
      <c r="Q7" s="201"/>
      <c r="R7" s="201"/>
      <c r="S7" s="201"/>
      <c r="T7" s="208"/>
      <c r="U7" s="187"/>
      <c r="V7" s="187"/>
      <c r="W7" s="188"/>
      <c r="X7" s="243" t="s">
        <v>347</v>
      </c>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8"/>
      <c r="BB7" s="233" t="s">
        <v>348</v>
      </c>
      <c r="BC7" s="190"/>
      <c r="BD7" s="190"/>
      <c r="BE7" s="240"/>
      <c r="BF7" s="240"/>
      <c r="BG7" s="240"/>
      <c r="BH7" s="240"/>
      <c r="BI7" s="240"/>
      <c r="BJ7" s="240"/>
      <c r="BK7" s="240"/>
      <c r="BL7" s="240"/>
      <c r="BM7" s="241"/>
      <c r="BN7" s="228" t="s">
        <v>349</v>
      </c>
      <c r="BO7" s="228"/>
      <c r="BP7" s="228"/>
      <c r="BQ7" s="228"/>
    </row>
    <row r="8" spans="1:73" s="26" customFormat="1" ht="20.100000000000001" customHeight="1">
      <c r="B8" s="204"/>
      <c r="C8" s="205"/>
      <c r="D8" s="201"/>
      <c r="E8" s="201"/>
      <c r="F8" s="201"/>
      <c r="G8" s="201"/>
      <c r="H8" s="201"/>
      <c r="I8" s="201"/>
      <c r="J8" s="201"/>
      <c r="K8" s="201"/>
      <c r="L8" s="201"/>
      <c r="M8" s="201"/>
      <c r="N8" s="201"/>
      <c r="O8" s="201"/>
      <c r="P8" s="201"/>
      <c r="Q8" s="201"/>
      <c r="R8" s="201"/>
      <c r="S8" s="201"/>
      <c r="T8" s="201"/>
      <c r="U8" s="215" t="s">
        <v>350</v>
      </c>
      <c r="V8" s="234"/>
      <c r="W8" s="242"/>
      <c r="X8" s="165" t="s">
        <v>351</v>
      </c>
      <c r="Y8" s="166"/>
      <c r="Z8" s="166"/>
      <c r="AA8" s="166"/>
      <c r="AB8" s="166"/>
      <c r="AC8" s="166"/>
      <c r="AD8" s="166"/>
      <c r="AE8" s="166"/>
      <c r="AF8" s="166"/>
      <c r="AG8" s="167"/>
      <c r="AH8" s="202" t="s">
        <v>352</v>
      </c>
      <c r="AI8" s="235"/>
      <c r="AJ8" s="235"/>
      <c r="AK8" s="235"/>
      <c r="AL8" s="236"/>
      <c r="AM8" s="165" t="s">
        <v>353</v>
      </c>
      <c r="AN8" s="166"/>
      <c r="AO8" s="166"/>
      <c r="AP8" s="166"/>
      <c r="AQ8" s="167"/>
      <c r="AR8" s="165" t="s">
        <v>354</v>
      </c>
      <c r="AS8" s="166"/>
      <c r="AT8" s="166"/>
      <c r="AU8" s="166"/>
      <c r="AV8" s="167"/>
      <c r="AW8" s="165" t="s">
        <v>355</v>
      </c>
      <c r="AX8" s="166"/>
      <c r="AY8" s="166"/>
      <c r="AZ8" s="166"/>
      <c r="BA8" s="167"/>
      <c r="BB8" s="215"/>
      <c r="BC8" s="234"/>
      <c r="BD8" s="234"/>
      <c r="BE8" s="189" t="s">
        <v>356</v>
      </c>
      <c r="BF8" s="190"/>
      <c r="BG8" s="190"/>
      <c r="BH8" s="190"/>
      <c r="BI8" s="190"/>
      <c r="BJ8" s="190"/>
      <c r="BK8" s="190"/>
      <c r="BL8" s="190"/>
      <c r="BM8" s="191"/>
      <c r="BN8" s="228"/>
      <c r="BO8" s="228"/>
      <c r="BP8" s="228"/>
      <c r="BQ8" s="228"/>
    </row>
    <row r="9" spans="1:73" s="26" customFormat="1" ht="39.950000000000003" customHeight="1">
      <c r="B9" s="206"/>
      <c r="C9" s="207"/>
      <c r="D9" s="201"/>
      <c r="E9" s="201"/>
      <c r="F9" s="201"/>
      <c r="G9" s="201"/>
      <c r="H9" s="201"/>
      <c r="I9" s="201"/>
      <c r="J9" s="201"/>
      <c r="K9" s="201"/>
      <c r="L9" s="201"/>
      <c r="M9" s="201"/>
      <c r="N9" s="201"/>
      <c r="O9" s="201"/>
      <c r="P9" s="201"/>
      <c r="Q9" s="201"/>
      <c r="R9" s="201"/>
      <c r="S9" s="201"/>
      <c r="T9" s="201"/>
      <c r="U9" s="192"/>
      <c r="V9" s="193"/>
      <c r="W9" s="194"/>
      <c r="X9" s="168"/>
      <c r="Y9" s="169"/>
      <c r="Z9" s="169"/>
      <c r="AA9" s="169"/>
      <c r="AB9" s="169"/>
      <c r="AC9" s="169"/>
      <c r="AD9" s="169"/>
      <c r="AE9" s="169"/>
      <c r="AF9" s="169"/>
      <c r="AG9" s="170"/>
      <c r="AH9" s="237"/>
      <c r="AI9" s="238"/>
      <c r="AJ9" s="238"/>
      <c r="AK9" s="238"/>
      <c r="AL9" s="239"/>
      <c r="AM9" s="168"/>
      <c r="AN9" s="169"/>
      <c r="AO9" s="169"/>
      <c r="AP9" s="169"/>
      <c r="AQ9" s="170"/>
      <c r="AR9" s="168"/>
      <c r="AS9" s="169"/>
      <c r="AT9" s="169"/>
      <c r="AU9" s="169"/>
      <c r="AV9" s="170"/>
      <c r="AW9" s="168"/>
      <c r="AX9" s="169"/>
      <c r="AY9" s="169"/>
      <c r="AZ9" s="169"/>
      <c r="BA9" s="170"/>
      <c r="BB9" s="192"/>
      <c r="BC9" s="193"/>
      <c r="BD9" s="193"/>
      <c r="BE9" s="192"/>
      <c r="BF9" s="193"/>
      <c r="BG9" s="193"/>
      <c r="BH9" s="193"/>
      <c r="BI9" s="193"/>
      <c r="BJ9" s="193"/>
      <c r="BK9" s="193"/>
      <c r="BL9" s="193"/>
      <c r="BM9" s="194"/>
      <c r="BN9" s="228"/>
      <c r="BO9" s="228"/>
      <c r="BP9" s="228"/>
      <c r="BQ9" s="228"/>
    </row>
    <row r="10" spans="1:73" ht="15" customHeight="1">
      <c r="B10" s="180">
        <v>1</v>
      </c>
      <c r="C10" s="199"/>
      <c r="D10" s="152" t="s">
        <v>472</v>
      </c>
      <c r="E10" s="153"/>
      <c r="F10" s="153"/>
      <c r="G10" s="153"/>
      <c r="H10" s="153"/>
      <c r="I10" s="153"/>
      <c r="J10" s="153"/>
      <c r="K10" s="154"/>
      <c r="L10" s="155" t="s">
        <v>473</v>
      </c>
      <c r="M10" s="156"/>
      <c r="N10" s="156"/>
      <c r="O10" s="156"/>
      <c r="P10" s="156"/>
      <c r="Q10" s="156"/>
      <c r="R10" s="156"/>
      <c r="S10" s="156"/>
      <c r="T10" s="157"/>
      <c r="U10" s="196" t="s">
        <v>357</v>
      </c>
      <c r="V10" s="197"/>
      <c r="W10" s="198"/>
      <c r="X10" s="158" t="s">
        <v>474</v>
      </c>
      <c r="Y10" s="159"/>
      <c r="Z10" s="159"/>
      <c r="AA10" s="159"/>
      <c r="AB10" s="159"/>
      <c r="AC10" s="159"/>
      <c r="AD10" s="159"/>
      <c r="AE10" s="159"/>
      <c r="AF10" s="159"/>
      <c r="AG10" s="160"/>
      <c r="AH10" s="158" t="s">
        <v>455</v>
      </c>
      <c r="AI10" s="159"/>
      <c r="AJ10" s="159"/>
      <c r="AK10" s="159"/>
      <c r="AL10" s="160"/>
      <c r="AM10" s="162">
        <v>0</v>
      </c>
      <c r="AN10" s="163"/>
      <c r="AO10" s="163"/>
      <c r="AP10" s="164"/>
      <c r="AQ10" s="62" t="s">
        <v>219</v>
      </c>
      <c r="AR10" s="162">
        <v>5</v>
      </c>
      <c r="AS10" s="163"/>
      <c r="AT10" s="163"/>
      <c r="AU10" s="164"/>
      <c r="AV10" s="62" t="s">
        <v>219</v>
      </c>
      <c r="AW10" s="180">
        <f>IF(AR10-AM10=0,"",AR10-AM10)</f>
        <v>5</v>
      </c>
      <c r="AX10" s="181"/>
      <c r="AY10" s="181"/>
      <c r="AZ10" s="182"/>
      <c r="BA10" s="60" t="s">
        <v>219</v>
      </c>
      <c r="BB10" s="162" t="s">
        <v>429</v>
      </c>
      <c r="BC10" s="156"/>
      <c r="BD10" s="157"/>
      <c r="BE10" s="195"/>
      <c r="BF10" s="195"/>
      <c r="BG10" s="195"/>
      <c r="BH10" s="195"/>
      <c r="BI10" s="195"/>
      <c r="BJ10" s="195"/>
      <c r="BK10" s="195"/>
      <c r="BL10" s="195"/>
      <c r="BM10" s="195"/>
      <c r="BN10" s="161"/>
      <c r="BO10" s="161"/>
      <c r="BP10" s="161"/>
      <c r="BQ10" s="161"/>
      <c r="BR10" s="67"/>
      <c r="BS10" s="67"/>
      <c r="BT10" s="67"/>
      <c r="BU10" s="67"/>
    </row>
    <row r="11" spans="1:73" ht="15" customHeight="1">
      <c r="B11" s="180">
        <v>2</v>
      </c>
      <c r="C11" s="199"/>
      <c r="D11" s="152" t="s">
        <v>472</v>
      </c>
      <c r="E11" s="153"/>
      <c r="F11" s="153"/>
      <c r="G11" s="153"/>
      <c r="H11" s="153"/>
      <c r="I11" s="153"/>
      <c r="J11" s="153"/>
      <c r="K11" s="154"/>
      <c r="L11" s="155" t="s">
        <v>473</v>
      </c>
      <c r="M11" s="156"/>
      <c r="N11" s="156"/>
      <c r="O11" s="156"/>
      <c r="P11" s="156"/>
      <c r="Q11" s="156"/>
      <c r="R11" s="156"/>
      <c r="S11" s="156"/>
      <c r="T11" s="157"/>
      <c r="U11" s="196" t="s">
        <v>357</v>
      </c>
      <c r="V11" s="197"/>
      <c r="W11" s="198"/>
      <c r="X11" s="158" t="s">
        <v>474</v>
      </c>
      <c r="Y11" s="159"/>
      <c r="Z11" s="159"/>
      <c r="AA11" s="159"/>
      <c r="AB11" s="159"/>
      <c r="AC11" s="159"/>
      <c r="AD11" s="159"/>
      <c r="AE11" s="159"/>
      <c r="AF11" s="159"/>
      <c r="AG11" s="160"/>
      <c r="AH11" s="158" t="s">
        <v>455</v>
      </c>
      <c r="AI11" s="159"/>
      <c r="AJ11" s="159"/>
      <c r="AK11" s="159"/>
      <c r="AL11" s="160"/>
      <c r="AM11" s="162">
        <v>0</v>
      </c>
      <c r="AN11" s="163"/>
      <c r="AO11" s="163"/>
      <c r="AP11" s="164"/>
      <c r="AQ11" s="62" t="s">
        <v>219</v>
      </c>
      <c r="AR11" s="162">
        <v>5</v>
      </c>
      <c r="AS11" s="163"/>
      <c r="AT11" s="163"/>
      <c r="AU11" s="164"/>
      <c r="AV11" s="62" t="s">
        <v>219</v>
      </c>
      <c r="AW11" s="180">
        <f>IF(AR11-AM11=0,"",AR11-AM11)</f>
        <v>5</v>
      </c>
      <c r="AX11" s="181"/>
      <c r="AY11" s="181"/>
      <c r="AZ11" s="182"/>
      <c r="BA11" s="60" t="s">
        <v>219</v>
      </c>
      <c r="BB11" s="155" t="s">
        <v>429</v>
      </c>
      <c r="BC11" s="156"/>
      <c r="BD11" s="157"/>
      <c r="BE11" s="183"/>
      <c r="BF11" s="183"/>
      <c r="BG11" s="183"/>
      <c r="BH11" s="183"/>
      <c r="BI11" s="183"/>
      <c r="BJ11" s="183"/>
      <c r="BK11" s="183"/>
      <c r="BL11" s="183"/>
      <c r="BM11" s="183"/>
      <c r="BN11" s="161"/>
      <c r="BO11" s="161"/>
      <c r="BP11" s="161"/>
      <c r="BQ11" s="161"/>
    </row>
    <row r="12" spans="1:73" ht="15" customHeight="1">
      <c r="B12" s="180">
        <v>3</v>
      </c>
      <c r="C12" s="199"/>
      <c r="D12" s="152" t="s">
        <v>472</v>
      </c>
      <c r="E12" s="153"/>
      <c r="F12" s="153"/>
      <c r="G12" s="153"/>
      <c r="H12" s="153"/>
      <c r="I12" s="153"/>
      <c r="J12" s="153"/>
      <c r="K12" s="154"/>
      <c r="L12" s="155" t="s">
        <v>473</v>
      </c>
      <c r="M12" s="156"/>
      <c r="N12" s="156"/>
      <c r="O12" s="156"/>
      <c r="P12" s="156"/>
      <c r="Q12" s="156"/>
      <c r="R12" s="156"/>
      <c r="S12" s="156"/>
      <c r="T12" s="157"/>
      <c r="U12" s="196" t="s">
        <v>357</v>
      </c>
      <c r="V12" s="197"/>
      <c r="W12" s="198"/>
      <c r="X12" s="158" t="s">
        <v>474</v>
      </c>
      <c r="Y12" s="159"/>
      <c r="Z12" s="159"/>
      <c r="AA12" s="159"/>
      <c r="AB12" s="159"/>
      <c r="AC12" s="159"/>
      <c r="AD12" s="159"/>
      <c r="AE12" s="159"/>
      <c r="AF12" s="159"/>
      <c r="AG12" s="160"/>
      <c r="AH12" s="158" t="s">
        <v>455</v>
      </c>
      <c r="AI12" s="159"/>
      <c r="AJ12" s="159"/>
      <c r="AK12" s="159"/>
      <c r="AL12" s="160"/>
      <c r="AM12" s="162">
        <v>0</v>
      </c>
      <c r="AN12" s="163"/>
      <c r="AO12" s="163"/>
      <c r="AP12" s="164"/>
      <c r="AQ12" s="62" t="s">
        <v>219</v>
      </c>
      <c r="AR12" s="162">
        <v>5</v>
      </c>
      <c r="AS12" s="163"/>
      <c r="AT12" s="163"/>
      <c r="AU12" s="164"/>
      <c r="AV12" s="62" t="s">
        <v>219</v>
      </c>
      <c r="AW12" s="180">
        <f>IF(AR12-AM12=0,"",AR12-AM12)</f>
        <v>5</v>
      </c>
      <c r="AX12" s="181"/>
      <c r="AY12" s="181"/>
      <c r="AZ12" s="182"/>
      <c r="BA12" s="60" t="s">
        <v>219</v>
      </c>
      <c r="BB12" s="177" t="s">
        <v>357</v>
      </c>
      <c r="BC12" s="178"/>
      <c r="BD12" s="179"/>
      <c r="BE12" s="225" t="s">
        <v>475</v>
      </c>
      <c r="BF12" s="226"/>
      <c r="BG12" s="226"/>
      <c r="BH12" s="226"/>
      <c r="BI12" s="226"/>
      <c r="BJ12" s="226"/>
      <c r="BK12" s="226"/>
      <c r="BL12" s="226"/>
      <c r="BM12" s="226"/>
      <c r="BN12" s="161"/>
      <c r="BO12" s="161"/>
      <c r="BP12" s="161"/>
      <c r="BQ12" s="161"/>
    </row>
    <row r="13" spans="1:73" ht="15" customHeight="1">
      <c r="B13" s="180">
        <v>4</v>
      </c>
      <c r="C13" s="199"/>
      <c r="D13" s="152" t="s">
        <v>472</v>
      </c>
      <c r="E13" s="153"/>
      <c r="F13" s="153"/>
      <c r="G13" s="153"/>
      <c r="H13" s="153"/>
      <c r="I13" s="153"/>
      <c r="J13" s="153"/>
      <c r="K13" s="154"/>
      <c r="L13" s="155" t="s">
        <v>473</v>
      </c>
      <c r="M13" s="156"/>
      <c r="N13" s="156"/>
      <c r="O13" s="156"/>
      <c r="P13" s="156"/>
      <c r="Q13" s="156"/>
      <c r="R13" s="156"/>
      <c r="S13" s="156"/>
      <c r="T13" s="157"/>
      <c r="U13" s="196" t="s">
        <v>357</v>
      </c>
      <c r="V13" s="197"/>
      <c r="W13" s="198"/>
      <c r="X13" s="158" t="s">
        <v>474</v>
      </c>
      <c r="Y13" s="159"/>
      <c r="Z13" s="159"/>
      <c r="AA13" s="159"/>
      <c r="AB13" s="159"/>
      <c r="AC13" s="159"/>
      <c r="AD13" s="159"/>
      <c r="AE13" s="159"/>
      <c r="AF13" s="159"/>
      <c r="AG13" s="160"/>
      <c r="AH13" s="158" t="s">
        <v>455</v>
      </c>
      <c r="AI13" s="159"/>
      <c r="AJ13" s="159"/>
      <c r="AK13" s="159"/>
      <c r="AL13" s="160"/>
      <c r="AM13" s="162">
        <v>0</v>
      </c>
      <c r="AN13" s="163"/>
      <c r="AO13" s="163"/>
      <c r="AP13" s="164"/>
      <c r="AQ13" s="62" t="s">
        <v>219</v>
      </c>
      <c r="AR13" s="162">
        <v>5</v>
      </c>
      <c r="AS13" s="163"/>
      <c r="AT13" s="163"/>
      <c r="AU13" s="164"/>
      <c r="AV13" s="62" t="s">
        <v>219</v>
      </c>
      <c r="AW13" s="180">
        <f>IF(AR13-AM13=0,"",AR13-AM13)</f>
        <v>5</v>
      </c>
      <c r="AX13" s="181"/>
      <c r="AY13" s="181"/>
      <c r="AZ13" s="182"/>
      <c r="BA13" s="60" t="s">
        <v>219</v>
      </c>
      <c r="BB13" s="177" t="s">
        <v>357</v>
      </c>
      <c r="BC13" s="178"/>
      <c r="BD13" s="179"/>
      <c r="BE13" s="225" t="s">
        <v>475</v>
      </c>
      <c r="BF13" s="226"/>
      <c r="BG13" s="226"/>
      <c r="BH13" s="226"/>
      <c r="BI13" s="226"/>
      <c r="BJ13" s="226"/>
      <c r="BK13" s="226"/>
      <c r="BL13" s="226"/>
      <c r="BM13" s="226"/>
      <c r="BN13" s="161"/>
      <c r="BO13" s="161"/>
      <c r="BP13" s="161"/>
      <c r="BQ13" s="161"/>
    </row>
    <row r="14" spans="1:73" ht="15" customHeight="1">
      <c r="B14" s="180">
        <v>5</v>
      </c>
      <c r="C14" s="199"/>
      <c r="D14" s="152" t="s">
        <v>472</v>
      </c>
      <c r="E14" s="153"/>
      <c r="F14" s="153"/>
      <c r="G14" s="153"/>
      <c r="H14" s="153"/>
      <c r="I14" s="153"/>
      <c r="J14" s="153"/>
      <c r="K14" s="154"/>
      <c r="L14" s="155" t="s">
        <v>473</v>
      </c>
      <c r="M14" s="156"/>
      <c r="N14" s="156"/>
      <c r="O14" s="156"/>
      <c r="P14" s="156"/>
      <c r="Q14" s="156"/>
      <c r="R14" s="156"/>
      <c r="S14" s="156"/>
      <c r="T14" s="157"/>
      <c r="U14" s="196" t="s">
        <v>357</v>
      </c>
      <c r="V14" s="197"/>
      <c r="W14" s="198"/>
      <c r="X14" s="158" t="s">
        <v>474</v>
      </c>
      <c r="Y14" s="159"/>
      <c r="Z14" s="159"/>
      <c r="AA14" s="159"/>
      <c r="AB14" s="159"/>
      <c r="AC14" s="159"/>
      <c r="AD14" s="159"/>
      <c r="AE14" s="159"/>
      <c r="AF14" s="159"/>
      <c r="AG14" s="160"/>
      <c r="AH14" s="158" t="s">
        <v>455</v>
      </c>
      <c r="AI14" s="159"/>
      <c r="AJ14" s="159"/>
      <c r="AK14" s="159"/>
      <c r="AL14" s="160"/>
      <c r="AM14" s="162">
        <v>0</v>
      </c>
      <c r="AN14" s="163"/>
      <c r="AO14" s="163"/>
      <c r="AP14" s="164"/>
      <c r="AQ14" s="62" t="s">
        <v>219</v>
      </c>
      <c r="AR14" s="162">
        <v>2</v>
      </c>
      <c r="AS14" s="163"/>
      <c r="AT14" s="163"/>
      <c r="AU14" s="164"/>
      <c r="AV14" s="62" t="s">
        <v>219</v>
      </c>
      <c r="AW14" s="180">
        <f>IF(AR14-AM14=0,"",AR14-AM14)</f>
        <v>2</v>
      </c>
      <c r="AX14" s="181"/>
      <c r="AY14" s="181"/>
      <c r="AZ14" s="182"/>
      <c r="BA14" s="60" t="s">
        <v>219</v>
      </c>
      <c r="BB14" s="177" t="s">
        <v>357</v>
      </c>
      <c r="BC14" s="178"/>
      <c r="BD14" s="179"/>
      <c r="BE14" s="225" t="s">
        <v>475</v>
      </c>
      <c r="BF14" s="226"/>
      <c r="BG14" s="226"/>
      <c r="BH14" s="226"/>
      <c r="BI14" s="226"/>
      <c r="BJ14" s="226"/>
      <c r="BK14" s="226"/>
      <c r="BL14" s="226"/>
      <c r="BM14" s="226"/>
      <c r="BN14" s="161"/>
      <c r="BO14" s="161"/>
      <c r="BP14" s="161"/>
      <c r="BQ14" s="161"/>
    </row>
    <row r="15" spans="1:73" ht="11.25" customHeight="1">
      <c r="B15" s="84" t="s">
        <v>358</v>
      </c>
      <c r="C15" s="65"/>
      <c r="D15" s="65"/>
      <c r="E15" s="65"/>
      <c r="F15" s="65"/>
      <c r="G15" s="65"/>
      <c r="H15" s="65"/>
      <c r="I15" s="65"/>
      <c r="J15" s="65"/>
      <c r="K15" s="65"/>
      <c r="L15" s="65"/>
      <c r="M15" s="65"/>
      <c r="N15" s="65"/>
      <c r="O15" s="65"/>
      <c r="P15" s="65"/>
      <c r="Q15" s="65"/>
      <c r="R15" s="65"/>
      <c r="S15" s="65"/>
      <c r="T15" s="65"/>
      <c r="U15" s="65"/>
      <c r="V15" s="65"/>
      <c r="W15" s="6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65"/>
      <c r="BC15" s="65"/>
      <c r="BD15" s="65"/>
      <c r="BE15" s="65"/>
      <c r="BF15" s="65"/>
      <c r="BG15" s="65"/>
      <c r="BH15" s="65"/>
      <c r="BI15" s="65"/>
      <c r="BJ15" s="65"/>
      <c r="BK15" s="65"/>
      <c r="BL15" s="65"/>
      <c r="BM15" s="65"/>
    </row>
    <row r="16" spans="1:73" ht="11.25" customHeight="1">
      <c r="B16" s="186" t="s">
        <v>359</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row>
    <row r="17" spans="2:69" ht="11.25" customHeight="1">
      <c r="B17" s="186"/>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row>
    <row r="18" spans="2:69" ht="11.25" customHeight="1">
      <c r="B18" s="84" t="s">
        <v>360</v>
      </c>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row>
    <row r="19" spans="2:69" ht="11.25" customHeight="1">
      <c r="B19" s="84" t="s">
        <v>361</v>
      </c>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row>
    <row r="20" spans="2:69" ht="11.25" customHeight="1">
      <c r="B20" s="84" t="s">
        <v>362</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row>
    <row r="21" spans="2:69" ht="7.5" customHeight="1">
      <c r="B21" s="84"/>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row>
    <row r="22" spans="2:69" ht="14.25" customHeight="1">
      <c r="B22" s="1" t="s">
        <v>363</v>
      </c>
      <c r="AH22" s="54"/>
    </row>
    <row r="23" spans="2:69" s="26" customFormat="1" ht="12" customHeight="1">
      <c r="B23" s="202" t="s">
        <v>344</v>
      </c>
      <c r="C23" s="203"/>
      <c r="D23" s="201" t="s">
        <v>364</v>
      </c>
      <c r="E23" s="201"/>
      <c r="F23" s="201"/>
      <c r="G23" s="201"/>
      <c r="H23" s="201"/>
      <c r="I23" s="201"/>
      <c r="J23" s="201"/>
      <c r="K23" s="201"/>
      <c r="L23" s="201" t="s">
        <v>365</v>
      </c>
      <c r="M23" s="201"/>
      <c r="N23" s="201"/>
      <c r="O23" s="201"/>
      <c r="P23" s="201"/>
      <c r="Q23" s="201"/>
      <c r="R23" s="201"/>
      <c r="S23" s="201"/>
      <c r="T23" s="208"/>
      <c r="U23" s="61"/>
      <c r="V23" s="61"/>
      <c r="W23" s="61"/>
      <c r="X23" s="230" t="s">
        <v>347</v>
      </c>
      <c r="Y23" s="231"/>
      <c r="Z23" s="231"/>
      <c r="AA23" s="231"/>
      <c r="AB23" s="231"/>
      <c r="AC23" s="231"/>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1"/>
      <c r="BA23" s="231"/>
      <c r="BB23" s="231"/>
      <c r="BC23" s="231"/>
      <c r="BD23" s="231"/>
      <c r="BE23" s="232"/>
      <c r="BF23" s="233" t="s">
        <v>348</v>
      </c>
      <c r="BG23" s="190"/>
      <c r="BH23" s="190"/>
      <c r="BI23" s="187"/>
      <c r="BJ23" s="187"/>
      <c r="BK23" s="187"/>
      <c r="BL23" s="187"/>
      <c r="BM23" s="187"/>
      <c r="BN23" s="187"/>
      <c r="BO23" s="187"/>
      <c r="BP23" s="187"/>
      <c r="BQ23" s="188"/>
    </row>
    <row r="24" spans="2:69" s="26" customFormat="1" ht="20.100000000000001" customHeight="1">
      <c r="B24" s="204"/>
      <c r="C24" s="205"/>
      <c r="D24" s="201"/>
      <c r="E24" s="201"/>
      <c r="F24" s="201"/>
      <c r="G24" s="201"/>
      <c r="H24" s="201"/>
      <c r="I24" s="201"/>
      <c r="J24" s="201"/>
      <c r="K24" s="201"/>
      <c r="L24" s="201"/>
      <c r="M24" s="201"/>
      <c r="N24" s="201"/>
      <c r="O24" s="201"/>
      <c r="P24" s="201"/>
      <c r="Q24" s="201"/>
      <c r="R24" s="201"/>
      <c r="S24" s="201"/>
      <c r="T24" s="201"/>
      <c r="U24" s="215" t="s">
        <v>366</v>
      </c>
      <c r="V24" s="190"/>
      <c r="W24" s="191"/>
      <c r="X24" s="171" t="s">
        <v>351</v>
      </c>
      <c r="Y24" s="172"/>
      <c r="Z24" s="172"/>
      <c r="AA24" s="172"/>
      <c r="AB24" s="172"/>
      <c r="AC24" s="172"/>
      <c r="AD24" s="172"/>
      <c r="AE24" s="172"/>
      <c r="AF24" s="172"/>
      <c r="AG24" s="173"/>
      <c r="AH24" s="249" t="s">
        <v>352</v>
      </c>
      <c r="AI24" s="249"/>
      <c r="AJ24" s="249"/>
      <c r="AK24" s="249"/>
      <c r="AL24" s="249"/>
      <c r="AM24" s="200" t="s">
        <v>367</v>
      </c>
      <c r="AN24" s="200"/>
      <c r="AO24" s="200"/>
      <c r="AP24" s="200"/>
      <c r="AQ24" s="200"/>
      <c r="AR24" s="200" t="s">
        <v>368</v>
      </c>
      <c r="AS24" s="200"/>
      <c r="AT24" s="200"/>
      <c r="AU24" s="200"/>
      <c r="AV24" s="200"/>
      <c r="AW24" s="165" t="s">
        <v>355</v>
      </c>
      <c r="AX24" s="166"/>
      <c r="AY24" s="166"/>
      <c r="AZ24" s="166"/>
      <c r="BA24" s="167"/>
      <c r="BB24" s="189" t="s">
        <v>369</v>
      </c>
      <c r="BC24" s="209"/>
      <c r="BD24" s="209"/>
      <c r="BE24" s="210"/>
      <c r="BF24" s="215"/>
      <c r="BG24" s="234"/>
      <c r="BH24" s="234"/>
      <c r="BI24" s="189" t="s">
        <v>356</v>
      </c>
      <c r="BJ24" s="190"/>
      <c r="BK24" s="190"/>
      <c r="BL24" s="190"/>
      <c r="BM24" s="190"/>
      <c r="BN24" s="190"/>
      <c r="BO24" s="190"/>
      <c r="BP24" s="190"/>
      <c r="BQ24" s="191"/>
    </row>
    <row r="25" spans="2:69" s="26" customFormat="1" ht="39.950000000000003" customHeight="1">
      <c r="B25" s="206"/>
      <c r="C25" s="207"/>
      <c r="D25" s="201"/>
      <c r="E25" s="201"/>
      <c r="F25" s="201"/>
      <c r="G25" s="201"/>
      <c r="H25" s="201"/>
      <c r="I25" s="201"/>
      <c r="J25" s="201"/>
      <c r="K25" s="201"/>
      <c r="L25" s="201"/>
      <c r="M25" s="201"/>
      <c r="N25" s="201"/>
      <c r="O25" s="201"/>
      <c r="P25" s="201"/>
      <c r="Q25" s="201"/>
      <c r="R25" s="201"/>
      <c r="S25" s="201"/>
      <c r="T25" s="201"/>
      <c r="U25" s="192"/>
      <c r="V25" s="193"/>
      <c r="W25" s="194"/>
      <c r="X25" s="174"/>
      <c r="Y25" s="175"/>
      <c r="Z25" s="175"/>
      <c r="AA25" s="175"/>
      <c r="AB25" s="175"/>
      <c r="AC25" s="175"/>
      <c r="AD25" s="175"/>
      <c r="AE25" s="175"/>
      <c r="AF25" s="175"/>
      <c r="AG25" s="176"/>
      <c r="AH25" s="250"/>
      <c r="AI25" s="250"/>
      <c r="AJ25" s="250"/>
      <c r="AK25" s="250"/>
      <c r="AL25" s="250"/>
      <c r="AM25" s="201"/>
      <c r="AN25" s="201"/>
      <c r="AO25" s="201"/>
      <c r="AP25" s="201"/>
      <c r="AQ25" s="201"/>
      <c r="AR25" s="201"/>
      <c r="AS25" s="201"/>
      <c r="AT25" s="201"/>
      <c r="AU25" s="201"/>
      <c r="AV25" s="201"/>
      <c r="AW25" s="168"/>
      <c r="AX25" s="169"/>
      <c r="AY25" s="169"/>
      <c r="AZ25" s="169"/>
      <c r="BA25" s="170"/>
      <c r="BB25" s="211"/>
      <c r="BC25" s="212"/>
      <c r="BD25" s="212"/>
      <c r="BE25" s="213"/>
      <c r="BF25" s="192"/>
      <c r="BG25" s="193"/>
      <c r="BH25" s="193"/>
      <c r="BI25" s="192"/>
      <c r="BJ25" s="193"/>
      <c r="BK25" s="193"/>
      <c r="BL25" s="193"/>
      <c r="BM25" s="193"/>
      <c r="BN25" s="193"/>
      <c r="BO25" s="193"/>
      <c r="BP25" s="193"/>
      <c r="BQ25" s="194"/>
    </row>
    <row r="26" spans="2:69" ht="15" customHeight="1">
      <c r="B26" s="180">
        <v>1</v>
      </c>
      <c r="C26" s="199"/>
      <c r="D26" s="158" t="s">
        <v>476</v>
      </c>
      <c r="E26" s="159"/>
      <c r="F26" s="159"/>
      <c r="G26" s="159"/>
      <c r="H26" s="159"/>
      <c r="I26" s="159"/>
      <c r="J26" s="159"/>
      <c r="K26" s="160"/>
      <c r="L26" s="162" t="s">
        <v>477</v>
      </c>
      <c r="M26" s="156"/>
      <c r="N26" s="156"/>
      <c r="O26" s="156"/>
      <c r="P26" s="156"/>
      <c r="Q26" s="156"/>
      <c r="R26" s="156"/>
      <c r="S26" s="156"/>
      <c r="T26" s="157"/>
      <c r="U26" s="177" t="s">
        <v>357</v>
      </c>
      <c r="V26" s="178"/>
      <c r="W26" s="179"/>
      <c r="X26" s="158" t="s">
        <v>474</v>
      </c>
      <c r="Y26" s="159"/>
      <c r="Z26" s="159"/>
      <c r="AA26" s="159"/>
      <c r="AB26" s="159"/>
      <c r="AC26" s="159"/>
      <c r="AD26" s="159"/>
      <c r="AE26" s="159"/>
      <c r="AF26" s="159"/>
      <c r="AG26" s="160"/>
      <c r="AH26" s="158" t="s">
        <v>455</v>
      </c>
      <c r="AI26" s="159"/>
      <c r="AJ26" s="159"/>
      <c r="AK26" s="159"/>
      <c r="AL26" s="160"/>
      <c r="AM26" s="162">
        <v>0</v>
      </c>
      <c r="AN26" s="163"/>
      <c r="AO26" s="163"/>
      <c r="AP26" s="164"/>
      <c r="AQ26" s="63" t="s">
        <v>219</v>
      </c>
      <c r="AR26" s="162">
        <v>20</v>
      </c>
      <c r="AS26" s="163"/>
      <c r="AT26" s="163"/>
      <c r="AU26" s="164"/>
      <c r="AV26" s="62" t="s">
        <v>219</v>
      </c>
      <c r="AW26" s="180">
        <f>IF(AR26-AM26=0,"",AR26-AM26)</f>
        <v>20</v>
      </c>
      <c r="AX26" s="181"/>
      <c r="AY26" s="181"/>
      <c r="AZ26" s="182"/>
      <c r="BA26" s="60" t="s">
        <v>219</v>
      </c>
      <c r="BB26" s="162">
        <v>60</v>
      </c>
      <c r="BC26" s="163"/>
      <c r="BD26" s="164"/>
      <c r="BE26" s="64" t="s">
        <v>370</v>
      </c>
      <c r="BF26" s="177" t="s">
        <v>429</v>
      </c>
      <c r="BG26" s="178"/>
      <c r="BH26" s="179"/>
      <c r="BI26" s="195"/>
      <c r="BJ26" s="195"/>
      <c r="BK26" s="195"/>
      <c r="BL26" s="195"/>
      <c r="BM26" s="195"/>
      <c r="BN26" s="195"/>
      <c r="BO26" s="195"/>
      <c r="BP26" s="195"/>
      <c r="BQ26" s="195"/>
    </row>
    <row r="27" spans="2:69" ht="15" customHeight="1">
      <c r="B27" s="180">
        <v>2</v>
      </c>
      <c r="C27" s="199"/>
      <c r="D27" s="158" t="s">
        <v>478</v>
      </c>
      <c r="E27" s="159"/>
      <c r="F27" s="159"/>
      <c r="G27" s="159"/>
      <c r="H27" s="159"/>
      <c r="I27" s="159"/>
      <c r="J27" s="159"/>
      <c r="K27" s="160"/>
      <c r="L27" s="162" t="s">
        <v>477</v>
      </c>
      <c r="M27" s="156"/>
      <c r="N27" s="156"/>
      <c r="O27" s="156"/>
      <c r="P27" s="156"/>
      <c r="Q27" s="156"/>
      <c r="R27" s="156"/>
      <c r="S27" s="156"/>
      <c r="T27" s="157"/>
      <c r="U27" s="177" t="s">
        <v>357</v>
      </c>
      <c r="V27" s="178"/>
      <c r="W27" s="179"/>
      <c r="X27" s="158" t="s">
        <v>474</v>
      </c>
      <c r="Y27" s="159"/>
      <c r="Z27" s="159"/>
      <c r="AA27" s="159"/>
      <c r="AB27" s="159"/>
      <c r="AC27" s="159"/>
      <c r="AD27" s="159"/>
      <c r="AE27" s="159"/>
      <c r="AF27" s="159"/>
      <c r="AG27" s="160"/>
      <c r="AH27" s="158" t="s">
        <v>455</v>
      </c>
      <c r="AI27" s="159"/>
      <c r="AJ27" s="159"/>
      <c r="AK27" s="159"/>
      <c r="AL27" s="160"/>
      <c r="AM27" s="162">
        <v>0</v>
      </c>
      <c r="AN27" s="163"/>
      <c r="AO27" s="163"/>
      <c r="AP27" s="164"/>
      <c r="AQ27" s="63" t="s">
        <v>219</v>
      </c>
      <c r="AR27" s="162">
        <v>20</v>
      </c>
      <c r="AS27" s="163"/>
      <c r="AT27" s="163"/>
      <c r="AU27" s="164"/>
      <c r="AV27" s="62" t="s">
        <v>219</v>
      </c>
      <c r="AW27" s="180">
        <f>IF(AR27-AM27=0,"",AR27-AM27)</f>
        <v>20</v>
      </c>
      <c r="AX27" s="181"/>
      <c r="AY27" s="181"/>
      <c r="AZ27" s="182"/>
      <c r="BA27" s="60" t="s">
        <v>219</v>
      </c>
      <c r="BB27" s="162">
        <v>48</v>
      </c>
      <c r="BC27" s="163"/>
      <c r="BD27" s="164"/>
      <c r="BE27" s="64" t="s">
        <v>370</v>
      </c>
      <c r="BF27" s="177" t="s">
        <v>429</v>
      </c>
      <c r="BG27" s="178"/>
      <c r="BH27" s="179"/>
      <c r="BI27" s="183"/>
      <c r="BJ27" s="183"/>
      <c r="BK27" s="183"/>
      <c r="BL27" s="183"/>
      <c r="BM27" s="183"/>
      <c r="BN27" s="183"/>
      <c r="BO27" s="183"/>
      <c r="BP27" s="183"/>
      <c r="BQ27" s="183"/>
    </row>
    <row r="28" spans="2:69" ht="15" customHeight="1">
      <c r="B28" s="180">
        <v>3</v>
      </c>
      <c r="C28" s="199"/>
      <c r="D28" s="158" t="s">
        <v>479</v>
      </c>
      <c r="E28" s="159"/>
      <c r="F28" s="159"/>
      <c r="G28" s="159"/>
      <c r="H28" s="159"/>
      <c r="I28" s="159"/>
      <c r="J28" s="159"/>
      <c r="K28" s="160"/>
      <c r="L28" s="162" t="s">
        <v>477</v>
      </c>
      <c r="M28" s="156"/>
      <c r="N28" s="156"/>
      <c r="O28" s="156"/>
      <c r="P28" s="156"/>
      <c r="Q28" s="156"/>
      <c r="R28" s="156"/>
      <c r="S28" s="156"/>
      <c r="T28" s="157"/>
      <c r="U28" s="177" t="s">
        <v>357</v>
      </c>
      <c r="V28" s="178"/>
      <c r="W28" s="179"/>
      <c r="X28" s="158" t="s">
        <v>474</v>
      </c>
      <c r="Y28" s="159"/>
      <c r="Z28" s="159"/>
      <c r="AA28" s="159"/>
      <c r="AB28" s="159"/>
      <c r="AC28" s="159"/>
      <c r="AD28" s="159"/>
      <c r="AE28" s="159"/>
      <c r="AF28" s="159"/>
      <c r="AG28" s="160"/>
      <c r="AH28" s="158" t="s">
        <v>455</v>
      </c>
      <c r="AI28" s="159"/>
      <c r="AJ28" s="159"/>
      <c r="AK28" s="159"/>
      <c r="AL28" s="160"/>
      <c r="AM28" s="162">
        <v>0</v>
      </c>
      <c r="AN28" s="163"/>
      <c r="AO28" s="163"/>
      <c r="AP28" s="164"/>
      <c r="AQ28" s="63" t="s">
        <v>219</v>
      </c>
      <c r="AR28" s="162">
        <v>20</v>
      </c>
      <c r="AS28" s="163"/>
      <c r="AT28" s="163"/>
      <c r="AU28" s="164"/>
      <c r="AV28" s="62" t="s">
        <v>219</v>
      </c>
      <c r="AW28" s="180">
        <f>IF(AR28-AM28=0,"",AR28-AM28)</f>
        <v>20</v>
      </c>
      <c r="AX28" s="181"/>
      <c r="AY28" s="181"/>
      <c r="AZ28" s="182"/>
      <c r="BA28" s="60" t="s">
        <v>219</v>
      </c>
      <c r="BB28" s="162">
        <v>35</v>
      </c>
      <c r="BC28" s="163"/>
      <c r="BD28" s="164"/>
      <c r="BE28" s="64" t="s">
        <v>370</v>
      </c>
      <c r="BF28" s="177" t="s">
        <v>357</v>
      </c>
      <c r="BG28" s="178"/>
      <c r="BH28" s="179"/>
      <c r="BI28" s="225" t="s">
        <v>480</v>
      </c>
      <c r="BJ28" s="226"/>
      <c r="BK28" s="226"/>
      <c r="BL28" s="226"/>
      <c r="BM28" s="226"/>
      <c r="BN28" s="226"/>
      <c r="BO28" s="226"/>
      <c r="BP28" s="226"/>
      <c r="BQ28" s="226"/>
    </row>
    <row r="29" spans="2:69" s="51" customFormat="1" ht="12" customHeight="1">
      <c r="B29" s="102" t="s">
        <v>371</v>
      </c>
    </row>
    <row r="30" spans="2:69" s="51" customFormat="1" ht="8.25" customHeight="1"/>
    <row r="31" spans="2:69" ht="14.25" customHeight="1">
      <c r="B31" s="1" t="s">
        <v>425</v>
      </c>
    </row>
    <row r="32" spans="2:69" s="26" customFormat="1" ht="36" customHeight="1">
      <c r="B32" s="165" t="s">
        <v>372</v>
      </c>
      <c r="C32" s="166"/>
      <c r="D32" s="166"/>
      <c r="E32" s="166"/>
      <c r="F32" s="166"/>
      <c r="G32" s="166"/>
      <c r="H32" s="166"/>
      <c r="I32" s="166"/>
      <c r="J32" s="166"/>
      <c r="K32" s="167"/>
      <c r="L32" s="201" t="s">
        <v>373</v>
      </c>
      <c r="M32" s="201"/>
      <c r="N32" s="201"/>
      <c r="O32" s="201"/>
      <c r="P32" s="201"/>
      <c r="Q32" s="248" t="s">
        <v>374</v>
      </c>
      <c r="R32" s="248"/>
      <c r="S32" s="248"/>
      <c r="T32" s="248"/>
      <c r="U32" s="248"/>
      <c r="V32" s="248"/>
      <c r="W32" s="248"/>
      <c r="X32" s="248"/>
      <c r="Y32" s="248"/>
      <c r="Z32" s="248" t="s">
        <v>375</v>
      </c>
      <c r="AA32" s="248"/>
      <c r="AB32" s="248"/>
      <c r="AC32" s="248"/>
      <c r="AD32" s="248"/>
      <c r="AE32" s="248"/>
      <c r="AF32" s="248"/>
      <c r="AG32" s="248"/>
      <c r="AH32" s="248"/>
      <c r="AI32" s="248"/>
      <c r="AJ32" s="171" t="s">
        <v>376</v>
      </c>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2"/>
      <c r="BJ32" s="172"/>
      <c r="BK32" s="172"/>
      <c r="BL32" s="172"/>
      <c r="BM32" s="173"/>
    </row>
    <row r="33" spans="2:81" ht="36.75" customHeight="1">
      <c r="B33" s="253" t="s">
        <v>481</v>
      </c>
      <c r="C33" s="254"/>
      <c r="D33" s="254"/>
      <c r="E33" s="254"/>
      <c r="F33" s="254"/>
      <c r="G33" s="254"/>
      <c r="H33" s="254"/>
      <c r="I33" s="254"/>
      <c r="J33" s="254"/>
      <c r="K33" s="255"/>
      <c r="L33" s="155">
        <v>48</v>
      </c>
      <c r="M33" s="156"/>
      <c r="N33" s="156"/>
      <c r="O33" s="214"/>
      <c r="P33" s="93" t="s">
        <v>370</v>
      </c>
      <c r="Q33" s="256">
        <v>12</v>
      </c>
      <c r="R33" s="256"/>
      <c r="S33" s="256"/>
      <c r="T33" s="256"/>
      <c r="U33" s="256"/>
      <c r="V33" s="256"/>
      <c r="W33" s="256"/>
      <c r="X33" s="257"/>
      <c r="Y33" s="63" t="s">
        <v>370</v>
      </c>
      <c r="Z33" s="258">
        <v>18</v>
      </c>
      <c r="AA33" s="258"/>
      <c r="AB33" s="258"/>
      <c r="AC33" s="258"/>
      <c r="AD33" s="258"/>
      <c r="AE33" s="258"/>
      <c r="AF33" s="258"/>
      <c r="AG33" s="258"/>
      <c r="AH33" s="259"/>
      <c r="AI33" s="63" t="s">
        <v>219</v>
      </c>
      <c r="AJ33" s="260" t="s">
        <v>482</v>
      </c>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2"/>
      <c r="BR33" s="184"/>
      <c r="BS33" s="184"/>
      <c r="BT33" s="184"/>
      <c r="BU33" s="184"/>
      <c r="BV33" s="184"/>
      <c r="BW33" s="184"/>
      <c r="BX33" s="184"/>
      <c r="BY33" s="185"/>
      <c r="BZ33" s="185"/>
      <c r="CA33" s="185"/>
      <c r="CB33" s="185"/>
      <c r="CC33" s="185"/>
    </row>
    <row r="34" spans="2:81">
      <c r="B34" s="56" t="s">
        <v>426</v>
      </c>
    </row>
    <row r="35" spans="2:81" ht="8.25" customHeight="1"/>
    <row r="36" spans="2:81" ht="14.25" customHeight="1">
      <c r="B36" s="1" t="s">
        <v>377</v>
      </c>
    </row>
    <row r="37" spans="2:81" ht="9.75" customHeight="1">
      <c r="B37" s="216" t="s">
        <v>378</v>
      </c>
      <c r="C37" s="217"/>
      <c r="D37" s="217"/>
      <c r="E37" s="217"/>
      <c r="F37" s="218"/>
      <c r="G37" s="216" t="s">
        <v>379</v>
      </c>
      <c r="H37" s="217"/>
      <c r="I37" s="217"/>
      <c r="J37" s="217"/>
      <c r="K37" s="218"/>
      <c r="L37" s="216" t="s">
        <v>380</v>
      </c>
      <c r="M37" s="217"/>
      <c r="N37" s="217"/>
      <c r="O37" s="217"/>
      <c r="P37" s="217"/>
      <c r="Q37" s="252"/>
      <c r="R37" s="252"/>
      <c r="S37" s="252"/>
      <c r="T37" s="252"/>
      <c r="U37" s="252"/>
      <c r="V37" s="229"/>
      <c r="W37" s="165" t="s">
        <v>381</v>
      </c>
      <c r="X37" s="166"/>
      <c r="Y37" s="166"/>
      <c r="Z37" s="166"/>
      <c r="AA37" s="166"/>
      <c r="AB37" s="166"/>
      <c r="AC37" s="229"/>
      <c r="AD37" s="228"/>
      <c r="AE37" s="228"/>
      <c r="AF37" s="228"/>
      <c r="AG37" s="228"/>
      <c r="AH37" s="228"/>
      <c r="AI37" s="228"/>
    </row>
    <row r="38" spans="2:81" ht="27" customHeight="1">
      <c r="B38" s="219"/>
      <c r="C38" s="220"/>
      <c r="D38" s="220"/>
      <c r="E38" s="220"/>
      <c r="F38" s="221"/>
      <c r="G38" s="219"/>
      <c r="H38" s="220"/>
      <c r="I38" s="220"/>
      <c r="J38" s="220"/>
      <c r="K38" s="221"/>
      <c r="L38" s="219"/>
      <c r="M38" s="220"/>
      <c r="N38" s="220"/>
      <c r="O38" s="220"/>
      <c r="P38" s="220"/>
      <c r="Q38" s="251" t="s">
        <v>382</v>
      </c>
      <c r="R38" s="252"/>
      <c r="S38" s="252"/>
      <c r="T38" s="252"/>
      <c r="U38" s="252"/>
      <c r="V38" s="229"/>
      <c r="W38" s="224"/>
      <c r="X38" s="184"/>
      <c r="Y38" s="184"/>
      <c r="Z38" s="184"/>
      <c r="AA38" s="184"/>
      <c r="AB38" s="169"/>
      <c r="AC38" s="227" t="s">
        <v>383</v>
      </c>
      <c r="AD38" s="227"/>
      <c r="AE38" s="227"/>
      <c r="AF38" s="227"/>
      <c r="AG38" s="227"/>
      <c r="AH38" s="227"/>
      <c r="AI38" s="228"/>
    </row>
    <row r="39" spans="2:81" ht="23.25" customHeight="1">
      <c r="B39" s="180" t="str">
        <f>IF(SUM(AM10:AQ14,AM26:AQ28)=0,"",SUM(AM10:AQ14,AM26:AQ28))</f>
        <v/>
      </c>
      <c r="C39" s="181"/>
      <c r="D39" s="181"/>
      <c r="E39" s="182"/>
      <c r="F39" s="63" t="s">
        <v>219</v>
      </c>
      <c r="G39" s="180">
        <f>IF(SUM(AR10:AU14,AR26:AU28,Z33)=0,"",SUM(AR10:AU14,AR26:AU28,Z33))</f>
        <v>100</v>
      </c>
      <c r="H39" s="181"/>
      <c r="I39" s="181"/>
      <c r="J39" s="182"/>
      <c r="K39" s="63" t="s">
        <v>219</v>
      </c>
      <c r="L39" s="180">
        <f>IF(SUM(AR10:AU14,AR26:AU28,Z33)-SUM(AM10:AP14,AM26:AP28)=0,"",SUM(AR10:AU14,AR26:AU28,Z33)-SUM(AM10:AP14,AM26:AP28))</f>
        <v>100</v>
      </c>
      <c r="M39" s="181"/>
      <c r="N39" s="181"/>
      <c r="O39" s="182"/>
      <c r="P39" s="63" t="s">
        <v>219</v>
      </c>
      <c r="Q39" s="180">
        <f>IF(Z33=0,"",Z33)</f>
        <v>18</v>
      </c>
      <c r="R39" s="181"/>
      <c r="S39" s="181"/>
      <c r="T39" s="181"/>
      <c r="U39" s="182"/>
      <c r="V39" s="93" t="s">
        <v>219</v>
      </c>
      <c r="W39" s="158">
        <v>160</v>
      </c>
      <c r="X39" s="222"/>
      <c r="Y39" s="222"/>
      <c r="Z39" s="222"/>
      <c r="AA39" s="223"/>
      <c r="AB39" s="93" t="s">
        <v>370</v>
      </c>
      <c r="AC39" s="180">
        <f>IF(Q33=0,"",Q33)</f>
        <v>12</v>
      </c>
      <c r="AD39" s="181"/>
      <c r="AE39" s="181"/>
      <c r="AF39" s="181"/>
      <c r="AG39" s="181"/>
      <c r="AH39" s="182"/>
      <c r="AI39" s="63" t="s">
        <v>370</v>
      </c>
    </row>
  </sheetData>
  <mergeCells count="155">
    <mergeCell ref="G37:K38"/>
    <mergeCell ref="L37:P38"/>
    <mergeCell ref="Q38:V38"/>
    <mergeCell ref="Q37:V37"/>
    <mergeCell ref="U27:W27"/>
    <mergeCell ref="BF28:BH28"/>
    <mergeCell ref="U26:W26"/>
    <mergeCell ref="AW28:AZ28"/>
    <mergeCell ref="U28:W28"/>
    <mergeCell ref="B33:K33"/>
    <mergeCell ref="X28:AG28"/>
    <mergeCell ref="AM26:AP26"/>
    <mergeCell ref="Q33:X33"/>
    <mergeCell ref="Z33:AH33"/>
    <mergeCell ref="AJ33:BM33"/>
    <mergeCell ref="BI28:BQ28"/>
    <mergeCell ref="AH27:AL27"/>
    <mergeCell ref="X27:AG27"/>
    <mergeCell ref="AR27:AU27"/>
    <mergeCell ref="X26:AG26"/>
    <mergeCell ref="AR26:AU26"/>
    <mergeCell ref="AW26:AZ26"/>
    <mergeCell ref="B4:W4"/>
    <mergeCell ref="A1:BN1"/>
    <mergeCell ref="B2:BQ2"/>
    <mergeCell ref="BN7:BQ9"/>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AM13:AP13"/>
    <mergeCell ref="AH24:AL25"/>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AC39:AH39"/>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AR10:AU10"/>
    <mergeCell ref="AC38:AI38"/>
    <mergeCell ref="AC37:AI37"/>
    <mergeCell ref="BE14:BM14"/>
    <mergeCell ref="X23:BE23"/>
    <mergeCell ref="AM14:AP14"/>
    <mergeCell ref="AR14:AU14"/>
    <mergeCell ref="AW14:AZ14"/>
    <mergeCell ref="AM27:AP27"/>
    <mergeCell ref="BF23:BH25"/>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R33:BX33"/>
    <mergeCell ref="BY33:CC33"/>
    <mergeCell ref="B16:BP17"/>
    <mergeCell ref="BI23:BQ23"/>
    <mergeCell ref="BI24:BQ25"/>
    <mergeCell ref="BI26:BQ26"/>
    <mergeCell ref="U13:W13"/>
    <mergeCell ref="B12:C12"/>
    <mergeCell ref="D12:K12"/>
    <mergeCell ref="L12:T12"/>
    <mergeCell ref="U12:W12"/>
    <mergeCell ref="B14:C14"/>
    <mergeCell ref="BB13:BD13"/>
    <mergeCell ref="AR24:AV25"/>
    <mergeCell ref="B23:C25"/>
    <mergeCell ref="D23:K25"/>
    <mergeCell ref="L23:T25"/>
    <mergeCell ref="B26:C26"/>
    <mergeCell ref="D26:K26"/>
    <mergeCell ref="L26:T26"/>
    <mergeCell ref="BB24:BE25"/>
    <mergeCell ref="AJ32:BM32"/>
    <mergeCell ref="L33:O33"/>
    <mergeCell ref="BF26:BH26"/>
    <mergeCell ref="BB12:BD12"/>
    <mergeCell ref="AW12:AZ12"/>
    <mergeCell ref="AW13:AZ13"/>
    <mergeCell ref="BN10:BQ10"/>
    <mergeCell ref="BN11:BQ11"/>
    <mergeCell ref="BN12:BQ12"/>
    <mergeCell ref="BN13:BQ13"/>
    <mergeCell ref="BB14:BD14"/>
    <mergeCell ref="AW27:AZ27"/>
    <mergeCell ref="BI27:BQ27"/>
    <mergeCell ref="BF27:BH27"/>
    <mergeCell ref="D14:K14"/>
    <mergeCell ref="L14:T14"/>
    <mergeCell ref="X14:AG14"/>
    <mergeCell ref="AH14:AL14"/>
    <mergeCell ref="BN14:BQ14"/>
    <mergeCell ref="BB26:BD26"/>
    <mergeCell ref="BB27:BD27"/>
    <mergeCell ref="BB28:BD28"/>
    <mergeCell ref="AW24:BA25"/>
    <mergeCell ref="AH26:AL26"/>
    <mergeCell ref="X24:AG25"/>
    <mergeCell ref="AH28:AL28"/>
  </mergeCells>
  <phoneticPr fontId="5"/>
  <dataValidations count="1">
    <dataValidation type="list" allowBlank="1" showInputMessage="1" showErrorMessage="1" sqref="U10:U15 BF26:BF28 U18:U21 BB10:BB15 U26:U28" xr:uid="{DFEF2C8F-AEE1-40F6-99A7-5DE3A3E4BD44}">
      <formula1>"-,○"</formula1>
    </dataValidation>
  </dataValidations>
  <pageMargins left="0.78740157480314965" right="0.78740157480314965" top="0.98425196850393704" bottom="0.98425196850393704" header="0.51181102362204722" footer="0.51181102362204722"/>
  <pageSetup paperSize="9" scale="6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581B1-BB2C-4A1C-9231-87FAE3E192B3}">
  <sheetPr>
    <pageSetUpPr fitToPage="1"/>
  </sheetPr>
  <dimension ref="A1:J38"/>
  <sheetViews>
    <sheetView view="pageBreakPreview" topLeftCell="A7" zoomScale="80" zoomScaleNormal="115" zoomScaleSheetLayoutView="115" workbookViewId="0">
      <selection activeCell="E11" sqref="E11:G11"/>
    </sheetView>
  </sheetViews>
  <sheetFormatPr defaultColWidth="8.625" defaultRowHeight="18.75"/>
  <cols>
    <col min="1" max="9" width="8.875" style="128" customWidth="1"/>
    <col min="10" max="10" width="4.375" style="128" customWidth="1"/>
    <col min="11" max="16384" width="8.625" style="128"/>
  </cols>
  <sheetData>
    <row r="1" spans="1:10">
      <c r="A1" s="124" t="s">
        <v>494</v>
      </c>
      <c r="B1" s="124"/>
      <c r="C1" s="124"/>
      <c r="D1" s="124"/>
      <c r="E1" s="124"/>
      <c r="F1" s="124"/>
      <c r="G1" s="124"/>
      <c r="H1" s="889" t="s">
        <v>495</v>
      </c>
      <c r="I1" s="889"/>
      <c r="J1" s="889"/>
    </row>
    <row r="2" spans="1:10">
      <c r="A2" s="124" t="s">
        <v>496</v>
      </c>
      <c r="B2" s="124"/>
      <c r="C2" s="124"/>
      <c r="D2" s="124"/>
      <c r="E2" s="124"/>
      <c r="F2" s="124"/>
      <c r="G2" s="124"/>
      <c r="H2" s="124"/>
      <c r="I2" s="124"/>
    </row>
    <row r="3" spans="1:10" ht="57" customHeight="1">
      <c r="A3" s="890" t="s">
        <v>497</v>
      </c>
      <c r="B3" s="891"/>
      <c r="C3" s="891"/>
      <c r="D3" s="891"/>
      <c r="E3" s="891"/>
      <c r="F3" s="891"/>
      <c r="G3" s="891"/>
      <c r="H3" s="891"/>
      <c r="I3" s="891"/>
      <c r="J3" s="891"/>
    </row>
    <row r="4" spans="1:10">
      <c r="A4" s="124"/>
      <c r="B4" s="124"/>
      <c r="C4" s="124"/>
      <c r="D4" s="124"/>
      <c r="E4" s="124"/>
      <c r="F4" s="124"/>
      <c r="G4" s="124"/>
      <c r="H4" s="129"/>
      <c r="I4" s="892" t="s">
        <v>592</v>
      </c>
      <c r="J4" s="889"/>
    </row>
    <row r="5" spans="1:10" ht="39.75" customHeight="1">
      <c r="A5" s="893" t="s">
        <v>551</v>
      </c>
      <c r="B5" s="893"/>
      <c r="C5" s="893"/>
      <c r="D5" s="124"/>
      <c r="E5" s="124"/>
      <c r="F5" s="124"/>
      <c r="G5" s="124"/>
      <c r="H5" s="124"/>
      <c r="I5" s="124"/>
    </row>
    <row r="6" spans="1:10">
      <c r="A6" s="124"/>
      <c r="B6" s="129"/>
      <c r="C6" s="124"/>
      <c r="D6" s="124"/>
      <c r="E6" s="124"/>
      <c r="F6" s="124"/>
      <c r="G6" s="124"/>
      <c r="H6" s="124"/>
      <c r="I6" s="124"/>
    </row>
    <row r="7" spans="1:10">
      <c r="A7" s="124"/>
      <c r="B7" s="124"/>
      <c r="C7" s="124"/>
      <c r="D7" s="129" t="s">
        <v>498</v>
      </c>
      <c r="E7" s="124"/>
      <c r="F7" s="124"/>
      <c r="G7" s="124"/>
      <c r="H7" s="124"/>
      <c r="I7" s="124"/>
    </row>
    <row r="8" spans="1:10" ht="27" customHeight="1">
      <c r="A8" s="124"/>
      <c r="B8" s="124"/>
      <c r="C8" s="124"/>
      <c r="D8" s="129" t="s">
        <v>499</v>
      </c>
      <c r="E8" s="894" t="s">
        <v>552</v>
      </c>
      <c r="F8" s="894"/>
      <c r="G8" s="129" t="s">
        <v>499</v>
      </c>
      <c r="H8" s="124"/>
      <c r="I8" s="124"/>
    </row>
    <row r="9" spans="1:10" ht="27" customHeight="1">
      <c r="A9" s="124"/>
      <c r="B9" s="124"/>
      <c r="C9" s="124"/>
      <c r="D9" s="130" t="s">
        <v>500</v>
      </c>
      <c r="E9" s="895" t="s">
        <v>553</v>
      </c>
      <c r="F9" s="895"/>
      <c r="G9" s="130" t="s">
        <v>501</v>
      </c>
      <c r="H9" s="896" t="s">
        <v>439</v>
      </c>
      <c r="I9" s="896"/>
      <c r="J9" s="132"/>
    </row>
    <row r="10" spans="1:10">
      <c r="A10" s="124"/>
      <c r="B10" s="124"/>
      <c r="C10" s="124"/>
      <c r="D10" s="124"/>
      <c r="E10" s="124"/>
      <c r="F10" s="124"/>
      <c r="G10" s="124"/>
      <c r="H10" s="124"/>
      <c r="I10" s="124"/>
    </row>
    <row r="11" spans="1:10">
      <c r="A11" s="124"/>
      <c r="B11" s="124"/>
      <c r="C11" s="124"/>
      <c r="D11" s="129" t="s">
        <v>502</v>
      </c>
      <c r="E11" s="142" t="s">
        <v>590</v>
      </c>
      <c r="F11" s="129" t="s">
        <v>503</v>
      </c>
      <c r="G11" s="142" t="s">
        <v>591</v>
      </c>
      <c r="H11" s="124"/>
      <c r="I11" s="124"/>
    </row>
    <row r="12" spans="1:10">
      <c r="A12" s="124"/>
      <c r="B12" s="124"/>
      <c r="C12" s="124"/>
      <c r="D12" s="130" t="s">
        <v>504</v>
      </c>
      <c r="E12" s="143" t="s">
        <v>433</v>
      </c>
      <c r="F12" s="124"/>
      <c r="G12" s="124"/>
      <c r="H12" s="124"/>
      <c r="I12" s="124"/>
    </row>
    <row r="13" spans="1:10">
      <c r="A13" s="124"/>
      <c r="B13" s="124"/>
      <c r="C13" s="124"/>
      <c r="D13" s="124"/>
      <c r="E13" s="133" t="s">
        <v>505</v>
      </c>
      <c r="F13" s="144" t="s">
        <v>436</v>
      </c>
      <c r="G13" s="134"/>
      <c r="H13" s="134"/>
      <c r="I13" s="134"/>
      <c r="J13" s="135"/>
    </row>
    <row r="14" spans="1:10">
      <c r="A14" s="124"/>
      <c r="B14" s="124"/>
      <c r="C14" s="124"/>
      <c r="D14" s="124"/>
      <c r="E14" s="124"/>
      <c r="F14" s="124"/>
      <c r="G14" s="124"/>
      <c r="H14" s="124"/>
      <c r="I14" s="124"/>
    </row>
    <row r="15" spans="1:10">
      <c r="A15" s="124"/>
      <c r="B15" s="124"/>
      <c r="C15" s="124"/>
      <c r="D15" s="129" t="s">
        <v>506</v>
      </c>
      <c r="E15" s="124"/>
      <c r="F15" s="124"/>
      <c r="G15" s="124"/>
      <c r="H15" s="124"/>
      <c r="I15" s="124"/>
    </row>
    <row r="16" spans="1:10">
      <c r="A16" s="124"/>
      <c r="B16" s="124"/>
      <c r="C16" s="124"/>
      <c r="D16" s="129" t="s">
        <v>499</v>
      </c>
      <c r="E16" s="142" t="s">
        <v>554</v>
      </c>
      <c r="F16" s="124"/>
      <c r="G16" s="129"/>
      <c r="H16" s="124"/>
      <c r="I16" s="124"/>
    </row>
    <row r="17" spans="1:10">
      <c r="A17" s="124"/>
      <c r="B17" s="124"/>
      <c r="C17" s="124"/>
      <c r="D17" s="129" t="s">
        <v>507</v>
      </c>
      <c r="E17" s="151" t="s">
        <v>586</v>
      </c>
      <c r="F17" s="124"/>
      <c r="G17" s="129"/>
      <c r="H17" s="124"/>
      <c r="I17" s="124"/>
    </row>
    <row r="18" spans="1:10">
      <c r="A18" s="124"/>
      <c r="B18" s="124"/>
      <c r="C18" s="124"/>
      <c r="D18" s="130" t="s">
        <v>508</v>
      </c>
      <c r="E18" s="143" t="s">
        <v>555</v>
      </c>
      <c r="F18" s="131"/>
      <c r="G18" s="130"/>
      <c r="H18" s="131"/>
      <c r="I18" s="131"/>
      <c r="J18" s="132"/>
    </row>
    <row r="19" spans="1:10">
      <c r="A19" s="124"/>
      <c r="B19" s="124"/>
      <c r="C19" s="124"/>
      <c r="D19" s="124"/>
      <c r="E19" s="124"/>
      <c r="F19" s="124"/>
      <c r="G19" s="124"/>
      <c r="H19" s="124"/>
      <c r="I19" s="124"/>
    </row>
    <row r="20" spans="1:10">
      <c r="A20" s="124"/>
      <c r="B20" s="124"/>
      <c r="C20" s="124"/>
      <c r="D20" s="129" t="s">
        <v>502</v>
      </c>
      <c r="E20" s="142" t="s">
        <v>590</v>
      </c>
      <c r="F20" s="129" t="s">
        <v>503</v>
      </c>
      <c r="G20" s="142" t="s">
        <v>591</v>
      </c>
      <c r="H20" s="124"/>
      <c r="I20" s="124"/>
    </row>
    <row r="21" spans="1:10">
      <c r="A21" s="124"/>
      <c r="B21" s="124"/>
      <c r="C21" s="124"/>
      <c r="D21" s="130" t="s">
        <v>504</v>
      </c>
      <c r="E21" s="143" t="s">
        <v>556</v>
      </c>
      <c r="F21" s="124"/>
      <c r="G21" s="131"/>
      <c r="H21" s="131"/>
      <c r="I21" s="131"/>
      <c r="J21" s="132"/>
    </row>
    <row r="22" spans="1:10">
      <c r="A22" s="124"/>
      <c r="B22" s="124"/>
      <c r="C22" s="124"/>
      <c r="D22" s="124"/>
      <c r="E22" s="133" t="s">
        <v>505</v>
      </c>
      <c r="F22" s="144" t="s">
        <v>436</v>
      </c>
      <c r="G22" s="131"/>
      <c r="H22" s="131"/>
      <c r="I22" s="131"/>
      <c r="J22" s="132"/>
    </row>
    <row r="23" spans="1:10">
      <c r="A23" s="124"/>
      <c r="B23" s="124"/>
      <c r="C23" s="124"/>
      <c r="D23" s="124"/>
      <c r="E23" s="124"/>
      <c r="F23" s="124"/>
      <c r="G23" s="124"/>
      <c r="H23" s="124"/>
      <c r="I23" s="124"/>
    </row>
    <row r="24" spans="1:10">
      <c r="A24" s="123" t="s">
        <v>509</v>
      </c>
      <c r="B24" s="124"/>
      <c r="C24" s="124"/>
      <c r="D24" s="124"/>
      <c r="E24" s="124"/>
      <c r="F24" s="124"/>
      <c r="G24" s="124"/>
      <c r="H24" s="124"/>
      <c r="I24" s="124"/>
    </row>
    <row r="25" spans="1:10">
      <c r="A25" s="124"/>
      <c r="B25" s="124"/>
      <c r="C25" s="124"/>
      <c r="D25" s="124"/>
      <c r="E25" s="124"/>
      <c r="F25" s="124"/>
      <c r="G25" s="124"/>
      <c r="H25" s="124"/>
      <c r="I25" s="124"/>
    </row>
    <row r="26" spans="1:10">
      <c r="A26" s="124" t="s">
        <v>510</v>
      </c>
      <c r="B26" s="124"/>
      <c r="C26" s="124"/>
      <c r="D26" s="124"/>
      <c r="E26" s="124"/>
      <c r="F26" s="124"/>
      <c r="G26" s="124"/>
      <c r="H26" s="124"/>
      <c r="I26" s="124"/>
    </row>
    <row r="27" spans="1:10">
      <c r="A27" s="124"/>
      <c r="B27" s="124"/>
      <c r="C27" s="124"/>
      <c r="D27" s="124"/>
      <c r="E27" s="124"/>
      <c r="F27" s="124"/>
      <c r="G27" s="124"/>
      <c r="H27" s="124"/>
      <c r="I27" s="124"/>
    </row>
    <row r="28" spans="1:10">
      <c r="A28" s="892" t="s">
        <v>511</v>
      </c>
      <c r="B28" s="892"/>
      <c r="C28" s="892"/>
      <c r="D28" s="892"/>
      <c r="E28" s="892"/>
      <c r="F28" s="892"/>
      <c r="G28" s="892"/>
      <c r="H28" s="892"/>
      <c r="I28" s="892"/>
    </row>
    <row r="29" spans="1:10">
      <c r="A29" s="124" t="s">
        <v>512</v>
      </c>
      <c r="B29" s="124"/>
      <c r="C29" s="124"/>
      <c r="D29" s="124"/>
      <c r="E29" s="124"/>
      <c r="F29" s="124"/>
      <c r="G29" s="124"/>
      <c r="H29" s="124"/>
      <c r="I29" s="124"/>
    </row>
    <row r="30" spans="1:10">
      <c r="A30" s="124" t="s">
        <v>513</v>
      </c>
      <c r="B30" s="124"/>
      <c r="C30" s="124"/>
      <c r="D30" s="124"/>
      <c r="E30" s="124"/>
      <c r="F30" s="124"/>
      <c r="G30" s="124"/>
      <c r="H30" s="124"/>
      <c r="I30" s="124"/>
    </row>
    <row r="31" spans="1:10">
      <c r="A31" s="124"/>
      <c r="B31" s="124"/>
      <c r="C31" s="124"/>
      <c r="D31" s="124"/>
      <c r="E31" s="124"/>
      <c r="F31" s="124"/>
      <c r="G31" s="124"/>
      <c r="H31" s="124"/>
      <c r="I31" s="124"/>
    </row>
    <row r="32" spans="1:10">
      <c r="A32" s="124" t="s">
        <v>514</v>
      </c>
      <c r="B32" s="124"/>
      <c r="C32" s="124"/>
      <c r="D32" s="124"/>
      <c r="E32" s="124"/>
      <c r="F32" s="124"/>
      <c r="G32" s="124"/>
      <c r="H32" s="124"/>
      <c r="I32" s="124"/>
    </row>
    <row r="33" spans="1:9">
      <c r="A33" s="124" t="s">
        <v>515</v>
      </c>
      <c r="B33" s="124"/>
      <c r="C33" s="124"/>
      <c r="D33" s="124"/>
      <c r="E33" s="124"/>
      <c r="F33" s="124"/>
      <c r="G33" s="124"/>
      <c r="H33" s="124"/>
      <c r="I33" s="124"/>
    </row>
    <row r="34" spans="1:9">
      <c r="A34" s="124"/>
      <c r="B34" s="124"/>
      <c r="C34" s="124"/>
      <c r="D34" s="124"/>
      <c r="E34" s="124"/>
      <c r="F34" s="124"/>
      <c r="G34" s="124"/>
      <c r="H34" s="124"/>
      <c r="I34" s="124"/>
    </row>
    <row r="35" spans="1:9">
      <c r="A35" s="124" t="s">
        <v>516</v>
      </c>
      <c r="B35" s="124"/>
      <c r="C35" s="124"/>
      <c r="D35" s="888">
        <v>12500000</v>
      </c>
      <c r="E35" s="888"/>
      <c r="F35" s="124" t="s">
        <v>517</v>
      </c>
      <c r="G35" s="124"/>
      <c r="H35" s="124"/>
      <c r="I35" s="124"/>
    </row>
    <row r="36" spans="1:9">
      <c r="A36" s="124"/>
      <c r="B36" s="124"/>
      <c r="C36" s="124"/>
      <c r="D36" s="124"/>
      <c r="E36" s="124"/>
      <c r="F36" s="124"/>
      <c r="G36" s="124"/>
      <c r="H36" s="124"/>
      <c r="I36" s="124"/>
    </row>
    <row r="37" spans="1:9">
      <c r="A37" s="124" t="s">
        <v>518</v>
      </c>
      <c r="B37" s="124"/>
      <c r="C37" s="124"/>
      <c r="D37" s="124"/>
      <c r="E37" s="124"/>
      <c r="F37" s="124"/>
      <c r="G37" s="124"/>
      <c r="H37" s="124"/>
      <c r="I37" s="124"/>
    </row>
    <row r="38" spans="1:9">
      <c r="A38" s="124" t="s">
        <v>519</v>
      </c>
      <c r="B38" s="124"/>
      <c r="C38" s="124"/>
      <c r="D38" s="124"/>
      <c r="E38" s="124"/>
      <c r="F38" s="124"/>
      <c r="G38" s="124"/>
      <c r="H38" s="124"/>
      <c r="I38" s="124"/>
    </row>
  </sheetData>
  <mergeCells count="9">
    <mergeCell ref="D35:E35"/>
    <mergeCell ref="H1:J1"/>
    <mergeCell ref="A3:J3"/>
    <mergeCell ref="I4:J4"/>
    <mergeCell ref="A5:C5"/>
    <mergeCell ref="A28:I28"/>
    <mergeCell ref="E8:F8"/>
    <mergeCell ref="E9:F9"/>
    <mergeCell ref="H9:I9"/>
  </mergeCells>
  <phoneticPr fontId="5"/>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CC6B-F417-4621-A280-320F3A31FDCF}">
  <dimension ref="A1:I29"/>
  <sheetViews>
    <sheetView view="pageBreakPreview" zoomScale="98" zoomScaleNormal="100" workbookViewId="0">
      <selection activeCell="E16" sqref="E16:I16"/>
    </sheetView>
  </sheetViews>
  <sheetFormatPr defaultColWidth="8.625" defaultRowHeight="18.75"/>
  <cols>
    <col min="1" max="2" width="5.625" style="128" customWidth="1"/>
    <col min="3" max="3" width="15.5" style="128" customWidth="1"/>
    <col min="4" max="4" width="14.25" style="128" customWidth="1"/>
    <col min="5" max="9" width="7.5" style="128" customWidth="1"/>
    <col min="10" max="16384" width="8.625" style="128"/>
  </cols>
  <sheetData>
    <row r="1" spans="1:9">
      <c r="A1" s="124" t="s">
        <v>520</v>
      </c>
      <c r="B1" s="124"/>
      <c r="C1" s="124"/>
      <c r="D1" s="124"/>
      <c r="E1" s="124"/>
      <c r="F1" s="124"/>
      <c r="G1" s="124"/>
      <c r="H1" s="124"/>
      <c r="I1" s="136" t="s">
        <v>521</v>
      </c>
    </row>
    <row r="2" spans="1:9">
      <c r="A2" s="124" t="s">
        <v>522</v>
      </c>
      <c r="B2" s="124"/>
      <c r="C2" s="124"/>
      <c r="D2" s="124"/>
      <c r="E2" s="124"/>
      <c r="F2" s="124"/>
      <c r="G2" s="124"/>
      <c r="H2" s="124"/>
      <c r="I2" s="124"/>
    </row>
    <row r="3" spans="1:9">
      <c r="A3" s="124"/>
      <c r="B3" s="124"/>
      <c r="C3" s="124"/>
      <c r="D3" s="124"/>
      <c r="E3" s="124"/>
      <c r="F3" s="124"/>
      <c r="G3" s="124"/>
      <c r="H3" s="124"/>
      <c r="I3" s="124"/>
    </row>
    <row r="4" spans="1:9">
      <c r="A4" s="124"/>
      <c r="B4" s="124"/>
      <c r="C4" s="124"/>
      <c r="D4" s="124"/>
      <c r="E4" s="137" t="s">
        <v>593</v>
      </c>
      <c r="F4" s="124"/>
      <c r="G4" s="124"/>
      <c r="H4" s="124"/>
      <c r="I4" s="124"/>
    </row>
    <row r="5" spans="1:9">
      <c r="A5" s="124"/>
      <c r="B5" s="124"/>
      <c r="C5" s="124"/>
      <c r="D5" s="124"/>
      <c r="E5" s="129"/>
      <c r="F5" s="124"/>
      <c r="G5" s="124"/>
      <c r="H5" s="124"/>
      <c r="I5" s="124"/>
    </row>
    <row r="6" spans="1:9">
      <c r="A6" s="124"/>
      <c r="B6" s="124" t="s">
        <v>523</v>
      </c>
      <c r="C6" s="124"/>
      <c r="D6" s="124"/>
      <c r="E6" s="124"/>
      <c r="F6" s="124"/>
      <c r="G6" s="124"/>
      <c r="H6" s="129"/>
      <c r="I6" s="124"/>
    </row>
    <row r="7" spans="1:9" ht="30" customHeight="1">
      <c r="A7" s="910" t="s">
        <v>524</v>
      </c>
      <c r="B7" s="912"/>
      <c r="C7" s="138" t="s">
        <v>525</v>
      </c>
      <c r="D7" s="898" t="s">
        <v>485</v>
      </c>
      <c r="E7" s="898"/>
      <c r="F7" s="898"/>
      <c r="G7" s="138" t="s">
        <v>526</v>
      </c>
      <c r="H7" s="927" t="s">
        <v>557</v>
      </c>
      <c r="I7" s="927"/>
    </row>
    <row r="8" spans="1:9" ht="30" customHeight="1">
      <c r="A8" s="923"/>
      <c r="B8" s="924"/>
      <c r="C8" s="138" t="s">
        <v>527</v>
      </c>
      <c r="D8" s="928" t="s">
        <v>487</v>
      </c>
      <c r="E8" s="929"/>
      <c r="F8" s="929"/>
      <c r="G8" s="929"/>
      <c r="H8" s="929"/>
      <c r="I8" s="930"/>
    </row>
    <row r="9" spans="1:9" ht="30" customHeight="1">
      <c r="A9" s="923"/>
      <c r="B9" s="924"/>
      <c r="C9" s="931" t="s">
        <v>528</v>
      </c>
      <c r="D9" s="931"/>
      <c r="E9" s="898" t="s">
        <v>558</v>
      </c>
      <c r="F9" s="898"/>
      <c r="G9" s="898"/>
      <c r="H9" s="898"/>
      <c r="I9" s="898"/>
    </row>
    <row r="10" spans="1:9" ht="30" customHeight="1">
      <c r="A10" s="925"/>
      <c r="B10" s="926"/>
      <c r="C10" s="931"/>
      <c r="D10" s="931"/>
      <c r="E10" s="898"/>
      <c r="F10" s="898"/>
      <c r="G10" s="898"/>
      <c r="H10" s="898"/>
      <c r="I10" s="898"/>
    </row>
    <row r="11" spans="1:9" ht="30" customHeight="1">
      <c r="A11" s="897" t="s">
        <v>529</v>
      </c>
      <c r="B11" s="897"/>
      <c r="C11" s="897" t="s">
        <v>530</v>
      </c>
      <c r="D11" s="897"/>
      <c r="E11" s="932" t="s">
        <v>531</v>
      </c>
      <c r="F11" s="933"/>
      <c r="G11" s="933"/>
      <c r="H11" s="933"/>
      <c r="I11" s="141" t="s">
        <v>532</v>
      </c>
    </row>
    <row r="12" spans="1:9" ht="30" customHeight="1">
      <c r="A12" s="897"/>
      <c r="B12" s="897"/>
      <c r="C12" s="897" t="s">
        <v>533</v>
      </c>
      <c r="D12" s="897"/>
      <c r="E12" s="904" t="s">
        <v>559</v>
      </c>
      <c r="F12" s="905"/>
      <c r="G12" s="905"/>
      <c r="H12" s="905"/>
      <c r="I12" s="906"/>
    </row>
    <row r="13" spans="1:9" ht="30" customHeight="1">
      <c r="A13" s="922" t="s">
        <v>534</v>
      </c>
      <c r="B13" s="922"/>
      <c r="C13" s="897"/>
      <c r="D13" s="897"/>
      <c r="E13" s="904" t="s">
        <v>560</v>
      </c>
      <c r="F13" s="905"/>
      <c r="G13" s="905"/>
      <c r="H13" s="905"/>
      <c r="I13" s="906"/>
    </row>
    <row r="14" spans="1:9" ht="30" customHeight="1">
      <c r="A14" s="139"/>
      <c r="B14" s="140"/>
      <c r="C14" s="897" t="s">
        <v>535</v>
      </c>
      <c r="D14" s="897"/>
      <c r="E14" s="904" t="s">
        <v>561</v>
      </c>
      <c r="F14" s="905"/>
      <c r="G14" s="905"/>
      <c r="H14" s="905"/>
      <c r="I14" s="906"/>
    </row>
    <row r="15" spans="1:9" ht="30" customHeight="1" thickBot="1">
      <c r="A15" s="910" t="s">
        <v>536</v>
      </c>
      <c r="B15" s="911"/>
      <c r="C15" s="911"/>
      <c r="D15" s="912"/>
      <c r="E15" s="913" t="s">
        <v>561</v>
      </c>
      <c r="F15" s="914"/>
      <c r="G15" s="914"/>
      <c r="H15" s="914"/>
      <c r="I15" s="915"/>
    </row>
    <row r="16" spans="1:9" ht="30" customHeight="1" thickBot="1">
      <c r="A16" s="916" t="s">
        <v>537</v>
      </c>
      <c r="B16" s="917"/>
      <c r="C16" s="917"/>
      <c r="D16" s="918"/>
      <c r="E16" s="919" t="s">
        <v>562</v>
      </c>
      <c r="F16" s="920"/>
      <c r="G16" s="920"/>
      <c r="H16" s="920"/>
      <c r="I16" s="921"/>
    </row>
    <row r="17" spans="1:9" ht="30" customHeight="1">
      <c r="A17" s="899" t="s">
        <v>538</v>
      </c>
      <c r="B17" s="899"/>
      <c r="C17" s="900"/>
      <c r="D17" s="900"/>
      <c r="E17" s="901" t="s">
        <v>563</v>
      </c>
      <c r="F17" s="902"/>
      <c r="G17" s="902"/>
      <c r="H17" s="902"/>
      <c r="I17" s="903"/>
    </row>
    <row r="18" spans="1:9" ht="30" customHeight="1">
      <c r="A18" s="139"/>
      <c r="B18" s="140"/>
      <c r="C18" s="897" t="s">
        <v>539</v>
      </c>
      <c r="D18" s="897"/>
      <c r="E18" s="904" t="s">
        <v>564</v>
      </c>
      <c r="F18" s="905"/>
      <c r="G18" s="905"/>
      <c r="H18" s="905"/>
      <c r="I18" s="906"/>
    </row>
    <row r="19" spans="1:9" ht="30" customHeight="1">
      <c r="A19" s="907" t="s">
        <v>540</v>
      </c>
      <c r="B19" s="908"/>
      <c r="C19" s="908"/>
      <c r="D19" s="909"/>
      <c r="E19" s="904" t="s">
        <v>565</v>
      </c>
      <c r="F19" s="905"/>
      <c r="G19" s="905"/>
      <c r="H19" s="905"/>
      <c r="I19" s="906"/>
    </row>
    <row r="20" spans="1:9" ht="30" customHeight="1">
      <c r="A20" s="897" t="s">
        <v>541</v>
      </c>
      <c r="B20" s="897"/>
      <c r="C20" s="897"/>
      <c r="D20" s="898" t="s">
        <v>566</v>
      </c>
      <c r="E20" s="898"/>
      <c r="F20" s="898"/>
      <c r="G20" s="898"/>
      <c r="H20" s="898"/>
      <c r="I20" s="898"/>
    </row>
    <row r="21" spans="1:9" ht="30" customHeight="1">
      <c r="A21" s="897" t="s">
        <v>542</v>
      </c>
      <c r="B21" s="897"/>
      <c r="C21" s="897"/>
      <c r="D21" s="898" t="s">
        <v>567</v>
      </c>
      <c r="E21" s="898"/>
      <c r="F21" s="898"/>
      <c r="G21" s="898"/>
      <c r="H21" s="898"/>
      <c r="I21" s="898"/>
    </row>
    <row r="22" spans="1:9">
      <c r="A22" s="124" t="s">
        <v>543</v>
      </c>
      <c r="B22" s="124"/>
      <c r="C22" s="124"/>
      <c r="D22" s="129"/>
      <c r="E22" s="124"/>
      <c r="F22" s="129"/>
      <c r="G22" s="124"/>
      <c r="H22" s="124"/>
      <c r="I22" s="124"/>
    </row>
    <row r="23" spans="1:9">
      <c r="A23" s="124" t="s">
        <v>544</v>
      </c>
      <c r="B23" s="124"/>
      <c r="C23" s="124"/>
      <c r="D23" s="129"/>
      <c r="E23" s="124"/>
      <c r="F23" s="124"/>
      <c r="G23" s="124"/>
      <c r="H23" s="124"/>
      <c r="I23" s="124"/>
    </row>
    <row r="24" spans="1:9">
      <c r="A24" s="124"/>
      <c r="B24" s="124" t="s">
        <v>545</v>
      </c>
      <c r="C24" s="124"/>
      <c r="D24" s="124"/>
      <c r="E24" s="129"/>
      <c r="F24" s="124"/>
      <c r="G24" s="124"/>
      <c r="H24" s="124"/>
      <c r="I24" s="124"/>
    </row>
    <row r="25" spans="1:9">
      <c r="A25" s="124"/>
      <c r="B25" s="124" t="s">
        <v>546</v>
      </c>
      <c r="C25" s="124"/>
      <c r="D25" s="124"/>
      <c r="E25" s="124"/>
      <c r="F25" s="124"/>
      <c r="G25" s="124"/>
      <c r="H25" s="124"/>
      <c r="I25" s="124"/>
    </row>
    <row r="26" spans="1:9">
      <c r="A26" s="123" t="s">
        <v>547</v>
      </c>
      <c r="B26" s="124"/>
      <c r="C26" s="124"/>
      <c r="D26" s="124"/>
      <c r="E26" s="124"/>
      <c r="F26" s="124"/>
      <c r="G26" s="124"/>
      <c r="H26" s="124"/>
      <c r="I26" s="124"/>
    </row>
    <row r="27" spans="1:9">
      <c r="A27" s="124" t="s">
        <v>548</v>
      </c>
      <c r="B27" s="124"/>
      <c r="C27" s="124"/>
      <c r="D27" s="124"/>
      <c r="E27" s="124"/>
      <c r="F27" s="124"/>
      <c r="G27" s="124"/>
      <c r="H27" s="124"/>
      <c r="I27" s="124"/>
    </row>
    <row r="28" spans="1:9">
      <c r="A28" s="124"/>
      <c r="B28" s="124" t="s">
        <v>549</v>
      </c>
      <c r="C28" s="124"/>
      <c r="D28" s="124"/>
      <c r="E28" s="124"/>
      <c r="F28" s="124"/>
      <c r="G28" s="124"/>
      <c r="H28" s="124"/>
      <c r="I28" s="124"/>
    </row>
    <row r="29" spans="1:9">
      <c r="A29" s="124"/>
      <c r="B29" s="124" t="s">
        <v>550</v>
      </c>
      <c r="C29" s="124"/>
      <c r="D29" s="124"/>
      <c r="E29" s="124"/>
      <c r="F29" s="124"/>
      <c r="G29" s="124"/>
      <c r="H29" s="124"/>
      <c r="I29" s="124"/>
    </row>
  </sheetData>
  <mergeCells count="29">
    <mergeCell ref="A13:D13"/>
    <mergeCell ref="E13:I13"/>
    <mergeCell ref="A7:B10"/>
    <mergeCell ref="D7:F7"/>
    <mergeCell ref="H7:I7"/>
    <mergeCell ref="D8:I8"/>
    <mergeCell ref="C9:D10"/>
    <mergeCell ref="E9:I10"/>
    <mergeCell ref="A11:B12"/>
    <mergeCell ref="C11:D11"/>
    <mergeCell ref="E11:H11"/>
    <mergeCell ref="C12:D12"/>
    <mergeCell ref="E12:I12"/>
    <mergeCell ref="C14:D14"/>
    <mergeCell ref="E14:I14"/>
    <mergeCell ref="A15:D15"/>
    <mergeCell ref="E15:I15"/>
    <mergeCell ref="A16:D16"/>
    <mergeCell ref="E16:I16"/>
    <mergeCell ref="A20:C20"/>
    <mergeCell ref="D20:I20"/>
    <mergeCell ref="A21:C21"/>
    <mergeCell ref="D21:I21"/>
    <mergeCell ref="A17:D17"/>
    <mergeCell ref="E17:I17"/>
    <mergeCell ref="C18:D18"/>
    <mergeCell ref="E18:I18"/>
    <mergeCell ref="A19:D19"/>
    <mergeCell ref="E19:I19"/>
  </mergeCells>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【様式第1-1号】事業実施計画書（総括表）</vt:lpstr>
      <vt:lpstr>【様式第1-2号】事業実施計画書（詳細）</vt:lpstr>
      <vt:lpstr>【様式第1-3号】利用者一覧</vt:lpstr>
      <vt:lpstr>リース別添１－１（様式第１－２関係）</vt:lpstr>
      <vt:lpstr>リース別添１－２（様式第１－２関係）</vt:lpstr>
      <vt:lpstr>'【様式第1-1号】事業実施計画書（総括表）'!Print_Area</vt:lpstr>
      <vt:lpstr>'【様式第1-2号】事業実施計画書（詳細）'!Print_Area</vt:lpstr>
      <vt:lpstr>'【様式第1-3号】利用者一覧'!Print_Area</vt:lpstr>
      <vt:lpstr>'リース別添１－１（様式第１－２関係）'!Print_Area</vt:lpstr>
      <vt:lpstr>'リース別添１－２（様式第１－２関係）'!Print_Area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2026-05-28T07:19:06Z</dcterms:created>
  <dcterms:modified xsi:type="dcterms:W3CDTF">2026-05-28T07:19:11Z</dcterms:modified>
  <cp:category/>
  <cp:contentStatus/>
</cp:coreProperties>
</file>