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925" activeTab="0"/>
  </bookViews>
  <sheets>
    <sheet name="Sheet1" sheetId="1" r:id="rId1"/>
    <sheet name="技術資格一覧" sheetId="2" state="hidden" r:id="rId2"/>
  </sheets>
  <definedNames>
    <definedName name="_xlfn.IFERROR" hidden="1">#NAME?</definedName>
    <definedName name="_xlnm.Print_Area" localSheetId="0">'Sheet1'!$A$1:$K$63</definedName>
    <definedName name="RCCM❷">'技術資格一覧'!$K$74:$K$95</definedName>
    <definedName name="環境計量士">'技術資格一覧'!$K$70:$K$72</definedName>
    <definedName name="環境計量士❷">'技術資格一覧'!$K$70:$K$72</definedName>
    <definedName name="技術士_応用理学部門">'技術資格一覧'!$K$36</definedName>
    <definedName name="技術士_応用理学部門.">'技術資格一覧'!$M$6</definedName>
    <definedName name="技術士_応用理学部門⑤">'技術資格一覧'!$K$36</definedName>
    <definedName name="技術士_応用理学部門⑤．">'技術資格一覧'!$M$6</definedName>
    <definedName name="技術士_機械部門">'技術資格一覧'!$K$25:$K$29</definedName>
    <definedName name="技術士_機械部門⑤">'技術資格一覧'!$K$25:$K$29</definedName>
    <definedName name="技術士_建設部門">'技術資格一覧'!$K$10:$K$20</definedName>
    <definedName name="技術士_建設部門.">'技術資格一覧'!$M$5</definedName>
    <definedName name="技術士_建設部門⑤">'技術資格一覧'!$K$10:$K$20</definedName>
    <definedName name="技術士_建設部門⑤．">'技術資格一覧'!$M$5</definedName>
    <definedName name="技術士_上下水道部門">'技術資格一覧'!$K$30:$K$31</definedName>
    <definedName name="技術士_上下水道部門⑤">'技術資格一覧'!$K$30:$K$31</definedName>
    <definedName name="技術士_情報工学部門">'技術資格一覧'!$K$21:$K$24</definedName>
    <definedName name="技術士_情報工学部門⑤">'技術資格一覧'!$K$21:$K$24</definedName>
    <definedName name="技術士_森林部門">'技術資格一覧'!$K$34</definedName>
    <definedName name="技術士_森林部門⑤">'技術資格一覧'!$K$34</definedName>
    <definedName name="技術士_水産部門">'技術資格一覧'!$K$35</definedName>
    <definedName name="技術士_水産部門⑤">'技術資格一覧'!$K$35</definedName>
    <definedName name="技術士_総合技術監理部門">'技術資格一覧'!$K$37:$K$68</definedName>
    <definedName name="技術士_総合技術監理部門.">'技術資格一覧'!$M$7:$M$8</definedName>
    <definedName name="技術士_総合技術監理部門⑤">'技術資格一覧'!$K$37:$K$68</definedName>
    <definedName name="技術士_総合技術監理部門⑤．">'技術資格一覧'!$M$7:$M$8</definedName>
    <definedName name="技術士_電気電子部門">'技術資格一覧'!$K$5:$K$9</definedName>
    <definedName name="技術士_電気電子部門⑤">'技術資格一覧'!$K$5:$K$9</definedName>
    <definedName name="技術士_農業部門">'技術資格一覧'!$K$32:$K$33</definedName>
    <definedName name="技術士_農業部門⑤">'技術資格一覧'!$K$32:$K$33</definedName>
    <definedName name="業種">'技術資格一覧'!$B$4:$F$4</definedName>
    <definedName name="建設コンサルタント">'技術資格一覧'!$C$5:$C$20</definedName>
    <definedName name="建築設計">'技術資格一覧'!$F$5:$F$10</definedName>
    <definedName name="測量">'技術資格一覧'!$B$5:$B$6</definedName>
    <definedName name="地質調査">'技術資格一覧'!$D$5:$D$8</definedName>
    <definedName name="地質調査技士">'技術資格一覧'!$M$10:$M$12</definedName>
    <definedName name="地質調査技士❷">'技術資格一覧'!$M$10:$M$12</definedName>
    <definedName name="補償コンサルタント">'技術資格一覧'!$E$5:$E$8</definedName>
    <definedName name="補償業務管理士">'技術資格一覧'!$P$5:$P$12</definedName>
    <definedName name="補償業務管理士❷">'技術資格一覧'!$P$5:$P$12</definedName>
  </definedNames>
  <calcPr fullCalcOnLoad="1"/>
</workbook>
</file>

<file path=xl/comments1.xml><?xml version="1.0" encoding="utf-8"?>
<comments xmlns="http://schemas.openxmlformats.org/spreadsheetml/2006/main">
  <authors>
    <author>宮城県</author>
  </authors>
  <commentList>
    <comment ref="B4" authorId="0">
      <text>
        <r>
          <rPr>
            <b/>
            <sz val="9"/>
            <rFont val="MS P ゴシック"/>
            <family val="3"/>
          </rPr>
          <t>選択してください</t>
        </r>
      </text>
    </comment>
    <comment ref="G6" authorId="0">
      <text>
        <r>
          <rPr>
            <b/>
            <sz val="9"/>
            <rFont val="MS P ゴシック"/>
            <family val="3"/>
          </rPr>
          <t>標準報酬決定通知書の提出者については、名簿と通知書が突合できるよう通知書に任意の番号を振り、その番号を転記してください</t>
        </r>
      </text>
    </comment>
  </commentList>
</comments>
</file>

<file path=xl/sharedStrings.xml><?xml version="1.0" encoding="utf-8"?>
<sst xmlns="http://schemas.openxmlformats.org/spreadsheetml/2006/main" count="237" uniqueCount="162">
  <si>
    <t>部門</t>
  </si>
  <si>
    <t>営業所の名称</t>
  </si>
  <si>
    <t>資格者証等の名称</t>
  </si>
  <si>
    <t>技　　術　　職　　員　　名　　簿</t>
  </si>
  <si>
    <t>交　  付 　 番  　号</t>
  </si>
  <si>
    <t>取  得  年  月  日</t>
  </si>
  <si>
    <t>　　年　　月　　日</t>
  </si>
  <si>
    <t>年　　月　　日</t>
  </si>
  <si>
    <t>生　年　月　日</t>
  </si>
  <si>
    <t>氏　　　　　　名</t>
  </si>
  <si>
    <t>様式第３号（第３条関係）</t>
  </si>
  <si>
    <t>】</t>
  </si>
  <si>
    <t>業種</t>
  </si>
  <si>
    <t>測量</t>
  </si>
  <si>
    <t>建設コンサルタント</t>
  </si>
  <si>
    <t>地質調査</t>
  </si>
  <si>
    <t>補償コンサルタント</t>
  </si>
  <si>
    <t>建築設計</t>
  </si>
  <si>
    <t>【業種：　　　　　　　　　</t>
  </si>
  <si>
    <t>第　　　　　号</t>
  </si>
  <si>
    <t>商号又は名称（</t>
  </si>
  <si>
    <t>）</t>
  </si>
  <si>
    <t>技術士（建コン）</t>
  </si>
  <si>
    <t>技術士（地質調査）</t>
  </si>
  <si>
    <t>測量士⑤</t>
  </si>
  <si>
    <t>測量士補❷</t>
  </si>
  <si>
    <t>技術士_電気電子部門⑤</t>
  </si>
  <si>
    <t>技術士_建設部門⑤</t>
  </si>
  <si>
    <t>技術士_情報工学部門⑤</t>
  </si>
  <si>
    <t>技術士_機械部門⑤</t>
  </si>
  <si>
    <t>技術士_上下水道部門⑤</t>
  </si>
  <si>
    <t>技術士_農業部門⑤</t>
  </si>
  <si>
    <t>技術士_森林部門⑤</t>
  </si>
  <si>
    <t>技術士_水産部門⑤</t>
  </si>
  <si>
    <t>技術士_応用理学部門⑤</t>
  </si>
  <si>
    <t>技術士_総合技術監理部門⑤</t>
  </si>
  <si>
    <t>1級土木施工管理技士❷</t>
  </si>
  <si>
    <t>環境計量士❷</t>
  </si>
  <si>
    <t>第1種電気主任技術者❷</t>
  </si>
  <si>
    <t>伝送交換主任技術者❷</t>
  </si>
  <si>
    <t>線路主任技術者❷</t>
  </si>
  <si>
    <t>RCCM❷</t>
  </si>
  <si>
    <t>地質調査技士❷</t>
  </si>
  <si>
    <t>不動産鑑定士❷</t>
  </si>
  <si>
    <t>土地家屋調査士❷</t>
  </si>
  <si>
    <t>司法書士❷</t>
  </si>
  <si>
    <t>補償業務管理士❷</t>
  </si>
  <si>
    <t>構造設計1級建築士⑤</t>
  </si>
  <si>
    <t>設備設計1級建築士⑤</t>
  </si>
  <si>
    <t>1級建築士⑤</t>
  </si>
  <si>
    <t>建築設備士⑤</t>
  </si>
  <si>
    <t>2級建築士❷</t>
  </si>
  <si>
    <t>建築積算士❷</t>
  </si>
  <si>
    <t>技術士_電気電子部門⑤</t>
  </si>
  <si>
    <t>技術士_建設部門⑤</t>
  </si>
  <si>
    <t>技術士_情報工学部門⑤</t>
  </si>
  <si>
    <t>技術士_上下水道部門⑤</t>
  </si>
  <si>
    <t>技術士_農業部門⑤</t>
  </si>
  <si>
    <t>技術士_森林部門⑤</t>
  </si>
  <si>
    <t>技術士_水産部門⑤</t>
  </si>
  <si>
    <t>技術士_応用理学部門⑤</t>
  </si>
  <si>
    <t>技術士_総合技術監理部門⑤</t>
  </si>
  <si>
    <t>技術士_建設部門⑤．</t>
  </si>
  <si>
    <t>技術士_応用理学部門⑤．</t>
  </si>
  <si>
    <t>技術士_総合技術監理部門⑤．</t>
  </si>
  <si>
    <t>技術士_建設部門⑤．</t>
  </si>
  <si>
    <t>技術士_応用理学部門⑤．</t>
  </si>
  <si>
    <t>技術士_総合技術監理部門⑤．</t>
  </si>
  <si>
    <t>⑤×</t>
  </si>
  <si>
    <t>❷×</t>
  </si>
  <si>
    <t>( 発送配変電 )</t>
  </si>
  <si>
    <t>( 電気応用 )</t>
  </si>
  <si>
    <t>( 電子応用 )</t>
  </si>
  <si>
    <t>( 情報通信 )</t>
  </si>
  <si>
    <t>( 電気設備 )</t>
  </si>
  <si>
    <t>( 土質及び基礎 )</t>
  </si>
  <si>
    <t>( 鋼構造及びコンクリート )</t>
  </si>
  <si>
    <t>( 都市及び地方計画 )</t>
  </si>
  <si>
    <t>( 河川、砂防及び海岸・海洋 )</t>
  </si>
  <si>
    <t>( 港湾及び空港 )</t>
  </si>
  <si>
    <t>( 電力土木 )</t>
  </si>
  <si>
    <t>( 道路 )</t>
  </si>
  <si>
    <t>( 鉄道 )</t>
  </si>
  <si>
    <t>( トンネル )</t>
  </si>
  <si>
    <t>( 施工計画、施工設備及び積算 )</t>
  </si>
  <si>
    <t>( 建設環境 )</t>
  </si>
  <si>
    <t>( コンピュータ工学 )</t>
  </si>
  <si>
    <t>( ソフトウエア工学 )</t>
  </si>
  <si>
    <t>( 情報システム・データ工学 )</t>
  </si>
  <si>
    <t>( 情報ネットワーク )</t>
  </si>
  <si>
    <t>( 機械設計 )</t>
  </si>
  <si>
    <t>( 上水道及び工業用水道 )</t>
  </si>
  <si>
    <t>( 下水道 )</t>
  </si>
  <si>
    <t>( 農業土木 )</t>
  </si>
  <si>
    <t>( 森林土木 )</t>
  </si>
  <si>
    <t>( 水産土木 )</t>
  </si>
  <si>
    <t>( 地質 )</t>
  </si>
  <si>
    <t>( 電気電子-発送配変電 )</t>
  </si>
  <si>
    <t>( 電気電子-電気応用 )</t>
  </si>
  <si>
    <t>( 電気電子-電子応用 )</t>
  </si>
  <si>
    <t>( 電気電子-情報通信 )</t>
  </si>
  <si>
    <t>( 電気電子-電気設備 )</t>
  </si>
  <si>
    <t>( 建設-土質及び基礎 )</t>
  </si>
  <si>
    <t>( 建設-鋼構造及びコンクリート )</t>
  </si>
  <si>
    <t>( 建設-都市及び地方計画 )</t>
  </si>
  <si>
    <t>( 建設-河川、砂防及び海岸・海洋 )</t>
  </si>
  <si>
    <t>( 建設-港湾及び空港 )</t>
  </si>
  <si>
    <t>( 建設-電力土木 )</t>
  </si>
  <si>
    <t>( 建設-道路 )</t>
  </si>
  <si>
    <t>( 建設-鉄道 )</t>
  </si>
  <si>
    <t>( 建設-トンネル )</t>
  </si>
  <si>
    <t>( 建設-施工計画、施工設備及び積算 )</t>
  </si>
  <si>
    <t>( 建設-建設環境 )</t>
  </si>
  <si>
    <t>( 情報工学-コンピュータ工学 )</t>
  </si>
  <si>
    <t>( 情報工学-ソフトウエア工学 )</t>
  </si>
  <si>
    <t>( 情報工学-情報システム・データ工学 )</t>
  </si>
  <si>
    <t>( 情報工学-情報ネットワーク )</t>
  </si>
  <si>
    <t>( 機械-機械設計 )</t>
  </si>
  <si>
    <t>( 上下水道-上水道及び工業用水道 )</t>
  </si>
  <si>
    <t>( 上下水道-下水道 )</t>
  </si>
  <si>
    <t>( 森林-森林土木 )</t>
  </si>
  <si>
    <t>( 水産-水産土木 )</t>
  </si>
  <si>
    <t>( 応用理学-地質 )</t>
  </si>
  <si>
    <t>( 濃度関係 )</t>
  </si>
  <si>
    <t>( 騒音・振動関係 )</t>
  </si>
  <si>
    <t>( 上水道及び工業用水道 )</t>
  </si>
  <si>
    <t>( 下水道 )</t>
  </si>
  <si>
    <t>( 造園 )</t>
  </si>
  <si>
    <t>( 都市計画及び地方計画 )</t>
  </si>
  <si>
    <t>( 機械 )</t>
  </si>
  <si>
    <t>( 電気電子 )</t>
  </si>
  <si>
    <t>( 廃棄物 )</t>
  </si>
  <si>
    <t>( 建設情報 )</t>
  </si>
  <si>
    <t>( 現場調査 )</t>
  </si>
  <si>
    <t>( 現場技術・管理 )</t>
  </si>
  <si>
    <t>( 土壌・地下水汚染 )</t>
  </si>
  <si>
    <t>( 土地調査 )</t>
  </si>
  <si>
    <t>( 土地評価 )</t>
  </si>
  <si>
    <t>( 物件 )</t>
  </si>
  <si>
    <t>( 機械工作物 )</t>
  </si>
  <si>
    <t>( 事業損失 )</t>
  </si>
  <si>
    <t>( 営業補償・特殊補償 )</t>
  </si>
  <si>
    <t>( 補償関連 )</t>
  </si>
  <si>
    <t>( 総合補償 )</t>
  </si>
  <si>
    <t>( H30年度以前：流体工学 )</t>
  </si>
  <si>
    <t>( H30年度以前：交通・物流機械及び建設機械 )</t>
  </si>
  <si>
    <t>( 流体機器 )</t>
  </si>
  <si>
    <t>( 機構ダイナミクス・制御 )</t>
  </si>
  <si>
    <t>( H30年度以前：農業土木 )</t>
  </si>
  <si>
    <t>( 農業農村工学 )</t>
  </si>
  <si>
    <t>( 農業-農業農村工学 )</t>
  </si>
  <si>
    <t>( 農業-H30年度以前：農業土木 )</t>
  </si>
  <si>
    <t>( 機械-H30年度以前：流体工学 )</t>
  </si>
  <si>
    <t>( 機械-H30年度以前：交通・物流機械及び建設機械 )</t>
  </si>
  <si>
    <t>( 機械-流体機器 )</t>
  </si>
  <si>
    <t>( 機械-機構ダイナミクス・制御 )</t>
  </si>
  <si>
    <t>標準報酬決定通知書</t>
  </si>
  <si>
    <t>住民税特別徴収税額通知書</t>
  </si>
  <si>
    <t>その他（以下に入力すること）</t>
  </si>
  <si>
    <t>常勤確認資料
（提出書類を選択）</t>
  </si>
  <si>
    <t>青色・白色申告</t>
  </si>
  <si>
    <t>整理番号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</si>
</sst>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第&quot;@&quot;号&quot;"/>
    <numFmt numFmtId="178" formatCode="\(\ @\ 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i/>
      <sz val="11"/>
      <color theme="0" tint="-0.4999699890613556"/>
      <name val="Calibri"/>
      <family val="3"/>
    </font>
    <font>
      <strike/>
      <sz val="11"/>
      <color theme="1"/>
      <name val="Calibri"/>
      <family val="3"/>
    </font>
    <font>
      <sz val="12"/>
      <color theme="1"/>
      <name val="Calibri"/>
      <family val="3"/>
    </font>
    <font>
      <strike/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18" xfId="0" applyNumberFormat="1" applyBorder="1" applyAlignment="1" applyProtection="1">
      <alignment horizontal="center" vertical="center" shrinkToFit="1"/>
      <protection hidden="1" locked="0"/>
    </xf>
    <xf numFmtId="0" fontId="0" fillId="0" borderId="14" xfId="0" applyNumberFormat="1" applyBorder="1" applyAlignment="1" applyProtection="1">
      <alignment horizontal="center" vertical="center" shrinkToFit="1"/>
      <protection hidden="1"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hidden="1" locked="0"/>
    </xf>
    <xf numFmtId="0" fontId="0" fillId="0" borderId="13" xfId="0" applyBorder="1" applyAlignment="1" applyProtection="1">
      <alignment horizontal="center" vertical="center" shrinkToFit="1"/>
      <protection hidden="1" locked="0"/>
    </xf>
    <xf numFmtId="0" fontId="0" fillId="0" borderId="10" xfId="0" applyBorder="1" applyAlignment="1" applyProtection="1">
      <alignment vertical="center" textRotation="255"/>
      <protection locked="0"/>
    </xf>
    <xf numFmtId="0" fontId="0" fillId="0" borderId="11" xfId="0" applyBorder="1" applyAlignment="1" applyProtection="1">
      <alignment vertical="center" textRotation="255"/>
      <protection locked="0"/>
    </xf>
    <xf numFmtId="0" fontId="0" fillId="0" borderId="12" xfId="0" applyBorder="1" applyAlignment="1" applyProtection="1">
      <alignment vertical="center" textRotation="255"/>
      <protection locked="0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19050</xdr:rowOff>
    </xdr:from>
    <xdr:to>
      <xdr:col>10</xdr:col>
      <xdr:colOff>142875</xdr:colOff>
      <xdr:row>2</xdr:row>
      <xdr:rowOff>95250</xdr:rowOff>
    </xdr:to>
    <xdr:sp>
      <xdr:nvSpPr>
        <xdr:cNvPr id="1" name="Rectangle 44"/>
        <xdr:cNvSpPr>
          <a:spLocks/>
        </xdr:cNvSpPr>
      </xdr:nvSpPr>
      <xdr:spPr>
        <a:xfrm>
          <a:off x="6610350" y="19050"/>
          <a:ext cx="51435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106" zoomScaleNormal="106" zoomScaleSheetLayoutView="100" workbookViewId="0" topLeftCell="A1">
      <selection activeCell="B4" sqref="B4:C4"/>
    </sheetView>
  </sheetViews>
  <sheetFormatPr defaultColWidth="9.140625" defaultRowHeight="15"/>
  <cols>
    <col min="1" max="1" width="5.28125" style="0" customWidth="1"/>
    <col min="2" max="2" width="13.00390625" style="0" customWidth="1"/>
    <col min="3" max="3" width="15.00390625" style="0" customWidth="1"/>
    <col min="4" max="4" width="12.28125" style="0" customWidth="1"/>
    <col min="5" max="5" width="15.421875" style="0" customWidth="1"/>
    <col min="6" max="6" width="2.8515625" style="0" hidden="1" customWidth="1"/>
    <col min="7" max="7" width="18.421875" style="0" customWidth="1"/>
    <col min="8" max="10" width="8.421875" style="35" customWidth="1"/>
    <col min="11" max="11" width="2.57421875" style="0" customWidth="1"/>
    <col min="12" max="12" width="9.00390625" style="0" hidden="1" customWidth="1"/>
    <col min="14" max="14" width="9.00390625" style="0" customWidth="1"/>
  </cols>
  <sheetData>
    <row r="1" spans="1:10" ht="19.5" customHeight="1">
      <c r="A1" t="s">
        <v>10</v>
      </c>
      <c r="J1"/>
    </row>
    <row r="2" spans="1:11" ht="1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>
      <c r="A3" s="6"/>
      <c r="B3" s="6"/>
      <c r="C3" s="6"/>
      <c r="D3" s="6"/>
      <c r="E3" s="6"/>
      <c r="F3" s="6"/>
      <c r="G3" s="6"/>
      <c r="H3" s="36"/>
      <c r="I3" s="36"/>
      <c r="J3" s="36"/>
      <c r="K3" s="6"/>
    </row>
    <row r="4" spans="1:10" ht="15">
      <c r="A4" s="8" t="s">
        <v>18</v>
      </c>
      <c r="B4" s="74"/>
      <c r="C4" s="74"/>
      <c r="D4" s="8" t="s">
        <v>11</v>
      </c>
      <c r="E4" s="12" t="s">
        <v>20</v>
      </c>
      <c r="F4" s="12"/>
      <c r="G4" s="33"/>
      <c r="H4" s="37"/>
      <c r="I4" s="37"/>
      <c r="J4" s="37" t="s">
        <v>21</v>
      </c>
    </row>
    <row r="5" ht="10.5" customHeight="1"/>
    <row r="6" spans="1:12" ht="13.5" customHeight="1">
      <c r="A6" s="63" t="s">
        <v>0</v>
      </c>
      <c r="B6" s="1"/>
      <c r="C6" s="4" t="s">
        <v>9</v>
      </c>
      <c r="D6" s="72" t="s">
        <v>2</v>
      </c>
      <c r="E6" s="73"/>
      <c r="F6" s="28">
        <f>IF(B4="測量",1,IF(B4="建設コンサルタント",2,IF(B4="地質調査",3,IF(B4="補償コンサルタント",4,IF(B4="建築設計",5,0)))))</f>
        <v>0</v>
      </c>
      <c r="G6" s="66" t="s">
        <v>161</v>
      </c>
      <c r="H6" s="42" t="s">
        <v>159</v>
      </c>
      <c r="I6" s="43"/>
      <c r="J6" s="44"/>
      <c r="L6" s="40" t="s">
        <v>26</v>
      </c>
    </row>
    <row r="7" spans="1:12" ht="13.5">
      <c r="A7" s="64"/>
      <c r="B7" s="2" t="s">
        <v>1</v>
      </c>
      <c r="C7" s="2"/>
      <c r="D7" s="75" t="s">
        <v>4</v>
      </c>
      <c r="E7" s="76"/>
      <c r="F7" s="27" t="e">
        <f>CHOOSE(F6,1,10,3,0,4)</f>
        <v>#VALUE!</v>
      </c>
      <c r="G7" s="67"/>
      <c r="H7" s="45"/>
      <c r="I7" s="46"/>
      <c r="J7" s="47"/>
      <c r="L7" s="40" t="s">
        <v>27</v>
      </c>
    </row>
    <row r="8" spans="1:12" ht="13.5">
      <c r="A8" s="65"/>
      <c r="B8" s="3"/>
      <c r="C8" s="5" t="s">
        <v>8</v>
      </c>
      <c r="D8" s="77" t="s">
        <v>5</v>
      </c>
      <c r="E8" s="78"/>
      <c r="F8" t="e">
        <f>CHOOSE(F6,1,6,1,4,2)</f>
        <v>#VALUE!</v>
      </c>
      <c r="G8" s="68"/>
      <c r="H8" s="48"/>
      <c r="I8" s="49"/>
      <c r="J8" s="50"/>
      <c r="L8" s="40" t="s">
        <v>28</v>
      </c>
    </row>
    <row r="9" spans="1:12" ht="13.5" customHeight="1">
      <c r="A9" s="59"/>
      <c r="B9" s="29"/>
      <c r="C9" s="69"/>
      <c r="D9" s="57"/>
      <c r="E9" s="58"/>
      <c r="F9" s="15" t="e">
        <f ca="1">IF($F$6=4,0,COUNTIF(OFFSET('技術資格一覧'!$A$5,0,$F$6,$F$7),D9)*5)+COUNTIF(OFFSET('技術資格一覧'!$A$5,$F$7,$F$6,$F$8),D9)*2</f>
        <v>#VALUE!</v>
      </c>
      <c r="G9" s="69"/>
      <c r="H9" s="79"/>
      <c r="I9" s="80"/>
      <c r="J9" s="81"/>
      <c r="L9" s="40" t="s">
        <v>29</v>
      </c>
    </row>
    <row r="10" spans="1:12" ht="13.5">
      <c r="A10" s="60"/>
      <c r="B10" s="30"/>
      <c r="C10" s="70"/>
      <c r="D10" s="51"/>
      <c r="E10" s="52"/>
      <c r="F10" s="16"/>
      <c r="G10" s="70"/>
      <c r="H10" s="82"/>
      <c r="I10" s="83"/>
      <c r="J10" s="84"/>
      <c r="L10" s="40" t="s">
        <v>30</v>
      </c>
    </row>
    <row r="11" spans="1:12" ht="13.5">
      <c r="A11" s="60"/>
      <c r="B11" s="30"/>
      <c r="C11" s="70" t="s">
        <v>6</v>
      </c>
      <c r="D11" s="53" t="s">
        <v>19</v>
      </c>
      <c r="E11" s="54"/>
      <c r="F11" s="17"/>
      <c r="G11" s="70"/>
      <c r="H11" s="85"/>
      <c r="I11" s="86"/>
      <c r="J11" s="87"/>
      <c r="L11" s="40" t="s">
        <v>31</v>
      </c>
    </row>
    <row r="12" spans="1:13" ht="13.5">
      <c r="A12" s="61"/>
      <c r="B12" s="31"/>
      <c r="C12" s="71"/>
      <c r="D12" s="55" t="s">
        <v>7</v>
      </c>
      <c r="E12" s="56"/>
      <c r="F12" s="18"/>
      <c r="G12" s="71"/>
      <c r="H12" s="88"/>
      <c r="I12" s="89"/>
      <c r="J12" s="90"/>
      <c r="L12" s="40" t="s">
        <v>32</v>
      </c>
      <c r="M12" s="11"/>
    </row>
    <row r="13" spans="1:12" ht="13.5" customHeight="1">
      <c r="A13" s="59"/>
      <c r="B13" s="29"/>
      <c r="C13" s="69"/>
      <c r="D13" s="57"/>
      <c r="E13" s="58"/>
      <c r="F13" s="15" t="e">
        <f ca="1">IF($F$6=4,0,COUNTIF(OFFSET('技術資格一覧'!$A$5,0,$F$6,$F$7),D13)*5)+COUNTIF(OFFSET('技術資格一覧'!$A$5,$F$7,$F$6,$F$8),D13)*2</f>
        <v>#VALUE!</v>
      </c>
      <c r="G13" s="69"/>
      <c r="H13" s="79"/>
      <c r="I13" s="80"/>
      <c r="J13" s="81"/>
      <c r="L13" s="40" t="s">
        <v>33</v>
      </c>
    </row>
    <row r="14" spans="1:12" ht="13.5">
      <c r="A14" s="60"/>
      <c r="B14" s="30"/>
      <c r="C14" s="70"/>
      <c r="D14" s="51"/>
      <c r="E14" s="52"/>
      <c r="F14" s="16"/>
      <c r="G14" s="70"/>
      <c r="H14" s="82"/>
      <c r="I14" s="83"/>
      <c r="J14" s="84"/>
      <c r="L14" s="40" t="s">
        <v>34</v>
      </c>
    </row>
    <row r="15" spans="1:12" ht="13.5">
      <c r="A15" s="60"/>
      <c r="B15" s="30"/>
      <c r="C15" s="70" t="s">
        <v>6</v>
      </c>
      <c r="D15" s="53" t="s">
        <v>19</v>
      </c>
      <c r="E15" s="54"/>
      <c r="F15" s="17"/>
      <c r="G15" s="70"/>
      <c r="H15" s="85"/>
      <c r="I15" s="86"/>
      <c r="J15" s="87"/>
      <c r="L15" s="40" t="s">
        <v>35</v>
      </c>
    </row>
    <row r="16" spans="1:12" ht="13.5">
      <c r="A16" s="61"/>
      <c r="B16" s="31"/>
      <c r="C16" s="71"/>
      <c r="D16" s="55" t="s">
        <v>7</v>
      </c>
      <c r="E16" s="56"/>
      <c r="F16" s="18"/>
      <c r="G16" s="71"/>
      <c r="H16" s="88"/>
      <c r="I16" s="89"/>
      <c r="J16" s="90"/>
      <c r="L16" s="40" t="s">
        <v>37</v>
      </c>
    </row>
    <row r="17" spans="1:12" ht="13.5" customHeight="1">
      <c r="A17" s="59"/>
      <c r="B17" s="29"/>
      <c r="C17" s="69"/>
      <c r="D17" s="57"/>
      <c r="E17" s="58"/>
      <c r="F17" s="15" t="e">
        <f ca="1">IF($F$6=4,0,COUNTIF(OFFSET('技術資格一覧'!$A$5,0,$F$6,$F$7),D17)*5)+COUNTIF(OFFSET('技術資格一覧'!$A$5,$F$7,$F$6,$F$8),D17)*2</f>
        <v>#VALUE!</v>
      </c>
      <c r="G17" s="69"/>
      <c r="H17" s="79"/>
      <c r="I17" s="80"/>
      <c r="J17" s="81"/>
      <c r="L17" s="40" t="s">
        <v>41</v>
      </c>
    </row>
    <row r="18" spans="1:12" ht="13.5">
      <c r="A18" s="60"/>
      <c r="B18" s="30"/>
      <c r="C18" s="70"/>
      <c r="D18" s="51"/>
      <c r="E18" s="52"/>
      <c r="F18" s="16"/>
      <c r="G18" s="70"/>
      <c r="H18" s="82"/>
      <c r="I18" s="83"/>
      <c r="J18" s="84"/>
      <c r="L18" s="40" t="s">
        <v>65</v>
      </c>
    </row>
    <row r="19" spans="1:12" ht="13.5">
      <c r="A19" s="60"/>
      <c r="B19" s="30"/>
      <c r="C19" s="70" t="s">
        <v>6</v>
      </c>
      <c r="D19" s="53" t="s">
        <v>19</v>
      </c>
      <c r="E19" s="54"/>
      <c r="F19" s="17"/>
      <c r="G19" s="70"/>
      <c r="H19" s="85"/>
      <c r="I19" s="86"/>
      <c r="J19" s="87"/>
      <c r="L19" s="40" t="s">
        <v>66</v>
      </c>
    </row>
    <row r="20" spans="1:12" ht="13.5">
      <c r="A20" s="61"/>
      <c r="B20" s="31"/>
      <c r="C20" s="71"/>
      <c r="D20" s="55" t="s">
        <v>7</v>
      </c>
      <c r="E20" s="56"/>
      <c r="F20" s="18"/>
      <c r="G20" s="71"/>
      <c r="H20" s="88"/>
      <c r="I20" s="89"/>
      <c r="J20" s="90"/>
      <c r="L20" s="40" t="s">
        <v>67</v>
      </c>
    </row>
    <row r="21" spans="1:12" ht="13.5" customHeight="1">
      <c r="A21" s="59"/>
      <c r="B21" s="29"/>
      <c r="C21" s="69"/>
      <c r="D21" s="57"/>
      <c r="E21" s="58"/>
      <c r="F21" s="15" t="e">
        <f ca="1">IF($F$6=4,0,COUNTIF(OFFSET('技術資格一覧'!$A$5,0,$F$6,$F$7),D21)*5)+COUNTIF(OFFSET('技術資格一覧'!$A$5,$F$7,$F$6,$F$8),D21)*2</f>
        <v>#VALUE!</v>
      </c>
      <c r="G21" s="69"/>
      <c r="H21" s="79"/>
      <c r="I21" s="80"/>
      <c r="J21" s="81"/>
      <c r="L21" s="40" t="s">
        <v>42</v>
      </c>
    </row>
    <row r="22" spans="1:12" ht="13.5">
      <c r="A22" s="60"/>
      <c r="B22" s="30"/>
      <c r="C22" s="70"/>
      <c r="D22" s="51"/>
      <c r="E22" s="52"/>
      <c r="F22" s="16"/>
      <c r="G22" s="70"/>
      <c r="H22" s="82"/>
      <c r="I22" s="83"/>
      <c r="J22" s="84"/>
      <c r="L22" s="40" t="s">
        <v>46</v>
      </c>
    </row>
    <row r="23" spans="1:10" ht="13.5">
      <c r="A23" s="60"/>
      <c r="B23" s="30"/>
      <c r="C23" s="70" t="s">
        <v>6</v>
      </c>
      <c r="D23" s="53" t="s">
        <v>19</v>
      </c>
      <c r="E23" s="54"/>
      <c r="F23" s="17"/>
      <c r="G23" s="70"/>
      <c r="H23" s="85"/>
      <c r="I23" s="86"/>
      <c r="J23" s="87"/>
    </row>
    <row r="24" spans="1:10" ht="13.5">
      <c r="A24" s="61"/>
      <c r="B24" s="31"/>
      <c r="C24" s="71"/>
      <c r="D24" s="55" t="s">
        <v>7</v>
      </c>
      <c r="E24" s="56"/>
      <c r="F24" s="18"/>
      <c r="G24" s="71"/>
      <c r="H24" s="88"/>
      <c r="I24" s="89"/>
      <c r="J24" s="90"/>
    </row>
    <row r="25" spans="1:12" ht="13.5" customHeight="1">
      <c r="A25" s="59"/>
      <c r="B25" s="29"/>
      <c r="C25" s="69"/>
      <c r="D25" s="57"/>
      <c r="E25" s="58"/>
      <c r="F25" s="15" t="e">
        <f ca="1">IF($F$6=4,0,COUNTIF(OFFSET('技術資格一覧'!$A$5,0,$F$6,$F$7),D25)*5)+COUNTIF(OFFSET('技術資格一覧'!$A$5,$F$7,$F$6,$F$8),D25)*2</f>
        <v>#VALUE!</v>
      </c>
      <c r="G25" s="69"/>
      <c r="H25" s="79"/>
      <c r="I25" s="80"/>
      <c r="J25" s="81"/>
      <c r="L25" t="s">
        <v>156</v>
      </c>
    </row>
    <row r="26" spans="1:12" ht="13.5">
      <c r="A26" s="60"/>
      <c r="B26" s="30"/>
      <c r="C26" s="70"/>
      <c r="D26" s="51"/>
      <c r="E26" s="52"/>
      <c r="F26" s="16"/>
      <c r="G26" s="70"/>
      <c r="H26" s="82"/>
      <c r="I26" s="83"/>
      <c r="J26" s="84"/>
      <c r="L26" t="s">
        <v>157</v>
      </c>
    </row>
    <row r="27" spans="1:12" ht="13.5">
      <c r="A27" s="60"/>
      <c r="B27" s="30"/>
      <c r="C27" s="70" t="s">
        <v>6</v>
      </c>
      <c r="D27" s="53" t="s">
        <v>19</v>
      </c>
      <c r="E27" s="54"/>
      <c r="F27" s="17"/>
      <c r="G27" s="70"/>
      <c r="H27" s="85"/>
      <c r="I27" s="86"/>
      <c r="J27" s="87"/>
      <c r="L27" t="s">
        <v>160</v>
      </c>
    </row>
    <row r="28" spans="1:12" ht="13.5">
      <c r="A28" s="61"/>
      <c r="B28" s="31"/>
      <c r="C28" s="71"/>
      <c r="D28" s="55" t="s">
        <v>7</v>
      </c>
      <c r="E28" s="56"/>
      <c r="F28" s="18"/>
      <c r="G28" s="71"/>
      <c r="H28" s="88"/>
      <c r="I28" s="89"/>
      <c r="J28" s="90"/>
      <c r="L28" t="s">
        <v>158</v>
      </c>
    </row>
    <row r="29" spans="1:10" ht="13.5" customHeight="1">
      <c r="A29" s="59"/>
      <c r="B29" s="29"/>
      <c r="C29" s="69"/>
      <c r="D29" s="57"/>
      <c r="E29" s="58"/>
      <c r="F29" s="15" t="e">
        <f ca="1">IF($F$6=4,0,COUNTIF(OFFSET('技術資格一覧'!$A$5,0,$F$6,$F$7),D29)*5)+COUNTIF(OFFSET('技術資格一覧'!$A$5,$F$7,$F$6,$F$8),D29)*2</f>
        <v>#VALUE!</v>
      </c>
      <c r="G29" s="69"/>
      <c r="H29" s="79"/>
      <c r="I29" s="80"/>
      <c r="J29" s="81"/>
    </row>
    <row r="30" spans="1:10" ht="13.5">
      <c r="A30" s="60"/>
      <c r="B30" s="30"/>
      <c r="C30" s="70"/>
      <c r="D30" s="51"/>
      <c r="E30" s="52"/>
      <c r="F30" s="16"/>
      <c r="G30" s="70"/>
      <c r="H30" s="82"/>
      <c r="I30" s="83"/>
      <c r="J30" s="84"/>
    </row>
    <row r="31" spans="1:10" ht="13.5">
      <c r="A31" s="60"/>
      <c r="B31" s="30"/>
      <c r="C31" s="70" t="s">
        <v>6</v>
      </c>
      <c r="D31" s="53" t="s">
        <v>19</v>
      </c>
      <c r="E31" s="54"/>
      <c r="F31" s="17"/>
      <c r="G31" s="70"/>
      <c r="H31" s="85"/>
      <c r="I31" s="86"/>
      <c r="J31" s="87"/>
    </row>
    <row r="32" spans="1:10" ht="13.5">
      <c r="A32" s="61"/>
      <c r="B32" s="31"/>
      <c r="C32" s="71"/>
      <c r="D32" s="55" t="s">
        <v>7</v>
      </c>
      <c r="E32" s="56"/>
      <c r="F32" s="18"/>
      <c r="G32" s="71"/>
      <c r="H32" s="88"/>
      <c r="I32" s="89"/>
      <c r="J32" s="90"/>
    </row>
    <row r="33" spans="1:10" ht="13.5" customHeight="1">
      <c r="A33" s="59"/>
      <c r="B33" s="29"/>
      <c r="C33" s="69"/>
      <c r="D33" s="57"/>
      <c r="E33" s="58"/>
      <c r="F33" s="15" t="e">
        <f ca="1">IF($F$6=4,0,COUNTIF(OFFSET('技術資格一覧'!$A$5,0,$F$6,$F$7),D33)*5)+COUNTIF(OFFSET('技術資格一覧'!$A$5,$F$7,$F$6,$F$8),D33)*2</f>
        <v>#VALUE!</v>
      </c>
      <c r="G33" s="69"/>
      <c r="H33" s="79"/>
      <c r="I33" s="80"/>
      <c r="J33" s="81"/>
    </row>
    <row r="34" spans="1:10" ht="13.5">
      <c r="A34" s="60"/>
      <c r="B34" s="30"/>
      <c r="C34" s="70"/>
      <c r="D34" s="51"/>
      <c r="E34" s="52"/>
      <c r="F34" s="16"/>
      <c r="G34" s="70"/>
      <c r="H34" s="82"/>
      <c r="I34" s="83"/>
      <c r="J34" s="84"/>
    </row>
    <row r="35" spans="1:10" ht="13.5">
      <c r="A35" s="60"/>
      <c r="B35" s="30"/>
      <c r="C35" s="70" t="s">
        <v>6</v>
      </c>
      <c r="D35" s="53" t="s">
        <v>19</v>
      </c>
      <c r="E35" s="54"/>
      <c r="F35" s="17"/>
      <c r="G35" s="70"/>
      <c r="H35" s="85"/>
      <c r="I35" s="86"/>
      <c r="J35" s="87"/>
    </row>
    <row r="36" spans="1:10" ht="13.5">
      <c r="A36" s="61"/>
      <c r="B36" s="31"/>
      <c r="C36" s="71"/>
      <c r="D36" s="55" t="s">
        <v>7</v>
      </c>
      <c r="E36" s="56"/>
      <c r="F36" s="18"/>
      <c r="G36" s="71"/>
      <c r="H36" s="88"/>
      <c r="I36" s="89"/>
      <c r="J36" s="90"/>
    </row>
    <row r="37" spans="1:10" ht="13.5" customHeight="1">
      <c r="A37" s="59"/>
      <c r="B37" s="29"/>
      <c r="C37" s="69"/>
      <c r="D37" s="57"/>
      <c r="E37" s="58"/>
      <c r="F37" s="15" t="e">
        <f ca="1">IF($F$6=4,0,COUNTIF(OFFSET('技術資格一覧'!$A$5,0,$F$6,$F$7),D37)*5)+COUNTIF(OFFSET('技術資格一覧'!$A$5,$F$7,$F$6,$F$8),D37)*2</f>
        <v>#VALUE!</v>
      </c>
      <c r="G37" s="69"/>
      <c r="H37" s="79"/>
      <c r="I37" s="80"/>
      <c r="J37" s="81"/>
    </row>
    <row r="38" spans="1:10" ht="13.5">
      <c r="A38" s="60"/>
      <c r="B38" s="30"/>
      <c r="C38" s="70"/>
      <c r="D38" s="51"/>
      <c r="E38" s="52"/>
      <c r="F38" s="16"/>
      <c r="G38" s="70"/>
      <c r="H38" s="82"/>
      <c r="I38" s="83"/>
      <c r="J38" s="84"/>
    </row>
    <row r="39" spans="1:10" ht="13.5">
      <c r="A39" s="60"/>
      <c r="B39" s="30"/>
      <c r="C39" s="70" t="s">
        <v>6</v>
      </c>
      <c r="D39" s="53" t="s">
        <v>19</v>
      </c>
      <c r="E39" s="54"/>
      <c r="F39" s="17"/>
      <c r="G39" s="70"/>
      <c r="H39" s="85"/>
      <c r="I39" s="86"/>
      <c r="J39" s="87"/>
    </row>
    <row r="40" spans="1:10" ht="13.5">
      <c r="A40" s="61"/>
      <c r="B40" s="31"/>
      <c r="C40" s="71"/>
      <c r="D40" s="55" t="s">
        <v>7</v>
      </c>
      <c r="E40" s="56"/>
      <c r="F40" s="18"/>
      <c r="G40" s="71"/>
      <c r="H40" s="88"/>
      <c r="I40" s="89"/>
      <c r="J40" s="90"/>
    </row>
    <row r="41" spans="1:10" ht="13.5" customHeight="1">
      <c r="A41" s="59"/>
      <c r="B41" s="29"/>
      <c r="C41" s="69"/>
      <c r="D41" s="57"/>
      <c r="E41" s="58"/>
      <c r="F41" s="15" t="e">
        <f ca="1">IF($F$6=4,0,COUNTIF(OFFSET('技術資格一覧'!$A$5,0,$F$6,$F$7),D41)*5)+COUNTIF(OFFSET('技術資格一覧'!$A$5,$F$7,$F$6,$F$8),D41)*2</f>
        <v>#VALUE!</v>
      </c>
      <c r="G41" s="69"/>
      <c r="H41" s="79"/>
      <c r="I41" s="80"/>
      <c r="J41" s="81"/>
    </row>
    <row r="42" spans="1:10" ht="13.5">
      <c r="A42" s="60"/>
      <c r="B42" s="30"/>
      <c r="C42" s="70"/>
      <c r="D42" s="51"/>
      <c r="E42" s="52"/>
      <c r="F42" s="16"/>
      <c r="G42" s="70"/>
      <c r="H42" s="82"/>
      <c r="I42" s="83"/>
      <c r="J42" s="84"/>
    </row>
    <row r="43" spans="1:10" ht="13.5">
      <c r="A43" s="60"/>
      <c r="B43" s="30"/>
      <c r="C43" s="70" t="s">
        <v>6</v>
      </c>
      <c r="D43" s="53" t="s">
        <v>19</v>
      </c>
      <c r="E43" s="54"/>
      <c r="F43" s="17"/>
      <c r="G43" s="70"/>
      <c r="H43" s="85"/>
      <c r="I43" s="86"/>
      <c r="J43" s="87"/>
    </row>
    <row r="44" spans="1:10" ht="13.5">
      <c r="A44" s="61"/>
      <c r="B44" s="31"/>
      <c r="C44" s="71"/>
      <c r="D44" s="55" t="s">
        <v>7</v>
      </c>
      <c r="E44" s="56"/>
      <c r="F44" s="18"/>
      <c r="G44" s="71"/>
      <c r="H44" s="88"/>
      <c r="I44" s="89"/>
      <c r="J44" s="90"/>
    </row>
    <row r="45" spans="1:10" ht="13.5" customHeight="1">
      <c r="A45" s="59"/>
      <c r="B45" s="29"/>
      <c r="C45" s="69"/>
      <c r="D45" s="57"/>
      <c r="E45" s="58"/>
      <c r="F45" s="15" t="e">
        <f ca="1">IF($F$6=4,0,COUNTIF(OFFSET('技術資格一覧'!$A$5,0,$F$6,$F$7),D45)*5)+COUNTIF(OFFSET('技術資格一覧'!$A$5,$F$7,$F$6,$F$8),D45)*2</f>
        <v>#VALUE!</v>
      </c>
      <c r="G45" s="69"/>
      <c r="H45" s="79"/>
      <c r="I45" s="80"/>
      <c r="J45" s="81"/>
    </row>
    <row r="46" spans="1:10" ht="13.5">
      <c r="A46" s="60"/>
      <c r="B46" s="30"/>
      <c r="C46" s="70"/>
      <c r="D46" s="51"/>
      <c r="E46" s="52"/>
      <c r="F46" s="16"/>
      <c r="G46" s="70"/>
      <c r="H46" s="82"/>
      <c r="I46" s="83"/>
      <c r="J46" s="84"/>
    </row>
    <row r="47" spans="1:10" ht="13.5">
      <c r="A47" s="60"/>
      <c r="B47" s="30"/>
      <c r="C47" s="70" t="s">
        <v>6</v>
      </c>
      <c r="D47" s="53" t="s">
        <v>19</v>
      </c>
      <c r="E47" s="54"/>
      <c r="F47" s="17"/>
      <c r="G47" s="70"/>
      <c r="H47" s="85"/>
      <c r="I47" s="86"/>
      <c r="J47" s="87"/>
    </row>
    <row r="48" spans="1:10" ht="13.5">
      <c r="A48" s="61"/>
      <c r="B48" s="31"/>
      <c r="C48" s="71"/>
      <c r="D48" s="55" t="s">
        <v>7</v>
      </c>
      <c r="E48" s="56"/>
      <c r="F48" s="18"/>
      <c r="G48" s="71"/>
      <c r="H48" s="88"/>
      <c r="I48" s="89"/>
      <c r="J48" s="90"/>
    </row>
    <row r="49" spans="1:10" ht="13.5" customHeight="1">
      <c r="A49" s="59"/>
      <c r="B49" s="29"/>
      <c r="C49" s="69"/>
      <c r="D49" s="57"/>
      <c r="E49" s="58"/>
      <c r="F49" s="15" t="e">
        <f ca="1">IF($F$6=4,0,COUNTIF(OFFSET('技術資格一覧'!$A$5,0,$F$6,$F$7),D49)*5)+COUNTIF(OFFSET('技術資格一覧'!$A$5,$F$7,$F$6,$F$8),D49)*2</f>
        <v>#VALUE!</v>
      </c>
      <c r="G49" s="69"/>
      <c r="H49" s="79"/>
      <c r="I49" s="80"/>
      <c r="J49" s="81"/>
    </row>
    <row r="50" spans="1:10" ht="13.5">
      <c r="A50" s="60"/>
      <c r="B50" s="30"/>
      <c r="C50" s="70"/>
      <c r="D50" s="51"/>
      <c r="E50" s="52"/>
      <c r="F50" s="16"/>
      <c r="G50" s="70"/>
      <c r="H50" s="82"/>
      <c r="I50" s="83"/>
      <c r="J50" s="84"/>
    </row>
    <row r="51" spans="1:10" ht="13.5">
      <c r="A51" s="60"/>
      <c r="B51" s="30"/>
      <c r="C51" s="70" t="s">
        <v>6</v>
      </c>
      <c r="D51" s="53" t="s">
        <v>19</v>
      </c>
      <c r="E51" s="54"/>
      <c r="F51" s="17"/>
      <c r="G51" s="70"/>
      <c r="H51" s="85"/>
      <c r="I51" s="86"/>
      <c r="J51" s="87"/>
    </row>
    <row r="52" spans="1:10" ht="13.5">
      <c r="A52" s="61"/>
      <c r="B52" s="31"/>
      <c r="C52" s="71"/>
      <c r="D52" s="55" t="s">
        <v>7</v>
      </c>
      <c r="E52" s="56"/>
      <c r="F52" s="18"/>
      <c r="G52" s="71"/>
      <c r="H52" s="88"/>
      <c r="I52" s="89"/>
      <c r="J52" s="90"/>
    </row>
    <row r="53" spans="1:10" ht="13.5" customHeight="1">
      <c r="A53" s="59"/>
      <c r="B53" s="29"/>
      <c r="C53" s="69"/>
      <c r="D53" s="57"/>
      <c r="E53" s="58"/>
      <c r="F53" s="15" t="e">
        <f ca="1">IF($F$6=4,0,COUNTIF(OFFSET('技術資格一覧'!$A$5,0,$F$6,$F$7),D53)*5)+COUNTIF(OFFSET('技術資格一覧'!$A$5,$F$7,$F$6,$F$8),D53)*2</f>
        <v>#VALUE!</v>
      </c>
      <c r="G53" s="69"/>
      <c r="H53" s="79"/>
      <c r="I53" s="80"/>
      <c r="J53" s="81"/>
    </row>
    <row r="54" spans="1:10" ht="13.5">
      <c r="A54" s="60"/>
      <c r="B54" s="30"/>
      <c r="C54" s="70"/>
      <c r="D54" s="51"/>
      <c r="E54" s="52"/>
      <c r="F54" s="16"/>
      <c r="G54" s="70"/>
      <c r="H54" s="82"/>
      <c r="I54" s="83"/>
      <c r="J54" s="84"/>
    </row>
    <row r="55" spans="1:10" ht="13.5">
      <c r="A55" s="60"/>
      <c r="B55" s="30"/>
      <c r="C55" s="70" t="s">
        <v>6</v>
      </c>
      <c r="D55" s="53" t="s">
        <v>19</v>
      </c>
      <c r="E55" s="54"/>
      <c r="F55" s="17"/>
      <c r="G55" s="70"/>
      <c r="H55" s="85"/>
      <c r="I55" s="86"/>
      <c r="J55" s="87"/>
    </row>
    <row r="56" spans="1:10" ht="13.5">
      <c r="A56" s="61"/>
      <c r="B56" s="31"/>
      <c r="C56" s="71"/>
      <c r="D56" s="55" t="s">
        <v>7</v>
      </c>
      <c r="E56" s="56"/>
      <c r="F56" s="18"/>
      <c r="G56" s="71"/>
      <c r="H56" s="88"/>
      <c r="I56" s="89"/>
      <c r="J56" s="90"/>
    </row>
    <row r="57" spans="1:10" ht="13.5" customHeight="1">
      <c r="A57" s="59"/>
      <c r="B57" s="29"/>
      <c r="C57" s="69"/>
      <c r="D57" s="57"/>
      <c r="E57" s="58"/>
      <c r="F57" s="15" t="e">
        <f ca="1">IF($F$6=4,0,COUNTIF(OFFSET('技術資格一覧'!$A$5,0,$F$6,$F$7),D57)*5)+COUNTIF(OFFSET('技術資格一覧'!$A$5,$F$7,$F$6,$F$8),D57)*2</f>
        <v>#VALUE!</v>
      </c>
      <c r="G57" s="69"/>
      <c r="H57" s="79"/>
      <c r="I57" s="80"/>
      <c r="J57" s="81"/>
    </row>
    <row r="58" spans="1:10" ht="13.5">
      <c r="A58" s="60"/>
      <c r="B58" s="30"/>
      <c r="C58" s="70"/>
      <c r="D58" s="51"/>
      <c r="E58" s="52"/>
      <c r="F58" s="16"/>
      <c r="G58" s="70"/>
      <c r="H58" s="82"/>
      <c r="I58" s="83"/>
      <c r="J58" s="84"/>
    </row>
    <row r="59" spans="1:10" ht="13.5">
      <c r="A59" s="60"/>
      <c r="B59" s="30"/>
      <c r="C59" s="70" t="s">
        <v>6</v>
      </c>
      <c r="D59" s="53" t="s">
        <v>19</v>
      </c>
      <c r="E59" s="54"/>
      <c r="F59" s="17"/>
      <c r="G59" s="70"/>
      <c r="H59" s="85"/>
      <c r="I59" s="86"/>
      <c r="J59" s="87"/>
    </row>
    <row r="60" spans="1:10" ht="13.5">
      <c r="A60" s="61"/>
      <c r="B60" s="31"/>
      <c r="C60" s="71"/>
      <c r="D60" s="55" t="s">
        <v>7</v>
      </c>
      <c r="E60" s="56"/>
      <c r="F60" s="18"/>
      <c r="G60" s="71"/>
      <c r="H60" s="88"/>
      <c r="I60" s="89"/>
      <c r="J60" s="90"/>
    </row>
    <row r="61" spans="1:10" ht="13.5">
      <c r="A61" s="41"/>
      <c r="C61" s="7"/>
      <c r="H61" s="38" t="s">
        <v>68</v>
      </c>
      <c r="I61" s="38" t="str">
        <f>WIDECHAR(COUNTIF(F9:F60,5))</f>
        <v>０</v>
      </c>
      <c r="J61" s="39" t="str">
        <f>"＝"&amp;WIDECHAR(COUNTIF(F9:F60,5)*5)</f>
        <v>＝０</v>
      </c>
    </row>
    <row r="62" spans="8:10" ht="13.5">
      <c r="H62" s="38" t="s">
        <v>69</v>
      </c>
      <c r="I62" s="38" t="str">
        <f>WIDECHAR(COUNTIF(F9:F60,2))</f>
        <v>０</v>
      </c>
      <c r="J62" s="39" t="str">
        <f>"＝"&amp;WIDECHAR(COUNTIF(F9:F60,2)*2)</f>
        <v>＝０</v>
      </c>
    </row>
  </sheetData>
  <sheetProtection sheet="1" formatCells="0" formatColumns="0" formatRows="0" insertColumns="0" insertRows="0" deleteColumns="0" deleteRows="0" selectLockedCells="1" sort="0" pivotTables="0"/>
  <mergeCells count="138">
    <mergeCell ref="H49:J50"/>
    <mergeCell ref="H51:J52"/>
    <mergeCell ref="H53:J54"/>
    <mergeCell ref="H55:J56"/>
    <mergeCell ref="H57:J58"/>
    <mergeCell ref="H59:J60"/>
    <mergeCell ref="H37:J38"/>
    <mergeCell ref="H39:J40"/>
    <mergeCell ref="H41:J42"/>
    <mergeCell ref="H43:J44"/>
    <mergeCell ref="H45:J46"/>
    <mergeCell ref="H47:J48"/>
    <mergeCell ref="H25:J26"/>
    <mergeCell ref="H27:J28"/>
    <mergeCell ref="H29:J30"/>
    <mergeCell ref="H31:J32"/>
    <mergeCell ref="H33:J34"/>
    <mergeCell ref="H35:J36"/>
    <mergeCell ref="C51:C52"/>
    <mergeCell ref="C53:C54"/>
    <mergeCell ref="H9:J10"/>
    <mergeCell ref="H11:J12"/>
    <mergeCell ref="H13:J14"/>
    <mergeCell ref="H15:J16"/>
    <mergeCell ref="H17:J18"/>
    <mergeCell ref="H19:J20"/>
    <mergeCell ref="H21:J22"/>
    <mergeCell ref="H23:J24"/>
    <mergeCell ref="C37:C38"/>
    <mergeCell ref="C39:C40"/>
    <mergeCell ref="C41:C42"/>
    <mergeCell ref="C55:C56"/>
    <mergeCell ref="C57:C58"/>
    <mergeCell ref="C59:C60"/>
    <mergeCell ref="C43:C44"/>
    <mergeCell ref="C45:C46"/>
    <mergeCell ref="C47:C48"/>
    <mergeCell ref="C49:C50"/>
    <mergeCell ref="C25:C26"/>
    <mergeCell ref="C27:C28"/>
    <mergeCell ref="C29:C30"/>
    <mergeCell ref="C31:C32"/>
    <mergeCell ref="C33:C34"/>
    <mergeCell ref="C35:C36"/>
    <mergeCell ref="C21:C22"/>
    <mergeCell ref="C23:C24"/>
    <mergeCell ref="C9:C10"/>
    <mergeCell ref="C11:C12"/>
    <mergeCell ref="C13:C14"/>
    <mergeCell ref="C15:C16"/>
    <mergeCell ref="D15:E15"/>
    <mergeCell ref="D16:E16"/>
    <mergeCell ref="D9:E9"/>
    <mergeCell ref="D13:E13"/>
    <mergeCell ref="D17:E17"/>
    <mergeCell ref="C19:C20"/>
    <mergeCell ref="D50:E50"/>
    <mergeCell ref="D44:E44"/>
    <mergeCell ref="C17:C18"/>
    <mergeCell ref="B4:C4"/>
    <mergeCell ref="D21:E21"/>
    <mergeCell ref="D19:E19"/>
    <mergeCell ref="D20:E20"/>
    <mergeCell ref="D7:E7"/>
    <mergeCell ref="D8:E8"/>
    <mergeCell ref="D14:E14"/>
    <mergeCell ref="D60:E60"/>
    <mergeCell ref="D51:E51"/>
    <mergeCell ref="D52:E52"/>
    <mergeCell ref="D54:E54"/>
    <mergeCell ref="D55:E55"/>
    <mergeCell ref="D56:E56"/>
    <mergeCell ref="D58:E58"/>
    <mergeCell ref="D53:E53"/>
    <mergeCell ref="D57:E57"/>
    <mergeCell ref="D59:E59"/>
    <mergeCell ref="D49:E49"/>
    <mergeCell ref="D40:E40"/>
    <mergeCell ref="D42:E42"/>
    <mergeCell ref="D37:E37"/>
    <mergeCell ref="D41:E41"/>
    <mergeCell ref="D43:E43"/>
    <mergeCell ref="D46:E46"/>
    <mergeCell ref="D47:E47"/>
    <mergeCell ref="D48:E48"/>
    <mergeCell ref="D29:E29"/>
    <mergeCell ref="D35:E35"/>
    <mergeCell ref="D30:E30"/>
    <mergeCell ref="D36:E36"/>
    <mergeCell ref="D38:E38"/>
    <mergeCell ref="D39:E39"/>
    <mergeCell ref="G41:G44"/>
    <mergeCell ref="G45:G48"/>
    <mergeCell ref="D31:E31"/>
    <mergeCell ref="D32:E32"/>
    <mergeCell ref="D34:E34"/>
    <mergeCell ref="D33:E33"/>
    <mergeCell ref="D45:E45"/>
    <mergeCell ref="G17:G20"/>
    <mergeCell ref="D6:E6"/>
    <mergeCell ref="G49:G52"/>
    <mergeCell ref="G53:G56"/>
    <mergeCell ref="G57:G60"/>
    <mergeCell ref="G21:G24"/>
    <mergeCell ref="G25:G28"/>
    <mergeCell ref="G29:G32"/>
    <mergeCell ref="G33:G36"/>
    <mergeCell ref="G37:G40"/>
    <mergeCell ref="A41:A44"/>
    <mergeCell ref="A45:A48"/>
    <mergeCell ref="A2:K2"/>
    <mergeCell ref="A6:A8"/>
    <mergeCell ref="G6:G8"/>
    <mergeCell ref="A9:A12"/>
    <mergeCell ref="A13:A16"/>
    <mergeCell ref="A17:A20"/>
    <mergeCell ref="G9:G12"/>
    <mergeCell ref="G13:G16"/>
    <mergeCell ref="D26:E26"/>
    <mergeCell ref="D25:E25"/>
    <mergeCell ref="A49:A52"/>
    <mergeCell ref="A53:A56"/>
    <mergeCell ref="A57:A60"/>
    <mergeCell ref="A21:A24"/>
    <mergeCell ref="A25:A28"/>
    <mergeCell ref="A29:A32"/>
    <mergeCell ref="A33:A36"/>
    <mergeCell ref="A37:A40"/>
    <mergeCell ref="H6:J8"/>
    <mergeCell ref="D10:E10"/>
    <mergeCell ref="D11:E11"/>
    <mergeCell ref="D12:E12"/>
    <mergeCell ref="D27:E27"/>
    <mergeCell ref="D28:E28"/>
    <mergeCell ref="D18:E18"/>
    <mergeCell ref="D22:E22"/>
    <mergeCell ref="D23:E23"/>
    <mergeCell ref="D24:E24"/>
  </mergeCells>
  <conditionalFormatting sqref="D9 D13 D17 D21 D25 D29 D33 D37 D41 D45 D49 D53 D57">
    <cfRule type="expression" priority="78" dxfId="0" stopIfTrue="1">
      <formula>OR($D9="【　選択してください　】",AND($C9&lt;&gt;"",$D9=""))</formula>
    </cfRule>
  </conditionalFormatting>
  <conditionalFormatting sqref="D10 D14 D18 D22 D26 D30 D34 D38 D42 D46 D50 D54 D58">
    <cfRule type="expression" priority="80" dxfId="0" stopIfTrue="1">
      <formula>OR(AND(COUNTIF($L$6:$L$22,$D9)=1,$D10=""),$D10="【　選択してください　】")</formula>
    </cfRule>
  </conditionalFormatting>
  <dataValidations count="5">
    <dataValidation type="list" allowBlank="1" showInputMessage="1" showErrorMessage="1" sqref="B4">
      <formula1>業種</formula1>
    </dataValidation>
    <dataValidation errorStyle="warning" type="list" allowBlank="1" showInputMessage="1" showErrorMessage="1" sqref="F42 F58 F38 F34 F10 F22 F18 F14 F26 F50 F54 F46">
      <formula1>INDIRECT(F41)</formula1>
    </dataValidation>
    <dataValidation type="list" allowBlank="1" showInputMessage="1" showErrorMessage="1" sqref="D30:F30 D10:E10 D14:E14 D18:E18 D22:E22 D26:E26 D34:E34 D38:E38 D42:E42 D46:E46 D50:E50 D54:E54 D58:E58">
      <formula1>INDIRECT(D29)</formula1>
    </dataValidation>
    <dataValidation type="list" allowBlank="1" showInputMessage="1" showErrorMessage="1" sqref="D9:E9 D13:E13 D17:E17 D21:E21 D25:E25 D29:E29 D33:E33 D37:E37 D41:E41 D45:E45 D49:E49 D53:E53 D57:E57">
      <formula1>INDIRECT($B$4)</formula1>
    </dataValidation>
    <dataValidation type="list" allowBlank="1" showInputMessage="1" showErrorMessage="1" sqref="H9:J10 H57:J58 H53:J54 H49:J50 H45:J46 H41:J42 H37:J38 H33:J34 H29:J30 H25:J26 H21:J22 H17:J18 H13:J14">
      <formula1>$L$25:$L$28</formula1>
    </dataValidation>
  </dataValidations>
  <printOptions horizontalCentered="1" verticalCentered="1"/>
  <pageMargins left="0.11811023622047245" right="0.11811023622047245" top="0.7480314960629921" bottom="0.5511811023622047" header="0.31496062992125984" footer="0.31496062992125984"/>
  <pageSetup fitToHeight="0" fitToWidth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P95"/>
  <sheetViews>
    <sheetView zoomScalePageLayoutView="0" workbookViewId="0" topLeftCell="E61">
      <selection activeCell="H47" sqref="H47"/>
    </sheetView>
  </sheetViews>
  <sheetFormatPr defaultColWidth="8.8515625" defaultRowHeight="15"/>
  <cols>
    <col min="1" max="2" width="8.8515625" style="8" customWidth="1"/>
    <col min="3" max="3" width="19.7109375" style="8" customWidth="1"/>
    <col min="4" max="4" width="21.00390625" style="8" customWidth="1"/>
    <col min="5" max="5" width="13.28125" style="8" customWidth="1"/>
    <col min="6" max="6" width="16.57421875" style="8" bestFit="1" customWidth="1"/>
    <col min="7" max="7" width="8.8515625" style="8" customWidth="1"/>
    <col min="8" max="8" width="21.421875" style="8" bestFit="1" customWidth="1"/>
    <col min="9" max="9" width="8.8515625" style="8" customWidth="1"/>
    <col min="10" max="10" width="19.57421875" style="13" customWidth="1"/>
    <col min="11" max="11" width="26.421875" style="8" customWidth="1"/>
    <col min="12" max="12" width="19.57421875" style="14" customWidth="1"/>
    <col min="13" max="13" width="14.8515625" style="8" bestFit="1" customWidth="1"/>
    <col min="14" max="14" width="8.8515625" style="8" customWidth="1"/>
    <col min="15" max="15" width="13.421875" style="8" customWidth="1"/>
    <col min="16" max="16" width="15.00390625" style="8" bestFit="1" customWidth="1"/>
    <col min="17" max="16384" width="8.8515625" style="8" customWidth="1"/>
  </cols>
  <sheetData>
    <row r="4" spans="1:15" ht="11.25">
      <c r="A4" s="19" t="s">
        <v>12</v>
      </c>
      <c r="B4" s="19" t="s">
        <v>13</v>
      </c>
      <c r="C4" s="20" t="s">
        <v>14</v>
      </c>
      <c r="D4" s="20" t="s">
        <v>15</v>
      </c>
      <c r="E4" s="19" t="s">
        <v>16</v>
      </c>
      <c r="F4" s="20" t="s">
        <v>17</v>
      </c>
      <c r="J4" s="13" t="s">
        <v>22</v>
      </c>
      <c r="L4" s="14" t="s">
        <v>23</v>
      </c>
      <c r="O4" s="9"/>
    </row>
    <row r="5" spans="2:16" ht="11.25">
      <c r="B5" s="25" t="s">
        <v>24</v>
      </c>
      <c r="C5" s="26" t="s">
        <v>26</v>
      </c>
      <c r="D5" s="26" t="s">
        <v>65</v>
      </c>
      <c r="E5" s="23" t="s">
        <v>43</v>
      </c>
      <c r="F5" s="26" t="s">
        <v>47</v>
      </c>
      <c r="J5" s="91" t="s">
        <v>53</v>
      </c>
      <c r="K5" s="8" t="s">
        <v>70</v>
      </c>
      <c r="L5" s="14" t="s">
        <v>62</v>
      </c>
      <c r="M5" s="8" t="s">
        <v>75</v>
      </c>
      <c r="O5" s="93" t="s">
        <v>46</v>
      </c>
      <c r="P5" s="8" t="s">
        <v>136</v>
      </c>
    </row>
    <row r="6" spans="2:16" ht="11.25">
      <c r="B6" s="24" t="s">
        <v>25</v>
      </c>
      <c r="C6" s="26" t="s">
        <v>27</v>
      </c>
      <c r="D6" s="26" t="s">
        <v>66</v>
      </c>
      <c r="E6" s="23" t="s">
        <v>44</v>
      </c>
      <c r="F6" s="26" t="s">
        <v>48</v>
      </c>
      <c r="J6" s="91"/>
      <c r="K6" s="8" t="s">
        <v>71</v>
      </c>
      <c r="L6" s="14" t="s">
        <v>63</v>
      </c>
      <c r="M6" s="8" t="s">
        <v>96</v>
      </c>
      <c r="O6" s="93"/>
      <c r="P6" s="8" t="s">
        <v>137</v>
      </c>
    </row>
    <row r="7" spans="3:16" ht="11.25">
      <c r="C7" s="26" t="s">
        <v>28</v>
      </c>
      <c r="D7" s="26" t="s">
        <v>67</v>
      </c>
      <c r="E7" s="23" t="s">
        <v>45</v>
      </c>
      <c r="F7" s="26" t="s">
        <v>49</v>
      </c>
      <c r="J7" s="91"/>
      <c r="K7" s="8" t="s">
        <v>72</v>
      </c>
      <c r="L7" s="91" t="s">
        <v>64</v>
      </c>
      <c r="M7" s="8" t="s">
        <v>102</v>
      </c>
      <c r="O7" s="93"/>
      <c r="P7" s="8" t="s">
        <v>138</v>
      </c>
    </row>
    <row r="8" spans="3:16" ht="11.25">
      <c r="C8" s="26" t="s">
        <v>29</v>
      </c>
      <c r="D8" s="22" t="s">
        <v>42</v>
      </c>
      <c r="E8" s="24" t="s">
        <v>46</v>
      </c>
      <c r="F8" s="26" t="s">
        <v>50</v>
      </c>
      <c r="J8" s="91"/>
      <c r="K8" s="8" t="s">
        <v>73</v>
      </c>
      <c r="L8" s="91"/>
      <c r="M8" s="8" t="s">
        <v>122</v>
      </c>
      <c r="O8" s="93"/>
      <c r="P8" s="8" t="s">
        <v>139</v>
      </c>
    </row>
    <row r="9" spans="3:16" ht="11.25">
      <c r="C9" s="26" t="s">
        <v>30</v>
      </c>
      <c r="F9" s="21" t="s">
        <v>51</v>
      </c>
      <c r="J9" s="91"/>
      <c r="K9" s="8" t="s">
        <v>74</v>
      </c>
      <c r="O9" s="93"/>
      <c r="P9" s="8" t="s">
        <v>141</v>
      </c>
    </row>
    <row r="10" spans="3:16" ht="11.25">
      <c r="C10" s="26" t="s">
        <v>31</v>
      </c>
      <c r="F10" s="22" t="s">
        <v>52</v>
      </c>
      <c r="J10" s="91" t="s">
        <v>54</v>
      </c>
      <c r="K10" s="8" t="s">
        <v>75</v>
      </c>
      <c r="L10" s="91" t="s">
        <v>42</v>
      </c>
      <c r="M10" s="8" t="s">
        <v>133</v>
      </c>
      <c r="O10" s="93"/>
      <c r="P10" s="8" t="s">
        <v>140</v>
      </c>
    </row>
    <row r="11" spans="3:16" ht="11.25">
      <c r="C11" s="26" t="s">
        <v>32</v>
      </c>
      <c r="J11" s="91"/>
      <c r="K11" s="8" t="s">
        <v>76</v>
      </c>
      <c r="L11" s="91"/>
      <c r="M11" s="8" t="s">
        <v>134</v>
      </c>
      <c r="O11" s="93"/>
      <c r="P11" s="8" t="s">
        <v>142</v>
      </c>
    </row>
    <row r="12" spans="3:16" ht="11.25">
      <c r="C12" s="26" t="s">
        <v>33</v>
      </c>
      <c r="J12" s="91"/>
      <c r="K12" s="8" t="s">
        <v>77</v>
      </c>
      <c r="L12" s="91"/>
      <c r="M12" s="8" t="s">
        <v>135</v>
      </c>
      <c r="O12" s="93"/>
      <c r="P12" s="8" t="s">
        <v>143</v>
      </c>
    </row>
    <row r="13" spans="3:11" ht="11.25">
      <c r="C13" s="26" t="s">
        <v>34</v>
      </c>
      <c r="J13" s="91"/>
      <c r="K13" s="8" t="s">
        <v>78</v>
      </c>
    </row>
    <row r="14" spans="3:11" ht="11.25">
      <c r="C14" s="26" t="s">
        <v>35</v>
      </c>
      <c r="D14" s="10"/>
      <c r="J14" s="91"/>
      <c r="K14" s="8" t="s">
        <v>79</v>
      </c>
    </row>
    <row r="15" spans="3:11" ht="11.25">
      <c r="C15" s="21" t="s">
        <v>36</v>
      </c>
      <c r="D15" s="10"/>
      <c r="J15" s="91"/>
      <c r="K15" s="8" t="s">
        <v>80</v>
      </c>
    </row>
    <row r="16" spans="3:11" ht="11.25">
      <c r="C16" s="21" t="s">
        <v>37</v>
      </c>
      <c r="D16" s="10"/>
      <c r="J16" s="91"/>
      <c r="K16" s="8" t="s">
        <v>81</v>
      </c>
    </row>
    <row r="17" spans="3:11" ht="11.25">
      <c r="C17" s="21" t="s">
        <v>38</v>
      </c>
      <c r="J17" s="91"/>
      <c r="K17" s="8" t="s">
        <v>82</v>
      </c>
    </row>
    <row r="18" spans="3:11" ht="11.25">
      <c r="C18" s="21" t="s">
        <v>39</v>
      </c>
      <c r="J18" s="91"/>
      <c r="K18" s="8" t="s">
        <v>83</v>
      </c>
    </row>
    <row r="19" spans="3:11" ht="11.25">
      <c r="C19" s="21" t="s">
        <v>40</v>
      </c>
      <c r="J19" s="91"/>
      <c r="K19" s="8" t="s">
        <v>84</v>
      </c>
    </row>
    <row r="20" spans="3:11" ht="11.25">
      <c r="C20" s="22" t="s">
        <v>41</v>
      </c>
      <c r="J20" s="91"/>
      <c r="K20" s="8" t="s">
        <v>85</v>
      </c>
    </row>
    <row r="21" spans="10:11" ht="11.25">
      <c r="J21" s="91" t="s">
        <v>55</v>
      </c>
      <c r="K21" s="8" t="s">
        <v>86</v>
      </c>
    </row>
    <row r="22" spans="10:11" ht="11.25">
      <c r="J22" s="91"/>
      <c r="K22" s="8" t="s">
        <v>87</v>
      </c>
    </row>
    <row r="23" spans="10:11" ht="11.25">
      <c r="J23" s="91"/>
      <c r="K23" s="8" t="s">
        <v>88</v>
      </c>
    </row>
    <row r="24" spans="10:11" ht="11.25">
      <c r="J24" s="91"/>
      <c r="K24" s="8" t="s">
        <v>89</v>
      </c>
    </row>
    <row r="25" spans="10:11" ht="11.25">
      <c r="J25" s="91" t="s">
        <v>29</v>
      </c>
      <c r="K25" s="8" t="s">
        <v>90</v>
      </c>
    </row>
    <row r="26" spans="10:11" ht="11.25">
      <c r="J26" s="91"/>
      <c r="K26" s="34" t="s">
        <v>146</v>
      </c>
    </row>
    <row r="27" spans="10:12" ht="11.25">
      <c r="J27" s="91"/>
      <c r="K27" s="34" t="s">
        <v>147</v>
      </c>
      <c r="L27" s="32"/>
    </row>
    <row r="28" spans="10:12" ht="11.25">
      <c r="J28" s="91"/>
      <c r="K28" s="34" t="s">
        <v>144</v>
      </c>
      <c r="L28" s="32"/>
    </row>
    <row r="29" spans="10:11" ht="11.25">
      <c r="J29" s="91"/>
      <c r="K29" s="34" t="s">
        <v>145</v>
      </c>
    </row>
    <row r="30" spans="10:11" ht="11.25">
      <c r="J30" s="91" t="s">
        <v>56</v>
      </c>
      <c r="K30" s="8" t="s">
        <v>91</v>
      </c>
    </row>
    <row r="31" spans="10:11" ht="11.25">
      <c r="J31" s="91"/>
      <c r="K31" s="8" t="s">
        <v>92</v>
      </c>
    </row>
    <row r="32" spans="10:12" ht="11.25">
      <c r="J32" s="92" t="s">
        <v>57</v>
      </c>
      <c r="K32" s="34" t="s">
        <v>149</v>
      </c>
      <c r="L32" s="32"/>
    </row>
    <row r="33" spans="10:11" ht="11.25">
      <c r="J33" s="92"/>
      <c r="K33" s="34" t="s">
        <v>148</v>
      </c>
    </row>
    <row r="34" spans="10:11" ht="11.25">
      <c r="J34" s="13" t="s">
        <v>58</v>
      </c>
      <c r="K34" s="8" t="s">
        <v>94</v>
      </c>
    </row>
    <row r="35" spans="10:11" ht="11.25">
      <c r="J35" s="13" t="s">
        <v>59</v>
      </c>
      <c r="K35" s="8" t="s">
        <v>95</v>
      </c>
    </row>
    <row r="36" spans="10:11" ht="11.25">
      <c r="J36" s="13" t="s">
        <v>60</v>
      </c>
      <c r="K36" s="8" t="s">
        <v>96</v>
      </c>
    </row>
    <row r="37" spans="10:11" ht="11.25">
      <c r="J37" s="91" t="s">
        <v>61</v>
      </c>
      <c r="K37" s="8" t="s">
        <v>97</v>
      </c>
    </row>
    <row r="38" spans="10:11" ht="11.25">
      <c r="J38" s="91"/>
      <c r="K38" s="8" t="s">
        <v>98</v>
      </c>
    </row>
    <row r="39" spans="10:11" ht="11.25">
      <c r="J39" s="91"/>
      <c r="K39" s="8" t="s">
        <v>99</v>
      </c>
    </row>
    <row r="40" spans="10:11" ht="11.25">
      <c r="J40" s="91"/>
      <c r="K40" s="8" t="s">
        <v>100</v>
      </c>
    </row>
    <row r="41" spans="10:11" ht="11.25">
      <c r="J41" s="91"/>
      <c r="K41" s="8" t="s">
        <v>101</v>
      </c>
    </row>
    <row r="42" spans="10:11" ht="11.25">
      <c r="J42" s="91"/>
      <c r="K42" s="8" t="s">
        <v>102</v>
      </c>
    </row>
    <row r="43" spans="10:11" ht="11.25">
      <c r="J43" s="91"/>
      <c r="K43" s="8" t="s">
        <v>103</v>
      </c>
    </row>
    <row r="44" spans="10:11" ht="11.25">
      <c r="J44" s="91"/>
      <c r="K44" s="8" t="s">
        <v>104</v>
      </c>
    </row>
    <row r="45" spans="10:11" ht="11.25">
      <c r="J45" s="91"/>
      <c r="K45" s="8" t="s">
        <v>105</v>
      </c>
    </row>
    <row r="46" spans="10:11" ht="11.25">
      <c r="J46" s="91"/>
      <c r="K46" s="8" t="s">
        <v>106</v>
      </c>
    </row>
    <row r="47" spans="10:11" ht="11.25">
      <c r="J47" s="91"/>
      <c r="K47" s="8" t="s">
        <v>107</v>
      </c>
    </row>
    <row r="48" spans="10:11" ht="11.25">
      <c r="J48" s="91"/>
      <c r="K48" s="8" t="s">
        <v>108</v>
      </c>
    </row>
    <row r="49" spans="10:11" ht="11.25">
      <c r="J49" s="91"/>
      <c r="K49" s="8" t="s">
        <v>109</v>
      </c>
    </row>
    <row r="50" spans="10:11" ht="11.25">
      <c r="J50" s="91"/>
      <c r="K50" s="8" t="s">
        <v>110</v>
      </c>
    </row>
    <row r="51" spans="10:11" ht="11.25">
      <c r="J51" s="91"/>
      <c r="K51" s="8" t="s">
        <v>111</v>
      </c>
    </row>
    <row r="52" spans="10:11" ht="11.25">
      <c r="J52" s="91"/>
      <c r="K52" s="8" t="s">
        <v>112</v>
      </c>
    </row>
    <row r="53" spans="10:11" ht="11.25">
      <c r="J53" s="91"/>
      <c r="K53" s="8" t="s">
        <v>113</v>
      </c>
    </row>
    <row r="54" spans="10:11" ht="11.25">
      <c r="J54" s="91"/>
      <c r="K54" s="8" t="s">
        <v>114</v>
      </c>
    </row>
    <row r="55" spans="10:11" ht="11.25">
      <c r="J55" s="91"/>
      <c r="K55" s="8" t="s">
        <v>115</v>
      </c>
    </row>
    <row r="56" spans="10:11" ht="11.25">
      <c r="J56" s="91"/>
      <c r="K56" s="8" t="s">
        <v>116</v>
      </c>
    </row>
    <row r="57" spans="10:11" ht="11.25">
      <c r="J57" s="91"/>
      <c r="K57" s="8" t="s">
        <v>117</v>
      </c>
    </row>
    <row r="58" spans="10:12" ht="11.25">
      <c r="J58" s="91"/>
      <c r="K58" s="34" t="s">
        <v>154</v>
      </c>
      <c r="L58" s="32"/>
    </row>
    <row r="59" spans="10:12" ht="11.25">
      <c r="J59" s="91"/>
      <c r="K59" s="34" t="s">
        <v>155</v>
      </c>
      <c r="L59" s="32"/>
    </row>
    <row r="60" spans="10:11" ht="11.25">
      <c r="J60" s="91"/>
      <c r="K60" s="34" t="s">
        <v>152</v>
      </c>
    </row>
    <row r="61" spans="10:11" ht="11.25">
      <c r="J61" s="91"/>
      <c r="K61" s="34" t="s">
        <v>153</v>
      </c>
    </row>
    <row r="62" spans="10:11" ht="11.25">
      <c r="J62" s="91"/>
      <c r="K62" s="8" t="s">
        <v>118</v>
      </c>
    </row>
    <row r="63" spans="10:11" ht="11.25">
      <c r="J63" s="91"/>
      <c r="K63" s="8" t="s">
        <v>119</v>
      </c>
    </row>
    <row r="64" spans="10:12" ht="11.25">
      <c r="J64" s="91"/>
      <c r="K64" s="34" t="s">
        <v>150</v>
      </c>
      <c r="L64" s="32"/>
    </row>
    <row r="65" spans="10:11" ht="11.25">
      <c r="J65" s="91"/>
      <c r="K65" s="34" t="s">
        <v>151</v>
      </c>
    </row>
    <row r="66" spans="10:11" ht="11.25">
      <c r="J66" s="91"/>
      <c r="K66" s="8" t="s">
        <v>120</v>
      </c>
    </row>
    <row r="67" spans="10:11" ht="11.25">
      <c r="J67" s="91"/>
      <c r="K67" s="8" t="s">
        <v>121</v>
      </c>
    </row>
    <row r="68" spans="10:11" ht="11.25">
      <c r="J68" s="91"/>
      <c r="K68" s="8" t="s">
        <v>122</v>
      </c>
    </row>
    <row r="70" ht="11.25">
      <c r="J70" s="91" t="s">
        <v>37</v>
      </c>
    </row>
    <row r="71" spans="10:11" ht="11.25">
      <c r="J71" s="91"/>
      <c r="K71" s="8" t="s">
        <v>123</v>
      </c>
    </row>
    <row r="72" spans="10:11" ht="11.25">
      <c r="J72" s="91"/>
      <c r="K72" s="8" t="s">
        <v>124</v>
      </c>
    </row>
    <row r="74" spans="10:11" ht="11.25">
      <c r="J74" s="91" t="s">
        <v>41</v>
      </c>
      <c r="K74" s="8" t="s">
        <v>78</v>
      </c>
    </row>
    <row r="75" spans="10:11" ht="11.25">
      <c r="J75" s="91"/>
      <c r="K75" s="8" t="s">
        <v>79</v>
      </c>
    </row>
    <row r="76" spans="10:11" ht="11.25">
      <c r="J76" s="91"/>
      <c r="K76" s="8" t="s">
        <v>80</v>
      </c>
    </row>
    <row r="77" spans="10:11" ht="11.25">
      <c r="J77" s="91"/>
      <c r="K77" s="8" t="s">
        <v>81</v>
      </c>
    </row>
    <row r="78" spans="10:11" ht="11.25">
      <c r="J78" s="91"/>
      <c r="K78" s="8" t="s">
        <v>82</v>
      </c>
    </row>
    <row r="79" spans="10:11" ht="11.25">
      <c r="J79" s="91"/>
      <c r="K79" s="8" t="s">
        <v>125</v>
      </c>
    </row>
    <row r="80" spans="10:11" ht="11.25">
      <c r="J80" s="91"/>
      <c r="K80" s="8" t="s">
        <v>126</v>
      </c>
    </row>
    <row r="81" spans="10:11" ht="11.25">
      <c r="J81" s="91"/>
      <c r="K81" s="8" t="s">
        <v>93</v>
      </c>
    </row>
    <row r="82" spans="10:11" ht="11.25">
      <c r="J82" s="91"/>
      <c r="K82" s="8" t="s">
        <v>94</v>
      </c>
    </row>
    <row r="83" spans="10:11" ht="11.25">
      <c r="J83" s="91"/>
      <c r="K83" s="8" t="s">
        <v>127</v>
      </c>
    </row>
    <row r="84" spans="10:11" ht="11.25">
      <c r="J84" s="91"/>
      <c r="K84" s="8" t="s">
        <v>128</v>
      </c>
    </row>
    <row r="85" spans="10:11" ht="11.25">
      <c r="J85" s="91"/>
      <c r="K85" s="8" t="s">
        <v>96</v>
      </c>
    </row>
    <row r="86" spans="10:11" ht="11.25">
      <c r="J86" s="91"/>
      <c r="K86" s="8" t="s">
        <v>75</v>
      </c>
    </row>
    <row r="87" spans="10:11" ht="11.25">
      <c r="J87" s="91"/>
      <c r="K87" s="8" t="s">
        <v>76</v>
      </c>
    </row>
    <row r="88" spans="10:11" ht="11.25">
      <c r="J88" s="91"/>
      <c r="K88" s="8" t="s">
        <v>83</v>
      </c>
    </row>
    <row r="89" spans="10:11" ht="11.25">
      <c r="J89" s="91"/>
      <c r="K89" s="8" t="s">
        <v>84</v>
      </c>
    </row>
    <row r="90" spans="10:11" ht="11.25">
      <c r="J90" s="91"/>
      <c r="K90" s="8" t="s">
        <v>85</v>
      </c>
    </row>
    <row r="91" spans="10:11" ht="11.25">
      <c r="J91" s="91"/>
      <c r="K91" s="8" t="s">
        <v>129</v>
      </c>
    </row>
    <row r="92" spans="10:11" ht="11.25">
      <c r="J92" s="91"/>
      <c r="K92" s="8" t="s">
        <v>95</v>
      </c>
    </row>
    <row r="93" spans="10:11" ht="11.25">
      <c r="J93" s="91"/>
      <c r="K93" s="8" t="s">
        <v>130</v>
      </c>
    </row>
    <row r="94" spans="10:11" ht="11.25">
      <c r="J94" s="91"/>
      <c r="K94" s="8" t="s">
        <v>131</v>
      </c>
    </row>
    <row r="95" spans="10:11" ht="11.25">
      <c r="J95" s="91"/>
      <c r="K95" s="8" t="s">
        <v>132</v>
      </c>
    </row>
  </sheetData>
  <sheetProtection/>
  <mergeCells count="12">
    <mergeCell ref="J30:J31"/>
    <mergeCell ref="O5:O12"/>
    <mergeCell ref="J70:J72"/>
    <mergeCell ref="J74:J95"/>
    <mergeCell ref="L7:L8"/>
    <mergeCell ref="L10:L12"/>
    <mergeCell ref="J37:J68"/>
    <mergeCell ref="J5:J9"/>
    <mergeCell ref="J10:J20"/>
    <mergeCell ref="J32:J33"/>
    <mergeCell ref="J21:J24"/>
    <mergeCell ref="J25:J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2021-10-14T04:44:11Z</cp:lastPrinted>
  <dcterms:created xsi:type="dcterms:W3CDTF">2009-09-17T23:27:08Z</dcterms:created>
  <dcterms:modified xsi:type="dcterms:W3CDTF">2023-12-07T07:29:45Z</dcterms:modified>
  <cp:category/>
  <cp:version/>
  <cp:contentType/>
  <cp:contentStatus/>
</cp:coreProperties>
</file>