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codeName="ThisWorkbook"/>
  <mc:AlternateContent xmlns:mc="http://schemas.openxmlformats.org/markup-compatibility/2006">
    <mc:Choice Requires="x15">
      <x15ac:absPath xmlns:x15ac="http://schemas.microsoft.com/office/spreadsheetml/2010/11/ac" url="\\172.20.7.23\disc\03 課：地域生活支援班\013 就労関係\02 平均工賃調査\R8(R7年度実績)\02_県→事業所　照会\CMS用\"/>
    </mc:Choice>
  </mc:AlternateContent>
  <xr:revisionPtr revIDLastSave="0" documentId="13_ncr:1_{93CA8680-B6B4-431E-A044-CDF3616D6086}" xr6:coauthVersionLast="47" xr6:coauthVersionMax="47" xr10:uidLastSave="{00000000-0000-0000-0000-000000000000}"/>
  <workbookProtection workbookAlgorithmName="SHA-512" workbookHashValue="xdoHnEivWda8tYjyCgqMZuWxmgKv4KofIxl0/FJ8NfgICa112KvGHFeggI1tzASTQfRGed07PvSm0adxJKGXEA==" workbookSaltValue="eyGMcQoCMey3jgg559eLkQ==" workbookSpinCount="100000" lockStructure="1"/>
  <bookViews>
    <workbookView xWindow="-6105" yWindow="-16155" windowWidth="20460" windowHeight="10770" firstSheet="1" activeTab="3" xr2:uid="{00000000-000D-0000-FFFF-FFFF00000000}"/>
  </bookViews>
  <sheets>
    <sheet name="工賃(賃金)実績報告書(Ｂ型事業所用)" sheetId="85" state="hidden" r:id="rId1"/>
    <sheet name="A型【非雇用型】実績報告書 補助シート" sheetId="93" r:id="rId2"/>
    <sheet name="（非表示）法人種別一覧" sheetId="95" state="hidden" r:id="rId3"/>
    <sheet name="A型【非雇用型】実績集計表" sheetId="91" r:id="rId4"/>
    <sheet name="【記載例】補助シート" sheetId="96" r:id="rId5"/>
    <sheet name="【記載例】R7実績 (2)" sheetId="94" state="hidden" r:id="rId6"/>
    <sheet name="【記載例】A型【非雇用型】実績集計表" sheetId="92" r:id="rId7"/>
    <sheet name="【記載例】R6" sheetId="84" state="hidden" r:id="rId8"/>
    <sheet name="Sheet2" sheetId="89" state="hidden" r:id="rId9"/>
    <sheet name="【参考】時間単位変換表・年間開所日数カウント表" sheetId="86" r:id="rId10"/>
    <sheet name="【参考】年間開所日数算出カレンダー" sheetId="87" r:id="rId11"/>
    <sheet name="QK_" sheetId="81" state="hidden" r:id="rId12"/>
  </sheets>
  <definedNames>
    <definedName name="_xlnm._FilterDatabase" localSheetId="6" hidden="1">【記載例】A型【非雇用型】実績集計表!#REF!</definedName>
    <definedName name="_xlnm._FilterDatabase" localSheetId="7" hidden="1">【記載例】R6!#REF!</definedName>
    <definedName name="_xlnm._FilterDatabase" localSheetId="5" hidden="1">'【記載例】R7実績 (2)'!#REF!</definedName>
    <definedName name="_xlnm._FilterDatabase" localSheetId="4" hidden="1">【記載例】補助シート!#REF!</definedName>
    <definedName name="_xlnm._FilterDatabase" localSheetId="3" hidden="1">A型【非雇用型】実績集計表!#REF!</definedName>
    <definedName name="_xlnm._FilterDatabase" localSheetId="1" hidden="1">'A型【非雇用型】実績報告書 補助シート'!#REF!</definedName>
    <definedName name="_xlnm._FilterDatabase" localSheetId="11" hidden="1">QK_!$A$1:$E$438</definedName>
    <definedName name="_xlnm._FilterDatabase" localSheetId="0" hidden="1">'工賃(賃金)実績報告書(Ｂ型事業所用)'!#REF!</definedName>
    <definedName name="_xlnm.Print_Area" localSheetId="6">【記載例】A型【非雇用型】実績集計表!$A$1:$AT$65</definedName>
    <definedName name="_xlnm.Print_Area" localSheetId="7">【記載例】R6!$A$1:$AT$144</definedName>
    <definedName name="_xlnm.Print_Area" localSheetId="5">'【記載例】R7実績 (2)'!$A$1:$AT$122</definedName>
    <definedName name="_xlnm.Print_Area" localSheetId="4">【記載例】補助シート!$A$1:$AT$89</definedName>
    <definedName name="_xlnm.Print_Area" localSheetId="9">【参考】時間単位変換表・年間開所日数カウント表!$A$1:$J$38</definedName>
    <definedName name="_xlnm.Print_Area" localSheetId="10">【参考】年間開所日数算出カレンダー!$A$1:$AN$43</definedName>
    <definedName name="_xlnm.Print_Area" localSheetId="3">A型【非雇用型】実績集計表!$A$1:$AT$224</definedName>
    <definedName name="_xlnm.Print_Area" localSheetId="1">'A型【非雇用型】実績報告書 補助シート'!$A$1:$AT$85</definedName>
    <definedName name="_xlnm.Print_Area" localSheetId="11">QK_!$C$1:$E$293</definedName>
    <definedName name="_xlnm.Print_Area" localSheetId="0">'工賃(賃金)実績報告書(Ｂ型事業所用)'!$A$1:$AT$234</definedName>
    <definedName name="QK_Excel出力_体制加算データ_指定">QK_!$A$1:$E$293</definedName>
    <definedName name="QW_事業所一覧">#REF!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6" i="96" l="1"/>
  <c r="AH72" i="93"/>
  <c r="R1" i="93" s="1"/>
  <c r="U66" i="93"/>
  <c r="AD29" i="96"/>
  <c r="BQ1" i="96" s="1"/>
  <c r="Y29" i="96"/>
  <c r="S29" i="96"/>
  <c r="BP1" i="96" s="1"/>
  <c r="P29" i="96"/>
  <c r="M29" i="96"/>
  <c r="BN1" i="96" s="1"/>
  <c r="H29" i="96"/>
  <c r="BM1" i="96" s="1"/>
  <c r="C29" i="96"/>
  <c r="R1" i="96"/>
  <c r="U70" i="96"/>
  <c r="U64" i="96"/>
  <c r="U58" i="96"/>
  <c r="J52" i="96"/>
  <c r="M52" i="96" s="1"/>
  <c r="BO1" i="96"/>
  <c r="O21" i="96"/>
  <c r="K20" i="96"/>
  <c r="O18" i="96"/>
  <c r="O16" i="96"/>
  <c r="BW1" i="96"/>
  <c r="BV1" i="96"/>
  <c r="BU1" i="96"/>
  <c r="BT1" i="96"/>
  <c r="BS1" i="96"/>
  <c r="BR1" i="96"/>
  <c r="BL1" i="96"/>
  <c r="BK1" i="96"/>
  <c r="BJ1" i="96"/>
  <c r="BI1" i="96"/>
  <c r="BH1" i="96"/>
  <c r="BG1" i="96"/>
  <c r="BF1" i="96"/>
  <c r="BE1" i="96"/>
  <c r="BD1" i="96"/>
  <c r="BC1" i="96"/>
  <c r="BB1" i="96"/>
  <c r="BA1" i="96"/>
  <c r="AZ1" i="96"/>
  <c r="AY1" i="96"/>
  <c r="AX1" i="96"/>
  <c r="AW1" i="96"/>
  <c r="AV1" i="96"/>
  <c r="AU1" i="96"/>
  <c r="AT1" i="96"/>
  <c r="AS1" i="96"/>
  <c r="AR1" i="96"/>
  <c r="AQ1" i="96"/>
  <c r="AP1" i="96"/>
  <c r="AO1" i="96"/>
  <c r="AN1" i="96"/>
  <c r="AM1" i="96"/>
  <c r="AL1" i="96"/>
  <c r="AK1" i="96"/>
  <c r="AJ1" i="96"/>
  <c r="AI1" i="96"/>
  <c r="AH1" i="96"/>
  <c r="AG1" i="96"/>
  <c r="AF1" i="96"/>
  <c r="AE1" i="96"/>
  <c r="AD1" i="96"/>
  <c r="AC1" i="96"/>
  <c r="AB1" i="96"/>
  <c r="AA1" i="96"/>
  <c r="Z1" i="96"/>
  <c r="Y1" i="96"/>
  <c r="X1" i="96"/>
  <c r="W1" i="96"/>
  <c r="V1" i="96"/>
  <c r="U1" i="96"/>
  <c r="T1" i="96"/>
  <c r="S1" i="96"/>
  <c r="Q1" i="96"/>
  <c r="P1" i="96"/>
  <c r="O1" i="96"/>
  <c r="N1" i="96"/>
  <c r="M1" i="96"/>
  <c r="L1" i="96"/>
  <c r="K1" i="96"/>
  <c r="J1" i="96"/>
  <c r="I1" i="96"/>
  <c r="H1" i="96"/>
  <c r="G1" i="96"/>
  <c r="F1" i="96"/>
  <c r="E1" i="96"/>
  <c r="D1" i="96"/>
  <c r="C1" i="96"/>
  <c r="B1" i="96"/>
  <c r="A1" i="96"/>
  <c r="U60" i="93"/>
  <c r="U54" i="93"/>
  <c r="P29" i="93"/>
  <c r="M29" i="93"/>
  <c r="BN1" i="93" s="1"/>
  <c r="O21" i="93"/>
  <c r="K20" i="93"/>
  <c r="AO114" i="94"/>
  <c r="AN114" i="94"/>
  <c r="AM114" i="94"/>
  <c r="AL114" i="94"/>
  <c r="AK114" i="94"/>
  <c r="AJ114" i="94"/>
  <c r="AI114" i="94"/>
  <c r="AH114" i="94"/>
  <c r="AG114" i="94"/>
  <c r="AF114" i="94"/>
  <c r="AE114" i="94"/>
  <c r="AD114" i="94"/>
  <c r="AC114" i="94"/>
  <c r="AB114" i="94"/>
  <c r="AA114" i="94"/>
  <c r="Z114" i="94"/>
  <c r="Y114" i="94"/>
  <c r="X114" i="94"/>
  <c r="W114" i="94"/>
  <c r="V114" i="94"/>
  <c r="U114" i="94"/>
  <c r="T114" i="94"/>
  <c r="S114" i="94"/>
  <c r="R114" i="94"/>
  <c r="Q114" i="94"/>
  <c r="P114" i="94"/>
  <c r="O114" i="94"/>
  <c r="N114" i="94"/>
  <c r="M114" i="94"/>
  <c r="L114" i="94"/>
  <c r="K114" i="94"/>
  <c r="J114" i="94"/>
  <c r="I114" i="94"/>
  <c r="H114" i="94"/>
  <c r="G114" i="94"/>
  <c r="F114" i="94"/>
  <c r="E114" i="94"/>
  <c r="BL113" i="94"/>
  <c r="BK113" i="94"/>
  <c r="BJ113" i="94"/>
  <c r="BI113" i="94"/>
  <c r="BH113" i="94"/>
  <c r="BG113" i="94"/>
  <c r="BF113" i="94"/>
  <c r="BE113" i="94"/>
  <c r="BD113" i="94"/>
  <c r="BM113" i="94" s="1"/>
  <c r="BC113" i="94"/>
  <c r="BB113" i="94"/>
  <c r="BA113" i="94"/>
  <c r="AS113" i="94"/>
  <c r="AR113" i="94"/>
  <c r="AQ113" i="94"/>
  <c r="AP113" i="94"/>
  <c r="BL112" i="94"/>
  <c r="BK112" i="94"/>
  <c r="BJ112" i="94"/>
  <c r="BI112" i="94"/>
  <c r="BH112" i="94"/>
  <c r="BG112" i="94"/>
  <c r="BF112" i="94"/>
  <c r="BE112" i="94"/>
  <c r="BD112" i="94"/>
  <c r="BC112" i="94"/>
  <c r="BB112" i="94"/>
  <c r="BM112" i="94" s="1"/>
  <c r="BA112" i="94"/>
  <c r="AS112" i="94"/>
  <c r="AR112" i="94"/>
  <c r="AQ112" i="94"/>
  <c r="AP112" i="94"/>
  <c r="BL111" i="94"/>
  <c r="BK111" i="94"/>
  <c r="BJ111" i="94"/>
  <c r="BI111" i="94"/>
  <c r="BH111" i="94"/>
  <c r="BG111" i="94"/>
  <c r="BF111" i="94"/>
  <c r="BE111" i="94"/>
  <c r="BD111" i="94"/>
  <c r="BC111" i="94"/>
  <c r="BB111" i="94"/>
  <c r="BA111" i="94"/>
  <c r="BM111" i="94" s="1"/>
  <c r="AS111" i="94"/>
  <c r="AR111" i="94"/>
  <c r="AQ111" i="94"/>
  <c r="AP111" i="94"/>
  <c r="BL110" i="94"/>
  <c r="BK110" i="94"/>
  <c r="BJ110" i="94"/>
  <c r="BI110" i="94"/>
  <c r="BH110" i="94"/>
  <c r="BG110" i="94"/>
  <c r="BF110" i="94"/>
  <c r="BE110" i="94"/>
  <c r="BD110" i="94"/>
  <c r="BC110" i="94"/>
  <c r="BB110" i="94"/>
  <c r="BA110" i="94"/>
  <c r="BM110" i="94" s="1"/>
  <c r="AS110" i="94"/>
  <c r="AR110" i="94"/>
  <c r="AQ110" i="94"/>
  <c r="AP110" i="94"/>
  <c r="BL109" i="94"/>
  <c r="BK109" i="94"/>
  <c r="BJ109" i="94"/>
  <c r="BI109" i="94"/>
  <c r="BH109" i="94"/>
  <c r="BG109" i="94"/>
  <c r="BF109" i="94"/>
  <c r="BE109" i="94"/>
  <c r="BD109" i="94"/>
  <c r="BM109" i="94" s="1"/>
  <c r="BC109" i="94"/>
  <c r="BB109" i="94"/>
  <c r="BA109" i="94"/>
  <c r="AS109" i="94"/>
  <c r="AR109" i="94"/>
  <c r="AQ109" i="94"/>
  <c r="AP109" i="94"/>
  <c r="BL108" i="94"/>
  <c r="BK108" i="94"/>
  <c r="BJ108" i="94"/>
  <c r="BI108" i="94"/>
  <c r="BH108" i="94"/>
  <c r="BG108" i="94"/>
  <c r="BF108" i="94"/>
  <c r="BE108" i="94"/>
  <c r="BD108" i="94"/>
  <c r="BC108" i="94"/>
  <c r="BB108" i="94"/>
  <c r="BM108" i="94" s="1"/>
  <c r="BA108" i="94"/>
  <c r="AS108" i="94"/>
  <c r="AR108" i="94"/>
  <c r="AQ108" i="94"/>
  <c r="AP108" i="94"/>
  <c r="BL107" i="94"/>
  <c r="BK107" i="94"/>
  <c r="BJ107" i="94"/>
  <c r="BI107" i="94"/>
  <c r="BH107" i="94"/>
  <c r="BG107" i="94"/>
  <c r="BF107" i="94"/>
  <c r="BE107" i="94"/>
  <c r="BD107" i="94"/>
  <c r="BC107" i="94"/>
  <c r="BB107" i="94"/>
  <c r="BA107" i="94"/>
  <c r="BM107" i="94" s="1"/>
  <c r="AS107" i="94"/>
  <c r="AR107" i="94"/>
  <c r="AQ107" i="94"/>
  <c r="AP107" i="94"/>
  <c r="BL106" i="94"/>
  <c r="BK106" i="94"/>
  <c r="BJ106" i="94"/>
  <c r="BI106" i="94"/>
  <c r="BH106" i="94"/>
  <c r="BG106" i="94"/>
  <c r="BF106" i="94"/>
  <c r="BE106" i="94"/>
  <c r="BD106" i="94"/>
  <c r="BC106" i="94"/>
  <c r="BB106" i="94"/>
  <c r="BA106" i="94"/>
  <c r="BM106" i="94" s="1"/>
  <c r="AS106" i="94"/>
  <c r="AR106" i="94"/>
  <c r="AQ106" i="94"/>
  <c r="AP106" i="94"/>
  <c r="BL105" i="94"/>
  <c r="BK105" i="94"/>
  <c r="BJ105" i="94"/>
  <c r="BI105" i="94"/>
  <c r="BH105" i="94"/>
  <c r="BG105" i="94"/>
  <c r="BF105" i="94"/>
  <c r="BE105" i="94"/>
  <c r="BD105" i="94"/>
  <c r="BM105" i="94" s="1"/>
  <c r="BC105" i="94"/>
  <c r="BB105" i="94"/>
  <c r="BA105" i="94"/>
  <c r="AS105" i="94"/>
  <c r="AR105" i="94"/>
  <c r="AQ105" i="94"/>
  <c r="AP105" i="94"/>
  <c r="BL104" i="94"/>
  <c r="BK104" i="94"/>
  <c r="BJ104" i="94"/>
  <c r="BI104" i="94"/>
  <c r="BH104" i="94"/>
  <c r="BG104" i="94"/>
  <c r="BF104" i="94"/>
  <c r="BE104" i="94"/>
  <c r="BD104" i="94"/>
  <c r="BC104" i="94"/>
  <c r="BB104" i="94"/>
  <c r="BM104" i="94" s="1"/>
  <c r="BA104" i="94"/>
  <c r="AS104" i="94"/>
  <c r="AR104" i="94"/>
  <c r="AQ104" i="94"/>
  <c r="AP104" i="94"/>
  <c r="BL103" i="94"/>
  <c r="BK103" i="94"/>
  <c r="BJ103" i="94"/>
  <c r="BI103" i="94"/>
  <c r="BH103" i="94"/>
  <c r="BG103" i="94"/>
  <c r="BF103" i="94"/>
  <c r="BE103" i="94"/>
  <c r="BD103" i="94"/>
  <c r="BC103" i="94"/>
  <c r="BB103" i="94"/>
  <c r="BA103" i="94"/>
  <c r="BM103" i="94" s="1"/>
  <c r="AS103" i="94"/>
  <c r="AR103" i="94"/>
  <c r="AQ103" i="94"/>
  <c r="AP103" i="94"/>
  <c r="BL102" i="94"/>
  <c r="BK102" i="94"/>
  <c r="BJ102" i="94"/>
  <c r="BI102" i="94"/>
  <c r="BH102" i="94"/>
  <c r="BG102" i="94"/>
  <c r="BF102" i="94"/>
  <c r="BE102" i="94"/>
  <c r="BD102" i="94"/>
  <c r="BC102" i="94"/>
  <c r="BB102" i="94"/>
  <c r="BA102" i="94"/>
  <c r="BM102" i="94" s="1"/>
  <c r="AS102" i="94"/>
  <c r="AR102" i="94"/>
  <c r="AQ102" i="94"/>
  <c r="AP102" i="94"/>
  <c r="BL101" i="94"/>
  <c r="BK101" i="94"/>
  <c r="BJ101" i="94"/>
  <c r="BI101" i="94"/>
  <c r="BH101" i="94"/>
  <c r="BG101" i="94"/>
  <c r="BF101" i="94"/>
  <c r="BE101" i="94"/>
  <c r="BD101" i="94"/>
  <c r="BM101" i="94" s="1"/>
  <c r="BC101" i="94"/>
  <c r="BB101" i="94"/>
  <c r="BA101" i="94"/>
  <c r="AS101" i="94"/>
  <c r="AR101" i="94"/>
  <c r="AQ101" i="94"/>
  <c r="AP101" i="94"/>
  <c r="BL100" i="94"/>
  <c r="BK100" i="94"/>
  <c r="BJ100" i="94"/>
  <c r="BI100" i="94"/>
  <c r="BH100" i="94"/>
  <c r="BG100" i="94"/>
  <c r="BF100" i="94"/>
  <c r="BE100" i="94"/>
  <c r="BD100" i="94"/>
  <c r="BC100" i="94"/>
  <c r="BB100" i="94"/>
  <c r="BM100" i="94" s="1"/>
  <c r="BA100" i="94"/>
  <c r="AS100" i="94"/>
  <c r="AR100" i="94"/>
  <c r="AQ100" i="94"/>
  <c r="AP100" i="94"/>
  <c r="BL99" i="94"/>
  <c r="BK99" i="94"/>
  <c r="BJ99" i="94"/>
  <c r="BI99" i="94"/>
  <c r="BH99" i="94"/>
  <c r="BG99" i="94"/>
  <c r="BF99" i="94"/>
  <c r="BE99" i="94"/>
  <c r="BD99" i="94"/>
  <c r="BC99" i="94"/>
  <c r="BB99" i="94"/>
  <c r="BA99" i="94"/>
  <c r="BM99" i="94" s="1"/>
  <c r="AS99" i="94"/>
  <c r="AR99" i="94"/>
  <c r="AQ99" i="94"/>
  <c r="AP99" i="94"/>
  <c r="BL98" i="94"/>
  <c r="BK98" i="94"/>
  <c r="BJ98" i="94"/>
  <c r="BI98" i="94"/>
  <c r="BH98" i="94"/>
  <c r="BG98" i="94"/>
  <c r="BF98" i="94"/>
  <c r="BE98" i="94"/>
  <c r="BD98" i="94"/>
  <c r="BC98" i="94"/>
  <c r="BB98" i="94"/>
  <c r="BA98" i="94"/>
  <c r="BM98" i="94" s="1"/>
  <c r="AS98" i="94"/>
  <c r="AR98" i="94"/>
  <c r="AQ98" i="94"/>
  <c r="AP98" i="94"/>
  <c r="BL97" i="94"/>
  <c r="BK97" i="94"/>
  <c r="BJ97" i="94"/>
  <c r="BI97" i="94"/>
  <c r="BH97" i="94"/>
  <c r="BG97" i="94"/>
  <c r="BF97" i="94"/>
  <c r="BE97" i="94"/>
  <c r="BD97" i="94"/>
  <c r="BM97" i="94" s="1"/>
  <c r="BC97" i="94"/>
  <c r="BB97" i="94"/>
  <c r="BA97" i="94"/>
  <c r="AS97" i="94"/>
  <c r="AR97" i="94"/>
  <c r="AQ97" i="94"/>
  <c r="AP97" i="94"/>
  <c r="BL96" i="94"/>
  <c r="BK96" i="94"/>
  <c r="BJ96" i="94"/>
  <c r="BI96" i="94"/>
  <c r="BH96" i="94"/>
  <c r="BG96" i="94"/>
  <c r="BF96" i="94"/>
  <c r="BE96" i="94"/>
  <c r="BD96" i="94"/>
  <c r="BC96" i="94"/>
  <c r="BB96" i="94"/>
  <c r="BM96" i="94" s="1"/>
  <c r="BA96" i="94"/>
  <c r="AS96" i="94"/>
  <c r="AR96" i="94"/>
  <c r="AQ96" i="94"/>
  <c r="AP96" i="94"/>
  <c r="BL95" i="94"/>
  <c r="BK95" i="94"/>
  <c r="BJ95" i="94"/>
  <c r="BI95" i="94"/>
  <c r="BH95" i="94"/>
  <c r="BG95" i="94"/>
  <c r="BF95" i="94"/>
  <c r="BE95" i="94"/>
  <c r="BD95" i="94"/>
  <c r="BC95" i="94"/>
  <c r="BB95" i="94"/>
  <c r="BA95" i="94"/>
  <c r="BM95" i="94" s="1"/>
  <c r="AS95" i="94"/>
  <c r="AR95" i="94"/>
  <c r="AQ95" i="94"/>
  <c r="AP95" i="94"/>
  <c r="BL94" i="94"/>
  <c r="BK94" i="94"/>
  <c r="BJ94" i="94"/>
  <c r="BI94" i="94"/>
  <c r="BH94" i="94"/>
  <c r="BG94" i="94"/>
  <c r="BF94" i="94"/>
  <c r="BE94" i="94"/>
  <c r="BD94" i="94"/>
  <c r="BC94" i="94"/>
  <c r="BB94" i="94"/>
  <c r="BA94" i="94"/>
  <c r="BM94" i="94" s="1"/>
  <c r="AS94" i="94"/>
  <c r="AR94" i="94"/>
  <c r="AQ94" i="94"/>
  <c r="AP94" i="94"/>
  <c r="BL93" i="94"/>
  <c r="BK93" i="94"/>
  <c r="BJ93" i="94"/>
  <c r="BI93" i="94"/>
  <c r="BH93" i="94"/>
  <c r="BG93" i="94"/>
  <c r="BF93" i="94"/>
  <c r="BE93" i="94"/>
  <c r="BD93" i="94"/>
  <c r="BM93" i="94" s="1"/>
  <c r="BC93" i="94"/>
  <c r="BB93" i="94"/>
  <c r="BA93" i="94"/>
  <c r="AS93" i="94"/>
  <c r="AR93" i="94"/>
  <c r="AQ93" i="94"/>
  <c r="AP93" i="94"/>
  <c r="BL92" i="94"/>
  <c r="BK92" i="94"/>
  <c r="BJ92" i="94"/>
  <c r="BI92" i="94"/>
  <c r="BH92" i="94"/>
  <c r="BG92" i="94"/>
  <c r="BF92" i="94"/>
  <c r="BE92" i="94"/>
  <c r="BD92" i="94"/>
  <c r="BC92" i="94"/>
  <c r="BB92" i="94"/>
  <c r="BM92" i="94" s="1"/>
  <c r="BA92" i="94"/>
  <c r="AS92" i="94"/>
  <c r="AR92" i="94"/>
  <c r="AQ92" i="94"/>
  <c r="AP92" i="94"/>
  <c r="BL91" i="94"/>
  <c r="BK91" i="94"/>
  <c r="BJ91" i="94"/>
  <c r="BI91" i="94"/>
  <c r="BH91" i="94"/>
  <c r="BG91" i="94"/>
  <c r="BF91" i="94"/>
  <c r="BE91" i="94"/>
  <c r="BD91" i="94"/>
  <c r="BC91" i="94"/>
  <c r="BB91" i="94"/>
  <c r="BA91" i="94"/>
  <c r="BM91" i="94" s="1"/>
  <c r="AS91" i="94"/>
  <c r="AR91" i="94"/>
  <c r="AQ91" i="94"/>
  <c r="AP91" i="94"/>
  <c r="BL90" i="94"/>
  <c r="BK90" i="94"/>
  <c r="BJ90" i="94"/>
  <c r="BI90" i="94"/>
  <c r="BH90" i="94"/>
  <c r="BG90" i="94"/>
  <c r="BF90" i="94"/>
  <c r="BE90" i="94"/>
  <c r="BD90" i="94"/>
  <c r="BC90" i="94"/>
  <c r="BB90" i="94"/>
  <c r="BA90" i="94"/>
  <c r="BM90" i="94" s="1"/>
  <c r="AS90" i="94"/>
  <c r="AR90" i="94"/>
  <c r="AQ90" i="94"/>
  <c r="AP90" i="94"/>
  <c r="BL89" i="94"/>
  <c r="BK89" i="94"/>
  <c r="BJ89" i="94"/>
  <c r="BI89" i="94"/>
  <c r="BH89" i="94"/>
  <c r="BG89" i="94"/>
  <c r="BF89" i="94"/>
  <c r="BE89" i="94"/>
  <c r="BD89" i="94"/>
  <c r="BM89" i="94" s="1"/>
  <c r="BC89" i="94"/>
  <c r="BB89" i="94"/>
  <c r="BA89" i="94"/>
  <c r="AS89" i="94"/>
  <c r="AR89" i="94"/>
  <c r="AQ89" i="94"/>
  <c r="AP89" i="94"/>
  <c r="BL88" i="94"/>
  <c r="BK88" i="94"/>
  <c r="BJ88" i="94"/>
  <c r="BI88" i="94"/>
  <c r="BH88" i="94"/>
  <c r="BG88" i="94"/>
  <c r="BF88" i="94"/>
  <c r="BE88" i="94"/>
  <c r="BD88" i="94"/>
  <c r="BC88" i="94"/>
  <c r="BB88" i="94"/>
  <c r="BM88" i="94" s="1"/>
  <c r="BA88" i="94"/>
  <c r="AS88" i="94"/>
  <c r="AR88" i="94"/>
  <c r="AQ88" i="94"/>
  <c r="AP88" i="94"/>
  <c r="BL87" i="94"/>
  <c r="BK87" i="94"/>
  <c r="BJ87" i="94"/>
  <c r="BI87" i="94"/>
  <c r="BH87" i="94"/>
  <c r="BG87" i="94"/>
  <c r="BF87" i="94"/>
  <c r="BE87" i="94"/>
  <c r="BD87" i="94"/>
  <c r="BC87" i="94"/>
  <c r="BB87" i="94"/>
  <c r="BA87" i="94"/>
  <c r="BM87" i="94" s="1"/>
  <c r="AS87" i="94"/>
  <c r="AR87" i="94"/>
  <c r="AQ87" i="94"/>
  <c r="AP87" i="94"/>
  <c r="BL86" i="94"/>
  <c r="BK86" i="94"/>
  <c r="BJ86" i="94"/>
  <c r="BI86" i="94"/>
  <c r="BH86" i="94"/>
  <c r="BG86" i="94"/>
  <c r="BF86" i="94"/>
  <c r="BE86" i="94"/>
  <c r="BD86" i="94"/>
  <c r="BC86" i="94"/>
  <c r="BB86" i="94"/>
  <c r="BA86" i="94"/>
  <c r="BM86" i="94" s="1"/>
  <c r="AS86" i="94"/>
  <c r="AR86" i="94"/>
  <c r="AQ86" i="94"/>
  <c r="AP86" i="94"/>
  <c r="BL85" i="94"/>
  <c r="BK85" i="94"/>
  <c r="BJ85" i="94"/>
  <c r="BI85" i="94"/>
  <c r="BH85" i="94"/>
  <c r="BG85" i="94"/>
  <c r="BF85" i="94"/>
  <c r="BE85" i="94"/>
  <c r="BD85" i="94"/>
  <c r="BM85" i="94" s="1"/>
  <c r="BC85" i="94"/>
  <c r="BB85" i="94"/>
  <c r="BA85" i="94"/>
  <c r="AS85" i="94"/>
  <c r="AR85" i="94"/>
  <c r="AQ85" i="94"/>
  <c r="AP85" i="94"/>
  <c r="BL84" i="94"/>
  <c r="BK84" i="94"/>
  <c r="BJ84" i="94"/>
  <c r="BI84" i="94"/>
  <c r="BH84" i="94"/>
  <c r="BG84" i="94"/>
  <c r="BF84" i="94"/>
  <c r="BE84" i="94"/>
  <c r="BD84" i="94"/>
  <c r="BC84" i="94"/>
  <c r="BB84" i="94"/>
  <c r="BM84" i="94" s="1"/>
  <c r="BA84" i="94"/>
  <c r="AS84" i="94"/>
  <c r="AR84" i="94"/>
  <c r="AQ84" i="94"/>
  <c r="AP84" i="94"/>
  <c r="BL83" i="94"/>
  <c r="BK83" i="94"/>
  <c r="BJ83" i="94"/>
  <c r="BI83" i="94"/>
  <c r="BH83" i="94"/>
  <c r="BG83" i="94"/>
  <c r="BF83" i="94"/>
  <c r="BE83" i="94"/>
  <c r="BD83" i="94"/>
  <c r="BC83" i="94"/>
  <c r="BB83" i="94"/>
  <c r="BA83" i="94"/>
  <c r="BM83" i="94" s="1"/>
  <c r="AS83" i="94"/>
  <c r="AR83" i="94"/>
  <c r="AQ83" i="94"/>
  <c r="AP83" i="94"/>
  <c r="BL82" i="94"/>
  <c r="BK82" i="94"/>
  <c r="BJ82" i="94"/>
  <c r="BI82" i="94"/>
  <c r="BH82" i="94"/>
  <c r="BG82" i="94"/>
  <c r="BF82" i="94"/>
  <c r="BE82" i="94"/>
  <c r="BD82" i="94"/>
  <c r="BC82" i="94"/>
  <c r="BB82" i="94"/>
  <c r="BA82" i="94"/>
  <c r="BM82" i="94" s="1"/>
  <c r="AS82" i="94"/>
  <c r="AR82" i="94"/>
  <c r="AQ82" i="94"/>
  <c r="AP82" i="94"/>
  <c r="BL81" i="94"/>
  <c r="BK81" i="94"/>
  <c r="BJ81" i="94"/>
  <c r="BI81" i="94"/>
  <c r="BH81" i="94"/>
  <c r="BG81" i="94"/>
  <c r="BF81" i="94"/>
  <c r="BE81" i="94"/>
  <c r="BD81" i="94"/>
  <c r="BM81" i="94" s="1"/>
  <c r="BC81" i="94"/>
  <c r="BB81" i="94"/>
  <c r="BA81" i="94"/>
  <c r="AS81" i="94"/>
  <c r="AR81" i="94"/>
  <c r="AQ81" i="94"/>
  <c r="AP81" i="94"/>
  <c r="BL80" i="94"/>
  <c r="BK80" i="94"/>
  <c r="BJ80" i="94"/>
  <c r="BI80" i="94"/>
  <c r="BH80" i="94"/>
  <c r="BG80" i="94"/>
  <c r="BF80" i="94"/>
  <c r="BE80" i="94"/>
  <c r="BD80" i="94"/>
  <c r="BC80" i="94"/>
  <c r="BB80" i="94"/>
  <c r="BM80" i="94" s="1"/>
  <c r="BA80" i="94"/>
  <c r="AS80" i="94"/>
  <c r="AR80" i="94"/>
  <c r="AQ80" i="94"/>
  <c r="AP80" i="94"/>
  <c r="BL79" i="94"/>
  <c r="BK79" i="94"/>
  <c r="BJ79" i="94"/>
  <c r="BI79" i="94"/>
  <c r="BH79" i="94"/>
  <c r="BG79" i="94"/>
  <c r="BF79" i="94"/>
  <c r="BE79" i="94"/>
  <c r="BD79" i="94"/>
  <c r="BC79" i="94"/>
  <c r="BB79" i="94"/>
  <c r="BA79" i="94"/>
  <c r="BM79" i="94" s="1"/>
  <c r="AS79" i="94"/>
  <c r="AR79" i="94"/>
  <c r="AQ79" i="94"/>
  <c r="AP79" i="94"/>
  <c r="BL78" i="94"/>
  <c r="BK78" i="94"/>
  <c r="BJ78" i="94"/>
  <c r="BI78" i="94"/>
  <c r="BH78" i="94"/>
  <c r="BG78" i="94"/>
  <c r="BF78" i="94"/>
  <c r="BE78" i="94"/>
  <c r="BD78" i="94"/>
  <c r="BC78" i="94"/>
  <c r="BB78" i="94"/>
  <c r="BA78" i="94"/>
  <c r="BM78" i="94" s="1"/>
  <c r="AS78" i="94"/>
  <c r="AR78" i="94"/>
  <c r="AQ78" i="94"/>
  <c r="AP78" i="94"/>
  <c r="BL77" i="94"/>
  <c r="BK77" i="94"/>
  <c r="BJ77" i="94"/>
  <c r="BI77" i="94"/>
  <c r="BH77" i="94"/>
  <c r="BG77" i="94"/>
  <c r="BF77" i="94"/>
  <c r="BE77" i="94"/>
  <c r="BD77" i="94"/>
  <c r="BC77" i="94"/>
  <c r="BM77" i="94" s="1"/>
  <c r="BB77" i="94"/>
  <c r="BA77" i="94"/>
  <c r="AS77" i="94"/>
  <c r="AR77" i="94"/>
  <c r="AQ77" i="94"/>
  <c r="AP77" i="94"/>
  <c r="BL76" i="94"/>
  <c r="BK76" i="94"/>
  <c r="BJ76" i="94"/>
  <c r="BI76" i="94"/>
  <c r="BH76" i="94"/>
  <c r="BG76" i="94"/>
  <c r="BF76" i="94"/>
  <c r="BE76" i="94"/>
  <c r="BD76" i="94"/>
  <c r="BC76" i="94"/>
  <c r="BB76" i="94"/>
  <c r="BM76" i="94" s="1"/>
  <c r="BA76" i="94"/>
  <c r="AS76" i="94"/>
  <c r="AR76" i="94"/>
  <c r="AQ76" i="94"/>
  <c r="AP76" i="94"/>
  <c r="BL75" i="94"/>
  <c r="BK75" i="94"/>
  <c r="BJ75" i="94"/>
  <c r="BI75" i="94"/>
  <c r="BH75" i="94"/>
  <c r="BG75" i="94"/>
  <c r="BF75" i="94"/>
  <c r="BE75" i="94"/>
  <c r="BD75" i="94"/>
  <c r="BC75" i="94"/>
  <c r="BB75" i="94"/>
  <c r="BA75" i="94"/>
  <c r="BM75" i="94" s="1"/>
  <c r="AS75" i="94"/>
  <c r="AR75" i="94"/>
  <c r="AQ75" i="94"/>
  <c r="AP75" i="94"/>
  <c r="B75" i="94"/>
  <c r="B76" i="94" s="1"/>
  <c r="B77" i="94" s="1"/>
  <c r="B78" i="94" s="1"/>
  <c r="B79" i="94" s="1"/>
  <c r="B80" i="94" s="1"/>
  <c r="B81" i="94" s="1"/>
  <c r="B82" i="94" s="1"/>
  <c r="B83" i="94" s="1"/>
  <c r="B84" i="94" s="1"/>
  <c r="B85" i="94" s="1"/>
  <c r="B86" i="94" s="1"/>
  <c r="B87" i="94" s="1"/>
  <c r="B88" i="94" s="1"/>
  <c r="B89" i="94" s="1"/>
  <c r="B90" i="94" s="1"/>
  <c r="B91" i="94" s="1"/>
  <c r="B92" i="94" s="1"/>
  <c r="B93" i="94" s="1"/>
  <c r="B94" i="94" s="1"/>
  <c r="B95" i="94" s="1"/>
  <c r="B96" i="94" s="1"/>
  <c r="B97" i="94" s="1"/>
  <c r="B98" i="94" s="1"/>
  <c r="B99" i="94" s="1"/>
  <c r="B100" i="94" s="1"/>
  <c r="B101" i="94" s="1"/>
  <c r="B102" i="94" s="1"/>
  <c r="B103" i="94" s="1"/>
  <c r="B104" i="94" s="1"/>
  <c r="B105" i="94" s="1"/>
  <c r="B106" i="94" s="1"/>
  <c r="B107" i="94" s="1"/>
  <c r="B108" i="94" s="1"/>
  <c r="B109" i="94" s="1"/>
  <c r="B110" i="94" s="1"/>
  <c r="B111" i="94" s="1"/>
  <c r="B112" i="94" s="1"/>
  <c r="B113" i="94" s="1"/>
  <c r="BL74" i="94"/>
  <c r="BK74" i="94"/>
  <c r="BJ74" i="94"/>
  <c r="BI74" i="94"/>
  <c r="BH74" i="94"/>
  <c r="BG74" i="94"/>
  <c r="BF74" i="94"/>
  <c r="BE74" i="94"/>
  <c r="BD74" i="94"/>
  <c r="BC74" i="94"/>
  <c r="BB74" i="94"/>
  <c r="BA74" i="94"/>
  <c r="BM74" i="94" s="1"/>
  <c r="AS74" i="94"/>
  <c r="AS114" i="94" s="1"/>
  <c r="B64" i="94" s="1"/>
  <c r="AR74" i="94"/>
  <c r="AR114" i="94" s="1"/>
  <c r="L64" i="94" s="1"/>
  <c r="AQ74" i="94"/>
  <c r="AQ114" i="94" s="1"/>
  <c r="AP74" i="94"/>
  <c r="AP114" i="94" s="1"/>
  <c r="M60" i="94"/>
  <c r="L60" i="94"/>
  <c r="J60" i="94"/>
  <c r="AH32" i="94"/>
  <c r="Q11" i="94"/>
  <c r="K11" i="94"/>
  <c r="E10" i="94"/>
  <c r="E9" i="94"/>
  <c r="BW1" i="94"/>
  <c r="BV1" i="94"/>
  <c r="BU1" i="94"/>
  <c r="BT1" i="94"/>
  <c r="BS1" i="94"/>
  <c r="BR1" i="94"/>
  <c r="BN1" i="94"/>
  <c r="BL1" i="94"/>
  <c r="BK1" i="94"/>
  <c r="BJ1" i="94"/>
  <c r="BI1" i="94"/>
  <c r="BH1" i="94"/>
  <c r="BG1" i="94"/>
  <c r="BF1" i="94"/>
  <c r="BE1" i="94"/>
  <c r="BD1" i="94"/>
  <c r="BC1" i="94"/>
  <c r="BB1" i="94"/>
  <c r="BA1" i="94"/>
  <c r="AZ1" i="94"/>
  <c r="AY1" i="94"/>
  <c r="AX1" i="94"/>
  <c r="AW1" i="94"/>
  <c r="AV1" i="94"/>
  <c r="AU1" i="94"/>
  <c r="AT1" i="94"/>
  <c r="AS1" i="94"/>
  <c r="AR1" i="94"/>
  <c r="AQ1" i="94"/>
  <c r="AP1" i="94"/>
  <c r="AO1" i="94"/>
  <c r="AN1" i="94"/>
  <c r="AM1" i="94"/>
  <c r="AL1" i="94"/>
  <c r="AK1" i="94"/>
  <c r="AJ1" i="94"/>
  <c r="AI1" i="94"/>
  <c r="AH1" i="94"/>
  <c r="AG1" i="94"/>
  <c r="AF1" i="94"/>
  <c r="AE1" i="94"/>
  <c r="AD1" i="94"/>
  <c r="AC1" i="94"/>
  <c r="AB1" i="94"/>
  <c r="AA1" i="94"/>
  <c r="Z1" i="94"/>
  <c r="Y1" i="94"/>
  <c r="X1" i="94"/>
  <c r="W1" i="94"/>
  <c r="V1" i="94"/>
  <c r="U1" i="94"/>
  <c r="T1" i="94"/>
  <c r="S1" i="94"/>
  <c r="R1" i="94"/>
  <c r="Q1" i="94"/>
  <c r="P1" i="94"/>
  <c r="O1" i="94"/>
  <c r="N1" i="94"/>
  <c r="M1" i="94"/>
  <c r="L1" i="94"/>
  <c r="K1" i="94"/>
  <c r="J1" i="94"/>
  <c r="I1" i="94"/>
  <c r="H1" i="94"/>
  <c r="G1" i="94"/>
  <c r="F1" i="94"/>
  <c r="E1" i="94"/>
  <c r="D1" i="94"/>
  <c r="C1" i="94"/>
  <c r="B1" i="94"/>
  <c r="A1" i="94"/>
  <c r="J48" i="93"/>
  <c r="M48" i="93" s="1"/>
  <c r="O16" i="93"/>
  <c r="O18" i="93"/>
  <c r="BW1" i="93"/>
  <c r="BV1" i="93"/>
  <c r="BU1" i="93"/>
  <c r="BT1" i="93"/>
  <c r="BS1" i="93"/>
  <c r="BR1" i="93"/>
  <c r="BL1" i="93"/>
  <c r="BK1" i="93"/>
  <c r="BJ1" i="93"/>
  <c r="BI1" i="93"/>
  <c r="BH1" i="93"/>
  <c r="BG1" i="93"/>
  <c r="BF1" i="93"/>
  <c r="BE1" i="93"/>
  <c r="BD1" i="93"/>
  <c r="BC1" i="93"/>
  <c r="BB1" i="93"/>
  <c r="BA1" i="93"/>
  <c r="AZ1" i="93"/>
  <c r="AY1" i="93"/>
  <c r="AX1" i="93"/>
  <c r="AW1" i="93"/>
  <c r="AV1" i="93"/>
  <c r="AU1" i="93"/>
  <c r="AT1" i="93"/>
  <c r="AS1" i="93"/>
  <c r="AR1" i="93"/>
  <c r="AQ1" i="93"/>
  <c r="AP1" i="93"/>
  <c r="AO1" i="93"/>
  <c r="AN1" i="93"/>
  <c r="AM1" i="93"/>
  <c r="AL1" i="93"/>
  <c r="AK1" i="93"/>
  <c r="AJ1" i="93"/>
  <c r="AI1" i="93"/>
  <c r="AH1" i="93"/>
  <c r="AG1" i="93"/>
  <c r="AF1" i="93"/>
  <c r="AE1" i="93"/>
  <c r="AD1" i="93"/>
  <c r="AC1" i="93"/>
  <c r="AB1" i="93"/>
  <c r="AA1" i="93"/>
  <c r="Z1" i="93"/>
  <c r="Y1" i="93"/>
  <c r="X1" i="93"/>
  <c r="W1" i="93"/>
  <c r="V1" i="93"/>
  <c r="U1" i="93"/>
  <c r="T1" i="93"/>
  <c r="S1" i="93"/>
  <c r="Q1" i="93"/>
  <c r="P1" i="93"/>
  <c r="O1" i="93"/>
  <c r="N1" i="93"/>
  <c r="M1" i="93"/>
  <c r="L1" i="93"/>
  <c r="K1" i="93"/>
  <c r="J1" i="93"/>
  <c r="I1" i="93"/>
  <c r="H1" i="93"/>
  <c r="G1" i="93"/>
  <c r="F1" i="93"/>
  <c r="E1" i="93"/>
  <c r="D1" i="93"/>
  <c r="C1" i="93"/>
  <c r="B1" i="93"/>
  <c r="A1" i="93"/>
  <c r="L52" i="96" l="1"/>
  <c r="W64" i="94"/>
  <c r="BQ1" i="94" s="1"/>
  <c r="BO1" i="94"/>
  <c r="AW65" i="94"/>
  <c r="Q64" i="94" s="1"/>
  <c r="BP1" i="94" s="1"/>
  <c r="BM1" i="94"/>
  <c r="L48" i="93"/>
  <c r="K11" i="85" l="1"/>
  <c r="Q11" i="85"/>
  <c r="E10" i="85"/>
  <c r="E9" i="85"/>
  <c r="AO57" i="92"/>
  <c r="AN57" i="92"/>
  <c r="AM57" i="92"/>
  <c r="AL57" i="92"/>
  <c r="AK57" i="92"/>
  <c r="AJ57" i="92"/>
  <c r="AI57" i="92"/>
  <c r="AH57" i="92"/>
  <c r="AG57" i="92"/>
  <c r="AF57" i="92"/>
  <c r="AE57" i="92"/>
  <c r="AD57" i="92"/>
  <c r="AC57" i="92"/>
  <c r="AB57" i="92"/>
  <c r="AA57" i="92"/>
  <c r="Z57" i="92"/>
  <c r="Y57" i="92"/>
  <c r="X57" i="92"/>
  <c r="W57" i="92"/>
  <c r="V57" i="92"/>
  <c r="U57" i="92"/>
  <c r="T57" i="92"/>
  <c r="S57" i="92"/>
  <c r="R57" i="92"/>
  <c r="Q57" i="92"/>
  <c r="P57" i="92"/>
  <c r="O57" i="92"/>
  <c r="N57" i="92"/>
  <c r="M57" i="92"/>
  <c r="L57" i="92"/>
  <c r="K57" i="92"/>
  <c r="J57" i="92"/>
  <c r="I57" i="92"/>
  <c r="H57" i="92"/>
  <c r="G57" i="92"/>
  <c r="F57" i="92"/>
  <c r="E57" i="92"/>
  <c r="BL56" i="92"/>
  <c r="BK56" i="92"/>
  <c r="BJ56" i="92"/>
  <c r="BI56" i="92"/>
  <c r="BH56" i="92"/>
  <c r="BG56" i="92"/>
  <c r="BF56" i="92"/>
  <c r="BE56" i="92"/>
  <c r="BD56" i="92"/>
  <c r="BC56" i="92"/>
  <c r="BB56" i="92"/>
  <c r="BA56" i="92"/>
  <c r="AS56" i="92"/>
  <c r="AR56" i="92"/>
  <c r="AQ56" i="92"/>
  <c r="AP56" i="92"/>
  <c r="BL55" i="92"/>
  <c r="BK55" i="92"/>
  <c r="BJ55" i="92"/>
  <c r="BI55" i="92"/>
  <c r="BH55" i="92"/>
  <c r="BG55" i="92"/>
  <c r="BF55" i="92"/>
  <c r="BE55" i="92"/>
  <c r="BD55" i="92"/>
  <c r="BC55" i="92"/>
  <c r="BB55" i="92"/>
  <c r="BA55" i="92"/>
  <c r="AS55" i="92"/>
  <c r="AR55" i="92"/>
  <c r="AQ55" i="92"/>
  <c r="AP55" i="92"/>
  <c r="BL54" i="92"/>
  <c r="BK54" i="92"/>
  <c r="BJ54" i="92"/>
  <c r="BI54" i="92"/>
  <c r="BH54" i="92"/>
  <c r="BG54" i="92"/>
  <c r="BF54" i="92"/>
  <c r="BE54" i="92"/>
  <c r="BD54" i="92"/>
  <c r="BC54" i="92"/>
  <c r="BB54" i="92"/>
  <c r="BA54" i="92"/>
  <c r="AS54" i="92"/>
  <c r="AR54" i="92"/>
  <c r="AQ54" i="92"/>
  <c r="AP54" i="92"/>
  <c r="BL53" i="92"/>
  <c r="BK53" i="92"/>
  <c r="BJ53" i="92"/>
  <c r="BI53" i="92"/>
  <c r="BH53" i="92"/>
  <c r="BG53" i="92"/>
  <c r="BF53" i="92"/>
  <c r="BE53" i="92"/>
  <c r="BD53" i="92"/>
  <c r="BC53" i="92"/>
  <c r="BB53" i="92"/>
  <c r="BA53" i="92"/>
  <c r="AS53" i="92"/>
  <c r="AR53" i="92"/>
  <c r="AQ53" i="92"/>
  <c r="AP53" i="92"/>
  <c r="BL52" i="92"/>
  <c r="BK52" i="92"/>
  <c r="BJ52" i="92"/>
  <c r="BI52" i="92"/>
  <c r="BH52" i="92"/>
  <c r="BG52" i="92"/>
  <c r="BF52" i="92"/>
  <c r="BE52" i="92"/>
  <c r="BD52" i="92"/>
  <c r="BC52" i="92"/>
  <c r="BB52" i="92"/>
  <c r="BA52" i="92"/>
  <c r="AS52" i="92"/>
  <c r="AR52" i="92"/>
  <c r="AQ52" i="92"/>
  <c r="AP52" i="92"/>
  <c r="BL51" i="92"/>
  <c r="BK51" i="92"/>
  <c r="BJ51" i="92"/>
  <c r="BI51" i="92"/>
  <c r="BH51" i="92"/>
  <c r="BG51" i="92"/>
  <c r="BF51" i="92"/>
  <c r="BE51" i="92"/>
  <c r="BD51" i="92"/>
  <c r="BC51" i="92"/>
  <c r="BB51" i="92"/>
  <c r="BA51" i="92"/>
  <c r="AS51" i="92"/>
  <c r="AR51" i="92"/>
  <c r="AQ51" i="92"/>
  <c r="AP51" i="92"/>
  <c r="BL50" i="92"/>
  <c r="BK50" i="92"/>
  <c r="BJ50" i="92"/>
  <c r="BI50" i="92"/>
  <c r="BH50" i="92"/>
  <c r="BG50" i="92"/>
  <c r="BF50" i="92"/>
  <c r="BE50" i="92"/>
  <c r="BD50" i="92"/>
  <c r="BC50" i="92"/>
  <c r="BB50" i="92"/>
  <c r="BA50" i="92"/>
  <c r="AS50" i="92"/>
  <c r="AR50" i="92"/>
  <c r="AQ50" i="92"/>
  <c r="AP50" i="92"/>
  <c r="BL49" i="92"/>
  <c r="BK49" i="92"/>
  <c r="BJ49" i="92"/>
  <c r="BI49" i="92"/>
  <c r="BH49" i="92"/>
  <c r="BG49" i="92"/>
  <c r="BF49" i="92"/>
  <c r="BE49" i="92"/>
  <c r="BD49" i="92"/>
  <c r="BC49" i="92"/>
  <c r="BB49" i="92"/>
  <c r="BA49" i="92"/>
  <c r="AS49" i="92"/>
  <c r="AR49" i="92"/>
  <c r="AQ49" i="92"/>
  <c r="AP49" i="92"/>
  <c r="BL48" i="92"/>
  <c r="BK48" i="92"/>
  <c r="BJ48" i="92"/>
  <c r="BI48" i="92"/>
  <c r="BH48" i="92"/>
  <c r="BG48" i="92"/>
  <c r="BF48" i="92"/>
  <c r="BE48" i="92"/>
  <c r="BD48" i="92"/>
  <c r="BC48" i="92"/>
  <c r="BB48" i="92"/>
  <c r="BA48" i="92"/>
  <c r="AS48" i="92"/>
  <c r="AR48" i="92"/>
  <c r="AQ48" i="92"/>
  <c r="AP48" i="92"/>
  <c r="BL47" i="92"/>
  <c r="BK47" i="92"/>
  <c r="BJ47" i="92"/>
  <c r="BI47" i="92"/>
  <c r="BH47" i="92"/>
  <c r="BG47" i="92"/>
  <c r="BF47" i="92"/>
  <c r="BE47" i="92"/>
  <c r="BD47" i="92"/>
  <c r="BC47" i="92"/>
  <c r="BB47" i="92"/>
  <c r="BA47" i="92"/>
  <c r="AS47" i="92"/>
  <c r="AR47" i="92"/>
  <c r="AQ47" i="92"/>
  <c r="AP47" i="92"/>
  <c r="BL46" i="92"/>
  <c r="BK46" i="92"/>
  <c r="BJ46" i="92"/>
  <c r="BI46" i="92"/>
  <c r="BH46" i="92"/>
  <c r="BG46" i="92"/>
  <c r="BF46" i="92"/>
  <c r="BE46" i="92"/>
  <c r="BD46" i="92"/>
  <c r="BC46" i="92"/>
  <c r="BB46" i="92"/>
  <c r="BA46" i="92"/>
  <c r="AS46" i="92"/>
  <c r="AR46" i="92"/>
  <c r="AQ46" i="92"/>
  <c r="AP46" i="92"/>
  <c r="BL45" i="92"/>
  <c r="BK45" i="92"/>
  <c r="BJ45" i="92"/>
  <c r="BI45" i="92"/>
  <c r="BH45" i="92"/>
  <c r="BG45" i="92"/>
  <c r="BF45" i="92"/>
  <c r="BE45" i="92"/>
  <c r="BD45" i="92"/>
  <c r="BC45" i="92"/>
  <c r="BB45" i="92"/>
  <c r="BA45" i="92"/>
  <c r="AS45" i="92"/>
  <c r="AR45" i="92"/>
  <c r="AQ45" i="92"/>
  <c r="AP45" i="92"/>
  <c r="BL44" i="92"/>
  <c r="BK44" i="92"/>
  <c r="BJ44" i="92"/>
  <c r="BI44" i="92"/>
  <c r="BH44" i="92"/>
  <c r="BG44" i="92"/>
  <c r="BF44" i="92"/>
  <c r="BE44" i="92"/>
  <c r="BD44" i="92"/>
  <c r="BC44" i="92"/>
  <c r="BB44" i="92"/>
  <c r="BA44" i="92"/>
  <c r="AS44" i="92"/>
  <c r="AR44" i="92"/>
  <c r="AQ44" i="92"/>
  <c r="AP44" i="92"/>
  <c r="BL43" i="92"/>
  <c r="BK43" i="92"/>
  <c r="BJ43" i="92"/>
  <c r="BI43" i="92"/>
  <c r="BH43" i="92"/>
  <c r="BG43" i="92"/>
  <c r="BF43" i="92"/>
  <c r="BE43" i="92"/>
  <c r="BD43" i="92"/>
  <c r="BC43" i="92"/>
  <c r="BB43" i="92"/>
  <c r="BA43" i="92"/>
  <c r="AS43" i="92"/>
  <c r="AR43" i="92"/>
  <c r="AQ43" i="92"/>
  <c r="AP43" i="92"/>
  <c r="BL42" i="92"/>
  <c r="BK42" i="92"/>
  <c r="BJ42" i="92"/>
  <c r="BI42" i="92"/>
  <c r="BH42" i="92"/>
  <c r="BG42" i="92"/>
  <c r="BF42" i="92"/>
  <c r="BE42" i="92"/>
  <c r="BD42" i="92"/>
  <c r="BC42" i="92"/>
  <c r="BB42" i="92"/>
  <c r="BA42" i="92"/>
  <c r="AS42" i="92"/>
  <c r="AR42" i="92"/>
  <c r="AQ42" i="92"/>
  <c r="AP42" i="92"/>
  <c r="BL41" i="92"/>
  <c r="BK41" i="92"/>
  <c r="BJ41" i="92"/>
  <c r="BI41" i="92"/>
  <c r="BH41" i="92"/>
  <c r="BG41" i="92"/>
  <c r="BF41" i="92"/>
  <c r="BE41" i="92"/>
  <c r="BD41" i="92"/>
  <c r="BC41" i="92"/>
  <c r="BB41" i="92"/>
  <c r="BA41" i="92"/>
  <c r="AS41" i="92"/>
  <c r="AR41" i="92"/>
  <c r="AQ41" i="92"/>
  <c r="AP41" i="92"/>
  <c r="BL40" i="92"/>
  <c r="BK40" i="92"/>
  <c r="BJ40" i="92"/>
  <c r="BI40" i="92"/>
  <c r="BH40" i="92"/>
  <c r="BG40" i="92"/>
  <c r="BF40" i="92"/>
  <c r="BE40" i="92"/>
  <c r="BD40" i="92"/>
  <c r="BC40" i="92"/>
  <c r="BB40" i="92"/>
  <c r="BA40" i="92"/>
  <c r="AS40" i="92"/>
  <c r="AR40" i="92"/>
  <c r="AQ40" i="92"/>
  <c r="AP40" i="92"/>
  <c r="BL39" i="92"/>
  <c r="BK39" i="92"/>
  <c r="BJ39" i="92"/>
  <c r="BI39" i="92"/>
  <c r="BH39" i="92"/>
  <c r="BG39" i="92"/>
  <c r="BF39" i="92"/>
  <c r="BE39" i="92"/>
  <c r="BD39" i="92"/>
  <c r="BC39" i="92"/>
  <c r="BB39" i="92"/>
  <c r="BA39" i="92"/>
  <c r="AS39" i="92"/>
  <c r="AR39" i="92"/>
  <c r="AQ39" i="92"/>
  <c r="AP39" i="92"/>
  <c r="BL38" i="92"/>
  <c r="BK38" i="92"/>
  <c r="BJ38" i="92"/>
  <c r="BI38" i="92"/>
  <c r="BH38" i="92"/>
  <c r="BG38" i="92"/>
  <c r="BF38" i="92"/>
  <c r="BE38" i="92"/>
  <c r="BD38" i="92"/>
  <c r="BC38" i="92"/>
  <c r="BB38" i="92"/>
  <c r="BA38" i="92"/>
  <c r="AS38" i="92"/>
  <c r="AR38" i="92"/>
  <c r="AQ38" i="92"/>
  <c r="AP38" i="92"/>
  <c r="BL37" i="92"/>
  <c r="BK37" i="92"/>
  <c r="BJ37" i="92"/>
  <c r="BI37" i="92"/>
  <c r="BH37" i="92"/>
  <c r="BG37" i="92"/>
  <c r="BF37" i="92"/>
  <c r="BE37" i="92"/>
  <c r="BD37" i="92"/>
  <c r="BC37" i="92"/>
  <c r="BB37" i="92"/>
  <c r="BA37" i="92"/>
  <c r="AS37" i="92"/>
  <c r="AR37" i="92"/>
  <c r="AQ37" i="92"/>
  <c r="AP37" i="92"/>
  <c r="BL36" i="92"/>
  <c r="BK36" i="92"/>
  <c r="BJ36" i="92"/>
  <c r="BI36" i="92"/>
  <c r="BH36" i="92"/>
  <c r="BG36" i="92"/>
  <c r="BF36" i="92"/>
  <c r="BE36" i="92"/>
  <c r="BD36" i="92"/>
  <c r="BC36" i="92"/>
  <c r="BB36" i="92"/>
  <c r="BA36" i="92"/>
  <c r="AS36" i="92"/>
  <c r="AR36" i="92"/>
  <c r="AQ36" i="92"/>
  <c r="AP36" i="92"/>
  <c r="BL35" i="92"/>
  <c r="BK35" i="92"/>
  <c r="BJ35" i="92"/>
  <c r="BI35" i="92"/>
  <c r="BH35" i="92"/>
  <c r="BG35" i="92"/>
  <c r="BF35" i="92"/>
  <c r="BE35" i="92"/>
  <c r="BD35" i="92"/>
  <c r="BC35" i="92"/>
  <c r="BB35" i="92"/>
  <c r="BA35" i="92"/>
  <c r="AS35" i="92"/>
  <c r="AR35" i="92"/>
  <c r="AQ35" i="92"/>
  <c r="AP35" i="92"/>
  <c r="BL34" i="92"/>
  <c r="BK34" i="92"/>
  <c r="BJ34" i="92"/>
  <c r="BI34" i="92"/>
  <c r="BH34" i="92"/>
  <c r="BG34" i="92"/>
  <c r="BF34" i="92"/>
  <c r="BE34" i="92"/>
  <c r="BD34" i="92"/>
  <c r="BC34" i="92"/>
  <c r="BB34" i="92"/>
  <c r="BA34" i="92"/>
  <c r="AS34" i="92"/>
  <c r="AR34" i="92"/>
  <c r="AQ34" i="92"/>
  <c r="AP34" i="92"/>
  <c r="BL33" i="92"/>
  <c r="BK33" i="92"/>
  <c r="BJ33" i="92"/>
  <c r="BI33" i="92"/>
  <c r="BH33" i="92"/>
  <c r="BG33" i="92"/>
  <c r="BF33" i="92"/>
  <c r="BE33" i="92"/>
  <c r="BD33" i="92"/>
  <c r="BC33" i="92"/>
  <c r="BB33" i="92"/>
  <c r="BA33" i="92"/>
  <c r="AS33" i="92"/>
  <c r="AR33" i="92"/>
  <c r="AQ33" i="92"/>
  <c r="AP33" i="92"/>
  <c r="BL32" i="92"/>
  <c r="BK32" i="92"/>
  <c r="BJ32" i="92"/>
  <c r="BI32" i="92"/>
  <c r="BH32" i="92"/>
  <c r="BG32" i="92"/>
  <c r="BF32" i="92"/>
  <c r="BE32" i="92"/>
  <c r="BD32" i="92"/>
  <c r="BC32" i="92"/>
  <c r="BB32" i="92"/>
  <c r="BA32" i="92"/>
  <c r="AS32" i="92"/>
  <c r="AR32" i="92"/>
  <c r="AQ32" i="92"/>
  <c r="AP32" i="92"/>
  <c r="BL31" i="92"/>
  <c r="BK31" i="92"/>
  <c r="BJ31" i="92"/>
  <c r="BI31" i="92"/>
  <c r="BH31" i="92"/>
  <c r="BG31" i="92"/>
  <c r="BF31" i="92"/>
  <c r="BE31" i="92"/>
  <c r="BD31" i="92"/>
  <c r="BC31" i="92"/>
  <c r="BB31" i="92"/>
  <c r="BA31" i="92"/>
  <c r="AS31" i="92"/>
  <c r="AR31" i="92"/>
  <c r="AQ31" i="92"/>
  <c r="AP31" i="92"/>
  <c r="BL30" i="92"/>
  <c r="BK30" i="92"/>
  <c r="BJ30" i="92"/>
  <c r="BI30" i="92"/>
  <c r="BH30" i="92"/>
  <c r="BG30" i="92"/>
  <c r="BF30" i="92"/>
  <c r="BE30" i="92"/>
  <c r="BD30" i="92"/>
  <c r="BC30" i="92"/>
  <c r="BB30" i="92"/>
  <c r="BA30" i="92"/>
  <c r="AS30" i="92"/>
  <c r="AR30" i="92"/>
  <c r="AQ30" i="92"/>
  <c r="AP30" i="92"/>
  <c r="BL29" i="92"/>
  <c r="BK29" i="92"/>
  <c r="BJ29" i="92"/>
  <c r="BI29" i="92"/>
  <c r="BH29" i="92"/>
  <c r="BG29" i="92"/>
  <c r="BF29" i="92"/>
  <c r="BE29" i="92"/>
  <c r="BD29" i="92"/>
  <c r="BC29" i="92"/>
  <c r="BB29" i="92"/>
  <c r="BA29" i="92"/>
  <c r="AS29" i="92"/>
  <c r="AR29" i="92"/>
  <c r="AQ29" i="92"/>
  <c r="AP29" i="92"/>
  <c r="BL28" i="92"/>
  <c r="BK28" i="92"/>
  <c r="BJ28" i="92"/>
  <c r="BI28" i="92"/>
  <c r="BH28" i="92"/>
  <c r="BG28" i="92"/>
  <c r="BF28" i="92"/>
  <c r="BE28" i="92"/>
  <c r="BD28" i="92"/>
  <c r="BC28" i="92"/>
  <c r="BB28" i="92"/>
  <c r="BA28" i="92"/>
  <c r="AS28" i="92"/>
  <c r="AR28" i="92"/>
  <c r="AQ28" i="92"/>
  <c r="AP28" i="92"/>
  <c r="BL27" i="92"/>
  <c r="BK27" i="92"/>
  <c r="BJ27" i="92"/>
  <c r="BI27" i="92"/>
  <c r="BH27" i="92"/>
  <c r="BG27" i="92"/>
  <c r="BF27" i="92"/>
  <c r="BE27" i="92"/>
  <c r="BD27" i="92"/>
  <c r="BC27" i="92"/>
  <c r="BB27" i="92"/>
  <c r="BA27" i="92"/>
  <c r="AS27" i="92"/>
  <c r="AR27" i="92"/>
  <c r="AQ27" i="92"/>
  <c r="AP27" i="92"/>
  <c r="BL26" i="92"/>
  <c r="BK26" i="92"/>
  <c r="BJ26" i="92"/>
  <c r="BI26" i="92"/>
  <c r="BH26" i="92"/>
  <c r="BG26" i="92"/>
  <c r="BF26" i="92"/>
  <c r="BE26" i="92"/>
  <c r="BD26" i="92"/>
  <c r="BC26" i="92"/>
  <c r="BB26" i="92"/>
  <c r="BA26" i="92"/>
  <c r="AS26" i="92"/>
  <c r="AR26" i="92"/>
  <c r="AQ26" i="92"/>
  <c r="AP26" i="92"/>
  <c r="BL25" i="92"/>
  <c r="BK25" i="92"/>
  <c r="BJ25" i="92"/>
  <c r="BI25" i="92"/>
  <c r="BH25" i="92"/>
  <c r="BG25" i="92"/>
  <c r="BF25" i="92"/>
  <c r="BE25" i="92"/>
  <c r="BD25" i="92"/>
  <c r="BC25" i="92"/>
  <c r="BB25" i="92"/>
  <c r="BA25" i="92"/>
  <c r="AS25" i="92"/>
  <c r="AR25" i="92"/>
  <c r="AQ25" i="92"/>
  <c r="AP25" i="92"/>
  <c r="BL24" i="92"/>
  <c r="BK24" i="92"/>
  <c r="BJ24" i="92"/>
  <c r="BI24" i="92"/>
  <c r="BH24" i="92"/>
  <c r="BG24" i="92"/>
  <c r="BF24" i="92"/>
  <c r="BE24" i="92"/>
  <c r="BD24" i="92"/>
  <c r="BC24" i="92"/>
  <c r="BB24" i="92"/>
  <c r="BA24" i="92"/>
  <c r="AS24" i="92"/>
  <c r="AR24" i="92"/>
  <c r="AQ24" i="92"/>
  <c r="AP24" i="92"/>
  <c r="BL23" i="92"/>
  <c r="BK23" i="92"/>
  <c r="BJ23" i="92"/>
  <c r="BI23" i="92"/>
  <c r="BH23" i="92"/>
  <c r="BG23" i="92"/>
  <c r="BF23" i="92"/>
  <c r="BE23" i="92"/>
  <c r="BD23" i="92"/>
  <c r="BC23" i="92"/>
  <c r="BB23" i="92"/>
  <c r="BA23" i="92"/>
  <c r="AS23" i="92"/>
  <c r="AR23" i="92"/>
  <c r="AQ23" i="92"/>
  <c r="AP23" i="92"/>
  <c r="BL22" i="92"/>
  <c r="BK22" i="92"/>
  <c r="BJ22" i="92"/>
  <c r="BI22" i="92"/>
  <c r="BH22" i="92"/>
  <c r="BG22" i="92"/>
  <c r="BF22" i="92"/>
  <c r="BE22" i="92"/>
  <c r="BD22" i="92"/>
  <c r="BC22" i="92"/>
  <c r="BB22" i="92"/>
  <c r="BA22" i="92"/>
  <c r="AS22" i="92"/>
  <c r="AR22" i="92"/>
  <c r="AQ22" i="92"/>
  <c r="AP22" i="92"/>
  <c r="BL21" i="92"/>
  <c r="BK21" i="92"/>
  <c r="BJ21" i="92"/>
  <c r="BI21" i="92"/>
  <c r="BH21" i="92"/>
  <c r="BG21" i="92"/>
  <c r="BF21" i="92"/>
  <c r="BE21" i="92"/>
  <c r="BD21" i="92"/>
  <c r="BC21" i="92"/>
  <c r="BB21" i="92"/>
  <c r="BA21" i="92"/>
  <c r="AS21" i="92"/>
  <c r="AR21" i="92"/>
  <c r="AQ21" i="92"/>
  <c r="AP21" i="92"/>
  <c r="BL20" i="92"/>
  <c r="BK20" i="92"/>
  <c r="BJ20" i="92"/>
  <c r="BI20" i="92"/>
  <c r="BH20" i="92"/>
  <c r="BG20" i="92"/>
  <c r="BF20" i="92"/>
  <c r="BE20" i="92"/>
  <c r="BD20" i="92"/>
  <c r="BC20" i="92"/>
  <c r="BB20" i="92"/>
  <c r="BA20" i="92"/>
  <c r="AS20" i="92"/>
  <c r="AR20" i="92"/>
  <c r="AQ20" i="92"/>
  <c r="AP20" i="92"/>
  <c r="BL19" i="92"/>
  <c r="BK19" i="92"/>
  <c r="BJ19" i="92"/>
  <c r="BI19" i="92"/>
  <c r="BH19" i="92"/>
  <c r="BG19" i="92"/>
  <c r="BF19" i="92"/>
  <c r="BE19" i="92"/>
  <c r="BD19" i="92"/>
  <c r="BC19" i="92"/>
  <c r="BB19" i="92"/>
  <c r="BA19" i="92"/>
  <c r="AS19" i="92"/>
  <c r="AR19" i="92"/>
  <c r="AQ19" i="92"/>
  <c r="AP19" i="92"/>
  <c r="BL18" i="92"/>
  <c r="BK18" i="92"/>
  <c r="BJ18" i="92"/>
  <c r="BI18" i="92"/>
  <c r="BH18" i="92"/>
  <c r="BG18" i="92"/>
  <c r="BF18" i="92"/>
  <c r="BE18" i="92"/>
  <c r="BD18" i="92"/>
  <c r="BC18" i="92"/>
  <c r="BB18" i="92"/>
  <c r="BA18" i="92"/>
  <c r="AS18" i="92"/>
  <c r="AR18" i="92"/>
  <c r="AQ18" i="92"/>
  <c r="AP18" i="92"/>
  <c r="B18" i="92"/>
  <c r="B19" i="92" s="1"/>
  <c r="B20" i="92" s="1"/>
  <c r="B21" i="92" s="1"/>
  <c r="B22" i="92" s="1"/>
  <c r="B23" i="92" s="1"/>
  <c r="B24" i="92" s="1"/>
  <c r="B25" i="92" s="1"/>
  <c r="B26" i="92" s="1"/>
  <c r="B27" i="92" s="1"/>
  <c r="B28" i="92" s="1"/>
  <c r="B29" i="92" s="1"/>
  <c r="B30" i="92" s="1"/>
  <c r="B31" i="92" s="1"/>
  <c r="B32" i="92" s="1"/>
  <c r="B33" i="92" s="1"/>
  <c r="B34" i="92" s="1"/>
  <c r="B35" i="92" s="1"/>
  <c r="B36" i="92" s="1"/>
  <c r="B37" i="92" s="1"/>
  <c r="B38" i="92" s="1"/>
  <c r="B39" i="92" s="1"/>
  <c r="B40" i="92" s="1"/>
  <c r="B41" i="92" s="1"/>
  <c r="B42" i="92" s="1"/>
  <c r="B43" i="92" s="1"/>
  <c r="B44" i="92" s="1"/>
  <c r="B45" i="92" s="1"/>
  <c r="B46" i="92" s="1"/>
  <c r="B47" i="92" s="1"/>
  <c r="B48" i="92" s="1"/>
  <c r="B49" i="92" s="1"/>
  <c r="B50" i="92" s="1"/>
  <c r="B51" i="92" s="1"/>
  <c r="B52" i="92" s="1"/>
  <c r="B53" i="92" s="1"/>
  <c r="B54" i="92" s="1"/>
  <c r="B55" i="92" s="1"/>
  <c r="B56" i="92" s="1"/>
  <c r="BL17" i="92"/>
  <c r="BK17" i="92"/>
  <c r="BJ17" i="92"/>
  <c r="BI17" i="92"/>
  <c r="BH17" i="92"/>
  <c r="BG17" i="92"/>
  <c r="BF17" i="92"/>
  <c r="BE17" i="92"/>
  <c r="BD17" i="92"/>
  <c r="BC17" i="92"/>
  <c r="BB17" i="92"/>
  <c r="BA17" i="92"/>
  <c r="AS17" i="92"/>
  <c r="AR17" i="92"/>
  <c r="AQ17" i="92"/>
  <c r="AP17" i="92"/>
  <c r="BW1" i="92"/>
  <c r="BV1" i="92"/>
  <c r="BU1" i="92"/>
  <c r="BT1" i="92"/>
  <c r="BS1" i="92"/>
  <c r="BR1" i="92"/>
  <c r="BN1" i="92"/>
  <c r="BL1" i="92"/>
  <c r="BK1" i="92"/>
  <c r="BJ1" i="92"/>
  <c r="BI1" i="92"/>
  <c r="BH1" i="92"/>
  <c r="BG1" i="92"/>
  <c r="BF1" i="92"/>
  <c r="BE1" i="92"/>
  <c r="BD1" i="92"/>
  <c r="BC1" i="92"/>
  <c r="BB1" i="92"/>
  <c r="BA1" i="92"/>
  <c r="AZ1" i="92"/>
  <c r="AY1" i="92"/>
  <c r="AX1" i="92"/>
  <c r="AW1" i="92"/>
  <c r="AV1" i="92"/>
  <c r="AU1" i="92"/>
  <c r="AT1" i="92"/>
  <c r="AS1" i="92"/>
  <c r="AR1" i="92"/>
  <c r="AQ1" i="92"/>
  <c r="AP1" i="92"/>
  <c r="AO1" i="92"/>
  <c r="AN1" i="92"/>
  <c r="AM1" i="92"/>
  <c r="AL1" i="92"/>
  <c r="AK1" i="92"/>
  <c r="AJ1" i="92"/>
  <c r="AI1" i="92"/>
  <c r="AH1" i="92"/>
  <c r="AG1" i="92"/>
  <c r="AF1" i="92"/>
  <c r="AE1" i="92"/>
  <c r="AD1" i="92"/>
  <c r="AC1" i="92"/>
  <c r="AB1" i="92"/>
  <c r="AA1" i="92"/>
  <c r="Z1" i="92"/>
  <c r="Y1" i="92"/>
  <c r="X1" i="92"/>
  <c r="W1" i="92"/>
  <c r="V1" i="92"/>
  <c r="U1" i="92"/>
  <c r="T1" i="92"/>
  <c r="S1" i="92"/>
  <c r="R1" i="92"/>
  <c r="Q1" i="92"/>
  <c r="P1" i="92"/>
  <c r="O1" i="92"/>
  <c r="N1" i="92"/>
  <c r="M1" i="92"/>
  <c r="L1" i="92"/>
  <c r="K1" i="92"/>
  <c r="J1" i="92"/>
  <c r="I1" i="92"/>
  <c r="H1" i="92"/>
  <c r="G1" i="92"/>
  <c r="F1" i="92"/>
  <c r="E1" i="92"/>
  <c r="D1" i="92"/>
  <c r="C1" i="92"/>
  <c r="B1" i="92"/>
  <c r="A1" i="92"/>
  <c r="AO216" i="91"/>
  <c r="AN216" i="91"/>
  <c r="AM216" i="91"/>
  <c r="AL216" i="91"/>
  <c r="AK216" i="91"/>
  <c r="AJ216" i="91"/>
  <c r="AI216" i="91"/>
  <c r="AH216" i="91"/>
  <c r="AG216" i="91"/>
  <c r="AF216" i="91"/>
  <c r="AE216" i="91"/>
  <c r="AD216" i="91"/>
  <c r="AC216" i="91"/>
  <c r="AB216" i="91"/>
  <c r="AA216" i="91"/>
  <c r="Z216" i="91"/>
  <c r="Y216" i="91"/>
  <c r="X216" i="91"/>
  <c r="W216" i="91"/>
  <c r="V216" i="91"/>
  <c r="U216" i="91"/>
  <c r="T216" i="91"/>
  <c r="S216" i="91"/>
  <c r="R216" i="91"/>
  <c r="Q216" i="91"/>
  <c r="P216" i="91"/>
  <c r="O216" i="91"/>
  <c r="N216" i="91"/>
  <c r="M216" i="91"/>
  <c r="L216" i="91"/>
  <c r="K216" i="91"/>
  <c r="J216" i="91"/>
  <c r="I216" i="91"/>
  <c r="H216" i="91"/>
  <c r="G216" i="91"/>
  <c r="F216" i="91"/>
  <c r="E216" i="91"/>
  <c r="BL215" i="91"/>
  <c r="BK215" i="91"/>
  <c r="BJ215" i="91"/>
  <c r="BI215" i="91"/>
  <c r="BH215" i="91"/>
  <c r="BG215" i="91"/>
  <c r="BF215" i="91"/>
  <c r="BE215" i="91"/>
  <c r="BD215" i="91"/>
  <c r="BC215" i="91"/>
  <c r="BB215" i="91"/>
  <c r="BA215" i="91"/>
  <c r="AS215" i="91"/>
  <c r="AR215" i="91"/>
  <c r="AQ215" i="91"/>
  <c r="AP215" i="91"/>
  <c r="BL214" i="91"/>
  <c r="BK214" i="91"/>
  <c r="BJ214" i="91"/>
  <c r="BI214" i="91"/>
  <c r="BH214" i="91"/>
  <c r="BG214" i="91"/>
  <c r="BF214" i="91"/>
  <c r="BE214" i="91"/>
  <c r="BD214" i="91"/>
  <c r="BC214" i="91"/>
  <c r="BB214" i="91"/>
  <c r="BA214" i="91"/>
  <c r="AS214" i="91"/>
  <c r="AR214" i="91"/>
  <c r="AQ214" i="91"/>
  <c r="AP214" i="91"/>
  <c r="BL213" i="91"/>
  <c r="BK213" i="91"/>
  <c r="BJ213" i="91"/>
  <c r="BI213" i="91"/>
  <c r="BH213" i="91"/>
  <c r="BG213" i="91"/>
  <c r="BF213" i="91"/>
  <c r="BE213" i="91"/>
  <c r="BD213" i="91"/>
  <c r="BC213" i="91"/>
  <c r="BB213" i="91"/>
  <c r="BA213" i="91"/>
  <c r="AS213" i="91"/>
  <c r="AR213" i="91"/>
  <c r="AQ213" i="91"/>
  <c r="AP213" i="91"/>
  <c r="BL212" i="91"/>
  <c r="BK212" i="91"/>
  <c r="BJ212" i="91"/>
  <c r="BI212" i="91"/>
  <c r="BH212" i="91"/>
  <c r="BG212" i="91"/>
  <c r="BF212" i="91"/>
  <c r="BE212" i="91"/>
  <c r="BD212" i="91"/>
  <c r="BC212" i="91"/>
  <c r="BB212" i="91"/>
  <c r="BA212" i="91"/>
  <c r="AS212" i="91"/>
  <c r="AR212" i="91"/>
  <c r="AQ212" i="91"/>
  <c r="AP212" i="91"/>
  <c r="BL211" i="91"/>
  <c r="BK211" i="91"/>
  <c r="BJ211" i="91"/>
  <c r="BI211" i="91"/>
  <c r="BH211" i="91"/>
  <c r="BG211" i="91"/>
  <c r="BF211" i="91"/>
  <c r="BE211" i="91"/>
  <c r="BD211" i="91"/>
  <c r="BC211" i="91"/>
  <c r="BB211" i="91"/>
  <c r="BA211" i="91"/>
  <c r="AS211" i="91"/>
  <c r="AR211" i="91"/>
  <c r="AQ211" i="91"/>
  <c r="AP211" i="91"/>
  <c r="AS210" i="91"/>
  <c r="AR210" i="91"/>
  <c r="AQ210" i="91"/>
  <c r="AP210" i="91"/>
  <c r="AS209" i="91"/>
  <c r="AR209" i="91"/>
  <c r="AQ209" i="91"/>
  <c r="AP209" i="91"/>
  <c r="AS208" i="91"/>
  <c r="AR208" i="91"/>
  <c r="AQ208" i="91"/>
  <c r="AP208" i="91"/>
  <c r="AS207" i="91"/>
  <c r="AR207" i="91"/>
  <c r="AQ207" i="91"/>
  <c r="AP207" i="91"/>
  <c r="AS206" i="91"/>
  <c r="AR206" i="91"/>
  <c r="AQ206" i="91"/>
  <c r="AP206" i="91"/>
  <c r="AS205" i="91"/>
  <c r="AR205" i="91"/>
  <c r="AQ205" i="91"/>
  <c r="AP205" i="91"/>
  <c r="AS204" i="91"/>
  <c r="AR204" i="91"/>
  <c r="AQ204" i="91"/>
  <c r="AP204" i="91"/>
  <c r="AS203" i="91"/>
  <c r="AR203" i="91"/>
  <c r="AQ203" i="91"/>
  <c r="AP203" i="91"/>
  <c r="AS202" i="91"/>
  <c r="AR202" i="91"/>
  <c r="AQ202" i="91"/>
  <c r="AP202" i="91"/>
  <c r="AS201" i="91"/>
  <c r="AR201" i="91"/>
  <c r="AQ201" i="91"/>
  <c r="AP201" i="91"/>
  <c r="AS200" i="91"/>
  <c r="AR200" i="91"/>
  <c r="AQ200" i="91"/>
  <c r="AP200" i="91"/>
  <c r="AS199" i="91"/>
  <c r="AR199" i="91"/>
  <c r="AQ199" i="91"/>
  <c r="AP199" i="91"/>
  <c r="AS198" i="91"/>
  <c r="AR198" i="91"/>
  <c r="AQ198" i="91"/>
  <c r="AP198" i="91"/>
  <c r="AS197" i="91"/>
  <c r="AR197" i="91"/>
  <c r="AQ197" i="91"/>
  <c r="AP197" i="91"/>
  <c r="AS196" i="91"/>
  <c r="AR196" i="91"/>
  <c r="AQ196" i="91"/>
  <c r="AP196" i="91"/>
  <c r="AS195" i="91"/>
  <c r="AR195" i="91"/>
  <c r="AQ195" i="91"/>
  <c r="AP195" i="91"/>
  <c r="AS194" i="91"/>
  <c r="AR194" i="91"/>
  <c r="AQ194" i="91"/>
  <c r="AP194" i="91"/>
  <c r="AS193" i="91"/>
  <c r="AR193" i="91"/>
  <c r="AQ193" i="91"/>
  <c r="AP193" i="91"/>
  <c r="AS192" i="91"/>
  <c r="AR192" i="91"/>
  <c r="AQ192" i="91"/>
  <c r="AP192" i="91"/>
  <c r="AS191" i="91"/>
  <c r="AR191" i="91"/>
  <c r="AQ191" i="91"/>
  <c r="AP191" i="91"/>
  <c r="AS190" i="91"/>
  <c r="AR190" i="91"/>
  <c r="AQ190" i="91"/>
  <c r="AP190" i="91"/>
  <c r="AS189" i="91"/>
  <c r="AR189" i="91"/>
  <c r="AQ189" i="91"/>
  <c r="AP189" i="91"/>
  <c r="AS188" i="91"/>
  <c r="AR188" i="91"/>
  <c r="AQ188" i="91"/>
  <c r="AP188" i="91"/>
  <c r="AS187" i="91"/>
  <c r="AR187" i="91"/>
  <c r="AQ187" i="91"/>
  <c r="AP187" i="91"/>
  <c r="AS186" i="91"/>
  <c r="AR186" i="91"/>
  <c r="AQ186" i="91"/>
  <c r="AP186" i="91"/>
  <c r="AS185" i="91"/>
  <c r="AR185" i="91"/>
  <c r="AQ185" i="91"/>
  <c r="AP185" i="91"/>
  <c r="AS184" i="91"/>
  <c r="AR184" i="91"/>
  <c r="AQ184" i="91"/>
  <c r="AP184" i="91"/>
  <c r="AS183" i="91"/>
  <c r="AR183" i="91"/>
  <c r="AQ183" i="91"/>
  <c r="AP183" i="91"/>
  <c r="AS182" i="91"/>
  <c r="AR182" i="91"/>
  <c r="AQ182" i="91"/>
  <c r="AP182" i="91"/>
  <c r="AS181" i="91"/>
  <c r="AR181" i="91"/>
  <c r="AQ181" i="91"/>
  <c r="AP181" i="91"/>
  <c r="AS180" i="91"/>
  <c r="AR180" i="91"/>
  <c r="AQ180" i="91"/>
  <c r="AP180" i="91"/>
  <c r="AS179" i="91"/>
  <c r="AR179" i="91"/>
  <c r="AQ179" i="91"/>
  <c r="AP179" i="91"/>
  <c r="AS178" i="91"/>
  <c r="AR178" i="91"/>
  <c r="AQ178" i="91"/>
  <c r="AP178" i="91"/>
  <c r="AS177" i="91"/>
  <c r="AR177" i="91"/>
  <c r="AQ177" i="91"/>
  <c r="AP177" i="91"/>
  <c r="AS176" i="91"/>
  <c r="AR176" i="91"/>
  <c r="AQ176" i="91"/>
  <c r="AP176" i="91"/>
  <c r="AS175" i="91"/>
  <c r="AR175" i="91"/>
  <c r="AQ175" i="91"/>
  <c r="AP175" i="91"/>
  <c r="AS174" i="91"/>
  <c r="AR174" i="91"/>
  <c r="AQ174" i="91"/>
  <c r="AP174" i="91"/>
  <c r="AS173" i="91"/>
  <c r="AR173" i="91"/>
  <c r="AQ173" i="91"/>
  <c r="AP173" i="91"/>
  <c r="AS172" i="91"/>
  <c r="AR172" i="91"/>
  <c r="AQ172" i="91"/>
  <c r="AP172" i="91"/>
  <c r="AS171" i="91"/>
  <c r="AR171" i="91"/>
  <c r="AQ171" i="91"/>
  <c r="AP171" i="91"/>
  <c r="AS170" i="91"/>
  <c r="AR170" i="91"/>
  <c r="AQ170" i="91"/>
  <c r="AP170" i="91"/>
  <c r="AS169" i="91"/>
  <c r="AR169" i="91"/>
  <c r="AQ169" i="91"/>
  <c r="AP169" i="91"/>
  <c r="AS168" i="91"/>
  <c r="AR168" i="91"/>
  <c r="AQ168" i="91"/>
  <c r="AP168" i="91"/>
  <c r="AS167" i="91"/>
  <c r="AR167" i="91"/>
  <c r="AQ167" i="91"/>
  <c r="AP167" i="91"/>
  <c r="AS166" i="91"/>
  <c r="AR166" i="91"/>
  <c r="AQ166" i="91"/>
  <c r="AP166" i="91"/>
  <c r="AS165" i="91"/>
  <c r="AR165" i="91"/>
  <c r="AQ165" i="91"/>
  <c r="AP165" i="91"/>
  <c r="AS164" i="91"/>
  <c r="AR164" i="91"/>
  <c r="AQ164" i="91"/>
  <c r="AP164" i="91"/>
  <c r="AS163" i="91"/>
  <c r="AR163" i="91"/>
  <c r="AQ163" i="91"/>
  <c r="AP163" i="91"/>
  <c r="AS162" i="91"/>
  <c r="AR162" i="91"/>
  <c r="AQ162" i="91"/>
  <c r="AP162" i="91"/>
  <c r="AS161" i="91"/>
  <c r="AR161" i="91"/>
  <c r="AQ161" i="91"/>
  <c r="AP161" i="91"/>
  <c r="AS160" i="91"/>
  <c r="AR160" i="91"/>
  <c r="AQ160" i="91"/>
  <c r="AP160" i="91"/>
  <c r="AS159" i="91"/>
  <c r="AR159" i="91"/>
  <c r="AQ159" i="91"/>
  <c r="AP159" i="91"/>
  <c r="AS158" i="91"/>
  <c r="AR158" i="91"/>
  <c r="AQ158" i="91"/>
  <c r="AP158" i="91"/>
  <c r="AS157" i="91"/>
  <c r="AR157" i="91"/>
  <c r="AQ157" i="91"/>
  <c r="AP157" i="91"/>
  <c r="AS156" i="91"/>
  <c r="AR156" i="91"/>
  <c r="AQ156" i="91"/>
  <c r="AP156" i="91"/>
  <c r="AS155" i="91"/>
  <c r="AR155" i="91"/>
  <c r="AQ155" i="91"/>
  <c r="AP155" i="91"/>
  <c r="AS154" i="91"/>
  <c r="AR154" i="91"/>
  <c r="AQ154" i="91"/>
  <c r="AP154" i="91"/>
  <c r="AS153" i="91"/>
  <c r="AR153" i="91"/>
  <c r="AQ153" i="91"/>
  <c r="AP153" i="91"/>
  <c r="AS152" i="91"/>
  <c r="AR152" i="91"/>
  <c r="AQ152" i="91"/>
  <c r="AP152" i="91"/>
  <c r="AS151" i="91"/>
  <c r="AR151" i="91"/>
  <c r="AQ151" i="91"/>
  <c r="AP151" i="91"/>
  <c r="AS150" i="91"/>
  <c r="AR150" i="91"/>
  <c r="AQ150" i="91"/>
  <c r="AP150" i="91"/>
  <c r="AS149" i="91"/>
  <c r="AR149" i="91"/>
  <c r="AQ149" i="91"/>
  <c r="AP149" i="91"/>
  <c r="AS148" i="91"/>
  <c r="AR148" i="91"/>
  <c r="AQ148" i="91"/>
  <c r="AP148" i="91"/>
  <c r="AS147" i="91"/>
  <c r="AR147" i="91"/>
  <c r="AQ147" i="91"/>
  <c r="AP147" i="91"/>
  <c r="AS146" i="91"/>
  <c r="AR146" i="91"/>
  <c r="AQ146" i="91"/>
  <c r="AP146" i="91"/>
  <c r="AS145" i="91"/>
  <c r="AR145" i="91"/>
  <c r="AQ145" i="91"/>
  <c r="AP145" i="91"/>
  <c r="AS144" i="91"/>
  <c r="AR144" i="91"/>
  <c r="AQ144" i="91"/>
  <c r="AP144" i="91"/>
  <c r="AS143" i="91"/>
  <c r="AR143" i="91"/>
  <c r="AQ143" i="91"/>
  <c r="AP143" i="91"/>
  <c r="AS142" i="91"/>
  <c r="AR142" i="91"/>
  <c r="AQ142" i="91"/>
  <c r="AP142" i="91"/>
  <c r="AS141" i="91"/>
  <c r="AR141" i="91"/>
  <c r="AQ141" i="91"/>
  <c r="AP141" i="91"/>
  <c r="AS140" i="91"/>
  <c r="AR140" i="91"/>
  <c r="AQ140" i="91"/>
  <c r="AP140" i="91"/>
  <c r="AS139" i="91"/>
  <c r="AR139" i="91"/>
  <c r="AQ139" i="91"/>
  <c r="AP139" i="91"/>
  <c r="AS138" i="91"/>
  <c r="AR138" i="91"/>
  <c r="AQ138" i="91"/>
  <c r="AP138" i="91"/>
  <c r="AS137" i="91"/>
  <c r="AR137" i="91"/>
  <c r="AQ137" i="91"/>
  <c r="AP137" i="91"/>
  <c r="AS136" i="91"/>
  <c r="AR136" i="91"/>
  <c r="AQ136" i="91"/>
  <c r="AP136" i="91"/>
  <c r="AS135" i="91"/>
  <c r="AR135" i="91"/>
  <c r="AQ135" i="91"/>
  <c r="AP135" i="91"/>
  <c r="AS134" i="91"/>
  <c r="AR134" i="91"/>
  <c r="AQ134" i="91"/>
  <c r="AP134" i="91"/>
  <c r="AS133" i="91"/>
  <c r="AR133" i="91"/>
  <c r="AQ133" i="91"/>
  <c r="AP133" i="91"/>
  <c r="AS132" i="91"/>
  <c r="AR132" i="91"/>
  <c r="AQ132" i="91"/>
  <c r="AP132" i="91"/>
  <c r="AS131" i="91"/>
  <c r="AR131" i="91"/>
  <c r="AQ131" i="91"/>
  <c r="AP131" i="91"/>
  <c r="AS130" i="91"/>
  <c r="AR130" i="91"/>
  <c r="AQ130" i="91"/>
  <c r="AP130" i="91"/>
  <c r="AS129" i="91"/>
  <c r="AR129" i="91"/>
  <c r="AQ129" i="91"/>
  <c r="AP129" i="91"/>
  <c r="AS128" i="91"/>
  <c r="AR128" i="91"/>
  <c r="AQ128" i="91"/>
  <c r="AP128" i="91"/>
  <c r="AS127" i="91"/>
  <c r="AR127" i="91"/>
  <c r="AQ127" i="91"/>
  <c r="AP127" i="91"/>
  <c r="AS126" i="91"/>
  <c r="AR126" i="91"/>
  <c r="AQ126" i="91"/>
  <c r="AP126" i="91"/>
  <c r="AS125" i="91"/>
  <c r="AR125" i="91"/>
  <c r="AQ125" i="91"/>
  <c r="AP125" i="91"/>
  <c r="AS124" i="91"/>
  <c r="AR124" i="91"/>
  <c r="AQ124" i="91"/>
  <c r="AP124" i="91"/>
  <c r="AS123" i="91"/>
  <c r="AR123" i="91"/>
  <c r="AQ123" i="91"/>
  <c r="AP123" i="91"/>
  <c r="AS122" i="91"/>
  <c r="AR122" i="91"/>
  <c r="AQ122" i="91"/>
  <c r="AP122" i="91"/>
  <c r="AS121" i="91"/>
  <c r="AR121" i="91"/>
  <c r="AQ121" i="91"/>
  <c r="AP121" i="91"/>
  <c r="AS120" i="91"/>
  <c r="AR120" i="91"/>
  <c r="AQ120" i="91"/>
  <c r="AP120" i="91"/>
  <c r="AS119" i="91"/>
  <c r="AR119" i="91"/>
  <c r="AQ119" i="91"/>
  <c r="AP119" i="91"/>
  <c r="AS118" i="91"/>
  <c r="AR118" i="91"/>
  <c r="AQ118" i="91"/>
  <c r="AP118" i="91"/>
  <c r="AS117" i="91"/>
  <c r="AR117" i="91"/>
  <c r="AQ117" i="91"/>
  <c r="AP117" i="91"/>
  <c r="AS116" i="91"/>
  <c r="AR116" i="91"/>
  <c r="AQ116" i="91"/>
  <c r="AP116" i="91"/>
  <c r="AS115" i="91"/>
  <c r="AR115" i="91"/>
  <c r="AQ115" i="91"/>
  <c r="AP115" i="91"/>
  <c r="AS114" i="91"/>
  <c r="AR114" i="91"/>
  <c r="AQ114" i="91"/>
  <c r="AP114" i="91"/>
  <c r="AS113" i="91"/>
  <c r="AR113" i="91"/>
  <c r="AQ113" i="91"/>
  <c r="AP113" i="91"/>
  <c r="AS112" i="91"/>
  <c r="AR112" i="91"/>
  <c r="AQ112" i="91"/>
  <c r="AP112" i="91"/>
  <c r="AS111" i="91"/>
  <c r="AR111" i="91"/>
  <c r="AQ111" i="91"/>
  <c r="AP111" i="91"/>
  <c r="AS110" i="91"/>
  <c r="AR110" i="91"/>
  <c r="AQ110" i="91"/>
  <c r="AP110" i="91"/>
  <c r="AS109" i="91"/>
  <c r="AR109" i="91"/>
  <c r="AQ109" i="91"/>
  <c r="AP109" i="91"/>
  <c r="AS108" i="91"/>
  <c r="AR108" i="91"/>
  <c r="AQ108" i="91"/>
  <c r="AP108" i="91"/>
  <c r="AS107" i="91"/>
  <c r="AR107" i="91"/>
  <c r="AQ107" i="91"/>
  <c r="AP107" i="91"/>
  <c r="AS106" i="91"/>
  <c r="AR106" i="91"/>
  <c r="AQ106" i="91"/>
  <c r="AP106" i="91"/>
  <c r="AS105" i="91"/>
  <c r="AR105" i="91"/>
  <c r="AQ105" i="91"/>
  <c r="AP105" i="91"/>
  <c r="AS104" i="91"/>
  <c r="AR104" i="91"/>
  <c r="AQ104" i="91"/>
  <c r="AP104" i="91"/>
  <c r="AS103" i="91"/>
  <c r="AR103" i="91"/>
  <c r="AQ103" i="91"/>
  <c r="AP103" i="91"/>
  <c r="AS102" i="91"/>
  <c r="AR102" i="91"/>
  <c r="AQ102" i="91"/>
  <c r="AP102" i="91"/>
  <c r="AS101" i="91"/>
  <c r="AR101" i="91"/>
  <c r="AQ101" i="91"/>
  <c r="AP101" i="91"/>
  <c r="AS100" i="91"/>
  <c r="AR100" i="91"/>
  <c r="AQ100" i="91"/>
  <c r="AP100" i="91"/>
  <c r="AS99" i="91"/>
  <c r="AR99" i="91"/>
  <c r="AQ99" i="91"/>
  <c r="AP99" i="91"/>
  <c r="AS98" i="91"/>
  <c r="AR98" i="91"/>
  <c r="AQ98" i="91"/>
  <c r="AP98" i="91"/>
  <c r="AS97" i="91"/>
  <c r="AR97" i="91"/>
  <c r="AQ97" i="91"/>
  <c r="AP97" i="91"/>
  <c r="AS96" i="91"/>
  <c r="AR96" i="91"/>
  <c r="AQ96" i="91"/>
  <c r="AP96" i="91"/>
  <c r="AS95" i="91"/>
  <c r="AR95" i="91"/>
  <c r="AQ95" i="91"/>
  <c r="AP95" i="91"/>
  <c r="AS94" i="91"/>
  <c r="AR94" i="91"/>
  <c r="AQ94" i="91"/>
  <c r="AP94" i="91"/>
  <c r="AS93" i="91"/>
  <c r="AR93" i="91"/>
  <c r="AQ93" i="91"/>
  <c r="AP93" i="91"/>
  <c r="AS92" i="91"/>
  <c r="AR92" i="91"/>
  <c r="AQ92" i="91"/>
  <c r="AP92" i="91"/>
  <c r="AS91" i="91"/>
  <c r="AR91" i="91"/>
  <c r="AQ91" i="91"/>
  <c r="AP91" i="91"/>
  <c r="BL90" i="91"/>
  <c r="BK90" i="91"/>
  <c r="BJ90" i="91"/>
  <c r="BI90" i="91"/>
  <c r="BH90" i="91"/>
  <c r="BG90" i="91"/>
  <c r="BF90" i="91"/>
  <c r="BE90" i="91"/>
  <c r="BD90" i="91"/>
  <c r="BC90" i="91"/>
  <c r="BB90" i="91"/>
  <c r="BA90" i="91"/>
  <c r="AS90" i="91"/>
  <c r="AR90" i="91"/>
  <c r="AQ90" i="91"/>
  <c r="AP90" i="91"/>
  <c r="BL89" i="91"/>
  <c r="BK89" i="91"/>
  <c r="BJ89" i="91"/>
  <c r="BI89" i="91"/>
  <c r="BH89" i="91"/>
  <c r="BG89" i="91"/>
  <c r="BF89" i="91"/>
  <c r="BE89" i="91"/>
  <c r="BD89" i="91"/>
  <c r="BC89" i="91"/>
  <c r="BB89" i="91"/>
  <c r="BA89" i="91"/>
  <c r="AS89" i="91"/>
  <c r="AR89" i="91"/>
  <c r="AQ89" i="91"/>
  <c r="AP89" i="91"/>
  <c r="BL88" i="91"/>
  <c r="BK88" i="91"/>
  <c r="BJ88" i="91"/>
  <c r="BI88" i="91"/>
  <c r="BH88" i="91"/>
  <c r="BG88" i="91"/>
  <c r="BF88" i="91"/>
  <c r="BE88" i="91"/>
  <c r="BD88" i="91"/>
  <c r="BC88" i="91"/>
  <c r="BB88" i="91"/>
  <c r="BA88" i="91"/>
  <c r="AS88" i="91"/>
  <c r="AR88" i="91"/>
  <c r="AQ88" i="91"/>
  <c r="AP88" i="91"/>
  <c r="BL87" i="91"/>
  <c r="BK87" i="91"/>
  <c r="BJ87" i="91"/>
  <c r="BI87" i="91"/>
  <c r="BH87" i="91"/>
  <c r="BG87" i="91"/>
  <c r="BF87" i="91"/>
  <c r="BE87" i="91"/>
  <c r="BD87" i="91"/>
  <c r="BC87" i="91"/>
  <c r="BB87" i="91"/>
  <c r="BA87" i="91"/>
  <c r="AS87" i="91"/>
  <c r="AR87" i="91"/>
  <c r="AQ87" i="91"/>
  <c r="AP87" i="91"/>
  <c r="BL86" i="91"/>
  <c r="BK86" i="91"/>
  <c r="BJ86" i="91"/>
  <c r="BI86" i="91"/>
  <c r="BH86" i="91"/>
  <c r="BG86" i="91"/>
  <c r="BF86" i="91"/>
  <c r="BE86" i="91"/>
  <c r="BD86" i="91"/>
  <c r="BC86" i="91"/>
  <c r="BB86" i="91"/>
  <c r="BA86" i="91"/>
  <c r="AS86" i="91"/>
  <c r="AR86" i="91"/>
  <c r="AQ86" i="91"/>
  <c r="AP86" i="91"/>
  <c r="BL85" i="91"/>
  <c r="BK85" i="91"/>
  <c r="BJ85" i="91"/>
  <c r="BI85" i="91"/>
  <c r="BH85" i="91"/>
  <c r="BG85" i="91"/>
  <c r="BF85" i="91"/>
  <c r="BE85" i="91"/>
  <c r="BD85" i="91"/>
  <c r="BC85" i="91"/>
  <c r="BB85" i="91"/>
  <c r="BA85" i="91"/>
  <c r="AS85" i="91"/>
  <c r="AR85" i="91"/>
  <c r="AQ85" i="91"/>
  <c r="AP85" i="91"/>
  <c r="BL84" i="91"/>
  <c r="BK84" i="91"/>
  <c r="BJ84" i="91"/>
  <c r="BI84" i="91"/>
  <c r="BH84" i="91"/>
  <c r="BG84" i="91"/>
  <c r="BF84" i="91"/>
  <c r="BE84" i="91"/>
  <c r="BD84" i="91"/>
  <c r="BC84" i="91"/>
  <c r="BB84" i="91"/>
  <c r="BA84" i="91"/>
  <c r="AS84" i="91"/>
  <c r="AR84" i="91"/>
  <c r="AQ84" i="91"/>
  <c r="AP84" i="91"/>
  <c r="BL83" i="91"/>
  <c r="BK83" i="91"/>
  <c r="BJ83" i="91"/>
  <c r="BI83" i="91"/>
  <c r="BH83" i="91"/>
  <c r="BG83" i="91"/>
  <c r="BF83" i="91"/>
  <c r="BE83" i="91"/>
  <c r="BD83" i="91"/>
  <c r="BC83" i="91"/>
  <c r="BB83" i="91"/>
  <c r="BA83" i="91"/>
  <c r="AS83" i="91"/>
  <c r="AR83" i="91"/>
  <c r="AQ83" i="91"/>
  <c r="AP83" i="91"/>
  <c r="BL82" i="91"/>
  <c r="BK82" i="91"/>
  <c r="BJ82" i="91"/>
  <c r="BI82" i="91"/>
  <c r="BH82" i="91"/>
  <c r="BG82" i="91"/>
  <c r="BF82" i="91"/>
  <c r="BE82" i="91"/>
  <c r="BD82" i="91"/>
  <c r="BC82" i="91"/>
  <c r="BB82" i="91"/>
  <c r="BA82" i="91"/>
  <c r="AS82" i="91"/>
  <c r="AR82" i="91"/>
  <c r="AQ82" i="91"/>
  <c r="AP82" i="91"/>
  <c r="BL81" i="91"/>
  <c r="BK81" i="91"/>
  <c r="BJ81" i="91"/>
  <c r="BI81" i="91"/>
  <c r="BH81" i="91"/>
  <c r="BG81" i="91"/>
  <c r="BF81" i="91"/>
  <c r="BE81" i="91"/>
  <c r="BD81" i="91"/>
  <c r="BC81" i="91"/>
  <c r="BB81" i="91"/>
  <c r="BA81" i="91"/>
  <c r="AS81" i="91"/>
  <c r="AR81" i="91"/>
  <c r="AQ81" i="91"/>
  <c r="AP81" i="91"/>
  <c r="BL80" i="91"/>
  <c r="BK80" i="91"/>
  <c r="BJ80" i="91"/>
  <c r="BI80" i="91"/>
  <c r="BH80" i="91"/>
  <c r="BG80" i="91"/>
  <c r="BF80" i="91"/>
  <c r="BE80" i="91"/>
  <c r="BD80" i="91"/>
  <c r="BC80" i="91"/>
  <c r="BB80" i="91"/>
  <c r="BA80" i="91"/>
  <c r="AS80" i="91"/>
  <c r="AR80" i="91"/>
  <c r="AQ80" i="91"/>
  <c r="AP80" i="91"/>
  <c r="BL79" i="91"/>
  <c r="BK79" i="91"/>
  <c r="BJ79" i="91"/>
  <c r="BI79" i="91"/>
  <c r="BH79" i="91"/>
  <c r="BG79" i="91"/>
  <c r="BF79" i="91"/>
  <c r="BE79" i="91"/>
  <c r="BD79" i="91"/>
  <c r="BC79" i="91"/>
  <c r="BB79" i="91"/>
  <c r="BA79" i="91"/>
  <c r="AS79" i="91"/>
  <c r="AR79" i="91"/>
  <c r="AQ79" i="91"/>
  <c r="AP79" i="91"/>
  <c r="BL78" i="91"/>
  <c r="BK78" i="91"/>
  <c r="BJ78" i="91"/>
  <c r="BI78" i="91"/>
  <c r="BH78" i="91"/>
  <c r="BG78" i="91"/>
  <c r="BF78" i="91"/>
  <c r="BE78" i="91"/>
  <c r="BD78" i="91"/>
  <c r="BC78" i="91"/>
  <c r="BB78" i="91"/>
  <c r="BA78" i="91"/>
  <c r="AS78" i="91"/>
  <c r="AR78" i="91"/>
  <c r="AQ78" i="91"/>
  <c r="AP78" i="91"/>
  <c r="BL77" i="91"/>
  <c r="BK77" i="91"/>
  <c r="BJ77" i="91"/>
  <c r="BI77" i="91"/>
  <c r="BH77" i="91"/>
  <c r="BG77" i="91"/>
  <c r="BF77" i="91"/>
  <c r="BE77" i="91"/>
  <c r="BD77" i="91"/>
  <c r="BC77" i="91"/>
  <c r="BB77" i="91"/>
  <c r="BA77" i="91"/>
  <c r="AS77" i="91"/>
  <c r="AR77" i="91"/>
  <c r="AQ77" i="91"/>
  <c r="AP77" i="91"/>
  <c r="BL76" i="91"/>
  <c r="BK76" i="91"/>
  <c r="BJ76" i="91"/>
  <c r="BI76" i="91"/>
  <c r="BH76" i="91"/>
  <c r="BG76" i="91"/>
  <c r="BF76" i="91"/>
  <c r="BE76" i="91"/>
  <c r="BD76" i="91"/>
  <c r="BC76" i="91"/>
  <c r="BB76" i="91"/>
  <c r="BA76" i="91"/>
  <c r="AS76" i="91"/>
  <c r="AR76" i="91"/>
  <c r="AQ76" i="91"/>
  <c r="AP76" i="91"/>
  <c r="BL75" i="91"/>
  <c r="BK75" i="91"/>
  <c r="BJ75" i="91"/>
  <c r="BI75" i="91"/>
  <c r="BH75" i="91"/>
  <c r="BG75" i="91"/>
  <c r="BF75" i="91"/>
  <c r="BE75" i="91"/>
  <c r="BD75" i="91"/>
  <c r="BC75" i="91"/>
  <c r="BB75" i="91"/>
  <c r="BA75" i="91"/>
  <c r="AS75" i="91"/>
  <c r="AR75" i="91"/>
  <c r="AQ75" i="91"/>
  <c r="AP75" i="91"/>
  <c r="BL74" i="91"/>
  <c r="BK74" i="91"/>
  <c r="BJ74" i="91"/>
  <c r="BI74" i="91"/>
  <c r="BH74" i="91"/>
  <c r="BG74" i="91"/>
  <c r="BF74" i="91"/>
  <c r="BE74" i="91"/>
  <c r="BD74" i="91"/>
  <c r="BC74" i="91"/>
  <c r="BB74" i="91"/>
  <c r="BA74" i="91"/>
  <c r="AS74" i="91"/>
  <c r="AR74" i="91"/>
  <c r="AQ74" i="91"/>
  <c r="AP74" i="91"/>
  <c r="BL73" i="91"/>
  <c r="BK73" i="91"/>
  <c r="BJ73" i="91"/>
  <c r="BI73" i="91"/>
  <c r="BH73" i="91"/>
  <c r="BG73" i="91"/>
  <c r="BF73" i="91"/>
  <c r="BE73" i="91"/>
  <c r="BD73" i="91"/>
  <c r="BC73" i="91"/>
  <c r="BB73" i="91"/>
  <c r="BA73" i="91"/>
  <c r="AS73" i="91"/>
  <c r="AR73" i="91"/>
  <c r="AQ73" i="91"/>
  <c r="AP73" i="91"/>
  <c r="BL72" i="91"/>
  <c r="BK72" i="91"/>
  <c r="BJ72" i="91"/>
  <c r="BI72" i="91"/>
  <c r="BH72" i="91"/>
  <c r="BG72" i="91"/>
  <c r="BF72" i="91"/>
  <c r="BE72" i="91"/>
  <c r="BD72" i="91"/>
  <c r="BC72" i="91"/>
  <c r="BB72" i="91"/>
  <c r="BA72" i="91"/>
  <c r="AS72" i="91"/>
  <c r="AR72" i="91"/>
  <c r="AQ72" i="91"/>
  <c r="AP72" i="91"/>
  <c r="BL71" i="91"/>
  <c r="BK71" i="91"/>
  <c r="BJ71" i="91"/>
  <c r="BI71" i="91"/>
  <c r="BH71" i="91"/>
  <c r="BG71" i="91"/>
  <c r="BF71" i="91"/>
  <c r="BE71" i="91"/>
  <c r="BD71" i="91"/>
  <c r="BC71" i="91"/>
  <c r="BB71" i="91"/>
  <c r="BA71" i="91"/>
  <c r="AS71" i="91"/>
  <c r="AR71" i="91"/>
  <c r="AQ71" i="91"/>
  <c r="AP71" i="91"/>
  <c r="BL70" i="91"/>
  <c r="BK70" i="91"/>
  <c r="BJ70" i="91"/>
  <c r="BI70" i="91"/>
  <c r="BH70" i="91"/>
  <c r="BG70" i="91"/>
  <c r="BF70" i="91"/>
  <c r="BE70" i="91"/>
  <c r="BD70" i="91"/>
  <c r="BC70" i="91"/>
  <c r="BB70" i="91"/>
  <c r="BA70" i="91"/>
  <c r="AS70" i="91"/>
  <c r="AR70" i="91"/>
  <c r="AQ70" i="91"/>
  <c r="AP70" i="91"/>
  <c r="BL69" i="91"/>
  <c r="BK69" i="91"/>
  <c r="BJ69" i="91"/>
  <c r="BI69" i="91"/>
  <c r="BH69" i="91"/>
  <c r="BG69" i="91"/>
  <c r="BF69" i="91"/>
  <c r="BE69" i="91"/>
  <c r="BD69" i="91"/>
  <c r="BC69" i="91"/>
  <c r="BB69" i="91"/>
  <c r="BA69" i="91"/>
  <c r="AS69" i="91"/>
  <c r="AR69" i="91"/>
  <c r="AQ69" i="91"/>
  <c r="AP69" i="91"/>
  <c r="BL68" i="91"/>
  <c r="BK68" i="91"/>
  <c r="BJ68" i="91"/>
  <c r="BI68" i="91"/>
  <c r="BH68" i="91"/>
  <c r="BG68" i="91"/>
  <c r="BF68" i="91"/>
  <c r="BE68" i="91"/>
  <c r="BD68" i="91"/>
  <c r="BC68" i="91"/>
  <c r="BB68" i="91"/>
  <c r="BA68" i="91"/>
  <c r="AS68" i="91"/>
  <c r="AR68" i="91"/>
  <c r="AQ68" i="91"/>
  <c r="AP68" i="91"/>
  <c r="BL67" i="91"/>
  <c r="BK67" i="91"/>
  <c r="BJ67" i="91"/>
  <c r="BI67" i="91"/>
  <c r="BH67" i="91"/>
  <c r="BG67" i="91"/>
  <c r="BF67" i="91"/>
  <c r="BE67" i="91"/>
  <c r="BD67" i="91"/>
  <c r="BC67" i="91"/>
  <c r="BB67" i="91"/>
  <c r="BA67" i="91"/>
  <c r="AS67" i="91"/>
  <c r="AR67" i="91"/>
  <c r="AQ67" i="91"/>
  <c r="AP67" i="91"/>
  <c r="BL66" i="91"/>
  <c r="BK66" i="91"/>
  <c r="BJ66" i="91"/>
  <c r="BI66" i="91"/>
  <c r="BH66" i="91"/>
  <c r="BG66" i="91"/>
  <c r="BF66" i="91"/>
  <c r="BE66" i="91"/>
  <c r="BD66" i="91"/>
  <c r="BC66" i="91"/>
  <c r="BB66" i="91"/>
  <c r="BA66" i="91"/>
  <c r="AS66" i="91"/>
  <c r="AR66" i="91"/>
  <c r="AQ66" i="91"/>
  <c r="AP66" i="91"/>
  <c r="BL65" i="91"/>
  <c r="BK65" i="91"/>
  <c r="BJ65" i="91"/>
  <c r="BI65" i="91"/>
  <c r="BH65" i="91"/>
  <c r="BG65" i="91"/>
  <c r="BF65" i="91"/>
  <c r="BE65" i="91"/>
  <c r="BD65" i="91"/>
  <c r="BC65" i="91"/>
  <c r="BB65" i="91"/>
  <c r="BA65" i="91"/>
  <c r="AS65" i="91"/>
  <c r="AR65" i="91"/>
  <c r="AQ65" i="91"/>
  <c r="AP65" i="91"/>
  <c r="BL64" i="91"/>
  <c r="BK64" i="91"/>
  <c r="BJ64" i="91"/>
  <c r="BI64" i="91"/>
  <c r="BH64" i="91"/>
  <c r="BG64" i="91"/>
  <c r="BF64" i="91"/>
  <c r="BE64" i="91"/>
  <c r="BD64" i="91"/>
  <c r="BC64" i="91"/>
  <c r="BB64" i="91"/>
  <c r="BA64" i="91"/>
  <c r="AS64" i="91"/>
  <c r="AR64" i="91"/>
  <c r="AQ64" i="91"/>
  <c r="AP64" i="91"/>
  <c r="BL63" i="91"/>
  <c r="BK63" i="91"/>
  <c r="BJ63" i="91"/>
  <c r="BI63" i="91"/>
  <c r="BH63" i="91"/>
  <c r="BG63" i="91"/>
  <c r="BF63" i="91"/>
  <c r="BE63" i="91"/>
  <c r="BD63" i="91"/>
  <c r="BC63" i="91"/>
  <c r="BB63" i="91"/>
  <c r="BA63" i="91"/>
  <c r="AS63" i="91"/>
  <c r="AR63" i="91"/>
  <c r="AQ63" i="91"/>
  <c r="AP63" i="91"/>
  <c r="BL62" i="91"/>
  <c r="BK62" i="91"/>
  <c r="BJ62" i="91"/>
  <c r="BI62" i="91"/>
  <c r="BH62" i="91"/>
  <c r="BG62" i="91"/>
  <c r="BF62" i="91"/>
  <c r="BE62" i="91"/>
  <c r="BD62" i="91"/>
  <c r="BC62" i="91"/>
  <c r="BB62" i="91"/>
  <c r="BA62" i="91"/>
  <c r="AS62" i="91"/>
  <c r="AR62" i="91"/>
  <c r="AQ62" i="91"/>
  <c r="AP62" i="91"/>
  <c r="BL61" i="91"/>
  <c r="BK61" i="91"/>
  <c r="BJ61" i="91"/>
  <c r="BI61" i="91"/>
  <c r="BH61" i="91"/>
  <c r="BG61" i="91"/>
  <c r="BF61" i="91"/>
  <c r="BE61" i="91"/>
  <c r="BD61" i="91"/>
  <c r="BC61" i="91"/>
  <c r="BB61" i="91"/>
  <c r="BA61" i="91"/>
  <c r="AS61" i="91"/>
  <c r="AR61" i="91"/>
  <c r="AQ61" i="91"/>
  <c r="AP61" i="91"/>
  <c r="BL60" i="91"/>
  <c r="BK60" i="91"/>
  <c r="BJ60" i="91"/>
  <c r="BI60" i="91"/>
  <c r="BH60" i="91"/>
  <c r="BG60" i="91"/>
  <c r="BF60" i="91"/>
  <c r="BE60" i="91"/>
  <c r="BD60" i="91"/>
  <c r="BC60" i="91"/>
  <c r="BB60" i="91"/>
  <c r="BA60" i="91"/>
  <c r="AS60" i="91"/>
  <c r="AR60" i="91"/>
  <c r="AQ60" i="91"/>
  <c r="AP60" i="91"/>
  <c r="BL59" i="91"/>
  <c r="BK59" i="91"/>
  <c r="BJ59" i="91"/>
  <c r="BI59" i="91"/>
  <c r="BH59" i="91"/>
  <c r="BG59" i="91"/>
  <c r="BF59" i="91"/>
  <c r="BE59" i="91"/>
  <c r="BD59" i="91"/>
  <c r="BC59" i="91"/>
  <c r="BB59" i="91"/>
  <c r="BA59" i="91"/>
  <c r="AS59" i="91"/>
  <c r="AR59" i="91"/>
  <c r="AQ59" i="91"/>
  <c r="AP59" i="91"/>
  <c r="BL58" i="91"/>
  <c r="BK58" i="91"/>
  <c r="BJ58" i="91"/>
  <c r="BI58" i="91"/>
  <c r="BH58" i="91"/>
  <c r="BG58" i="91"/>
  <c r="BF58" i="91"/>
  <c r="BE58" i="91"/>
  <c r="BD58" i="91"/>
  <c r="BC58" i="91"/>
  <c r="BB58" i="91"/>
  <c r="BA58" i="91"/>
  <c r="AS58" i="91"/>
  <c r="AR58" i="91"/>
  <c r="AQ58" i="91"/>
  <c r="AP58" i="91"/>
  <c r="BL57" i="91"/>
  <c r="BK57" i="91"/>
  <c r="BJ57" i="91"/>
  <c r="BI57" i="91"/>
  <c r="BH57" i="91"/>
  <c r="BG57" i="91"/>
  <c r="BF57" i="91"/>
  <c r="BE57" i="91"/>
  <c r="BD57" i="91"/>
  <c r="BC57" i="91"/>
  <c r="BB57" i="91"/>
  <c r="BA57" i="91"/>
  <c r="AS57" i="91"/>
  <c r="AR57" i="91"/>
  <c r="AQ57" i="91"/>
  <c r="AP57" i="91"/>
  <c r="BL56" i="91"/>
  <c r="BK56" i="91"/>
  <c r="BJ56" i="91"/>
  <c r="BI56" i="91"/>
  <c r="BH56" i="91"/>
  <c r="BG56" i="91"/>
  <c r="BF56" i="91"/>
  <c r="BE56" i="91"/>
  <c r="BD56" i="91"/>
  <c r="BC56" i="91"/>
  <c r="BB56" i="91"/>
  <c r="BA56" i="91"/>
  <c r="AS56" i="91"/>
  <c r="AR56" i="91"/>
  <c r="AQ56" i="91"/>
  <c r="AP56" i="91"/>
  <c r="BL55" i="91"/>
  <c r="BK55" i="91"/>
  <c r="BJ55" i="91"/>
  <c r="BI55" i="91"/>
  <c r="BH55" i="91"/>
  <c r="BG55" i="91"/>
  <c r="BF55" i="91"/>
  <c r="BE55" i="91"/>
  <c r="BD55" i="91"/>
  <c r="BC55" i="91"/>
  <c r="BB55" i="91"/>
  <c r="BA55" i="91"/>
  <c r="AS55" i="91"/>
  <c r="AR55" i="91"/>
  <c r="AQ55" i="91"/>
  <c r="AP55" i="91"/>
  <c r="BL54" i="91"/>
  <c r="BK54" i="91"/>
  <c r="BJ54" i="91"/>
  <c r="BI54" i="91"/>
  <c r="BH54" i="91"/>
  <c r="BG54" i="91"/>
  <c r="BF54" i="91"/>
  <c r="BE54" i="91"/>
  <c r="BD54" i="91"/>
  <c r="BC54" i="91"/>
  <c r="BB54" i="91"/>
  <c r="BA54" i="91"/>
  <c r="AS54" i="91"/>
  <c r="AR54" i="91"/>
  <c r="AQ54" i="91"/>
  <c r="AP54" i="91"/>
  <c r="BL53" i="91"/>
  <c r="BK53" i="91"/>
  <c r="BJ53" i="91"/>
  <c r="BI53" i="91"/>
  <c r="BH53" i="91"/>
  <c r="BG53" i="91"/>
  <c r="BF53" i="91"/>
  <c r="BE53" i="91"/>
  <c r="BD53" i="91"/>
  <c r="BC53" i="91"/>
  <c r="BB53" i="91"/>
  <c r="BA53" i="91"/>
  <c r="AS53" i="91"/>
  <c r="AR53" i="91"/>
  <c r="AQ53" i="91"/>
  <c r="AP53" i="91"/>
  <c r="BL52" i="91"/>
  <c r="BK52" i="91"/>
  <c r="BJ52" i="91"/>
  <c r="BI52" i="91"/>
  <c r="BH52" i="91"/>
  <c r="BG52" i="91"/>
  <c r="BF52" i="91"/>
  <c r="BE52" i="91"/>
  <c r="BD52" i="91"/>
  <c r="BC52" i="91"/>
  <c r="BB52" i="91"/>
  <c r="BA52" i="91"/>
  <c r="AS52" i="91"/>
  <c r="AR52" i="91"/>
  <c r="AQ52" i="91"/>
  <c r="AP52" i="91"/>
  <c r="BL51" i="91"/>
  <c r="BK51" i="91"/>
  <c r="BJ51" i="91"/>
  <c r="BI51" i="91"/>
  <c r="BH51" i="91"/>
  <c r="BG51" i="91"/>
  <c r="BF51" i="91"/>
  <c r="BE51" i="91"/>
  <c r="BD51" i="91"/>
  <c r="BC51" i="91"/>
  <c r="BB51" i="91"/>
  <c r="BA51" i="91"/>
  <c r="AS51" i="91"/>
  <c r="AR51" i="91"/>
  <c r="AQ51" i="91"/>
  <c r="AP51" i="91"/>
  <c r="BL50" i="91"/>
  <c r="BK50" i="91"/>
  <c r="BJ50" i="91"/>
  <c r="BI50" i="91"/>
  <c r="BH50" i="91"/>
  <c r="BG50" i="91"/>
  <c r="BF50" i="91"/>
  <c r="BE50" i="91"/>
  <c r="BD50" i="91"/>
  <c r="BC50" i="91"/>
  <c r="BB50" i="91"/>
  <c r="BA50" i="91"/>
  <c r="AS50" i="91"/>
  <c r="AR50" i="91"/>
  <c r="AQ50" i="91"/>
  <c r="AP50" i="91"/>
  <c r="BL49" i="91"/>
  <c r="BK49" i="91"/>
  <c r="BJ49" i="91"/>
  <c r="BI49" i="91"/>
  <c r="BH49" i="91"/>
  <c r="BG49" i="91"/>
  <c r="BF49" i="91"/>
  <c r="BE49" i="91"/>
  <c r="BD49" i="91"/>
  <c r="BC49" i="91"/>
  <c r="BB49" i="91"/>
  <c r="BA49" i="91"/>
  <c r="AS49" i="91"/>
  <c r="AR49" i="91"/>
  <c r="AQ49" i="91"/>
  <c r="AP49" i="91"/>
  <c r="BL48" i="91"/>
  <c r="BK48" i="91"/>
  <c r="BJ48" i="91"/>
  <c r="BI48" i="91"/>
  <c r="BH48" i="91"/>
  <c r="BG48" i="91"/>
  <c r="BF48" i="91"/>
  <c r="BE48" i="91"/>
  <c r="BD48" i="91"/>
  <c r="BC48" i="91"/>
  <c r="BB48" i="91"/>
  <c r="BA48" i="91"/>
  <c r="AS48" i="91"/>
  <c r="AR48" i="91"/>
  <c r="AQ48" i="91"/>
  <c r="AP48" i="91"/>
  <c r="BL47" i="91"/>
  <c r="BK47" i="91"/>
  <c r="BJ47" i="91"/>
  <c r="BI47" i="91"/>
  <c r="BH47" i="91"/>
  <c r="BG47" i="91"/>
  <c r="BF47" i="91"/>
  <c r="BE47" i="91"/>
  <c r="BD47" i="91"/>
  <c r="BC47" i="91"/>
  <c r="BB47" i="91"/>
  <c r="BA47" i="91"/>
  <c r="AS47" i="91"/>
  <c r="AR47" i="91"/>
  <c r="AQ47" i="91"/>
  <c r="AP47" i="91"/>
  <c r="BL46" i="91"/>
  <c r="BK46" i="91"/>
  <c r="BJ46" i="91"/>
  <c r="BI46" i="91"/>
  <c r="BH46" i="91"/>
  <c r="BG46" i="91"/>
  <c r="BF46" i="91"/>
  <c r="BE46" i="91"/>
  <c r="BD46" i="91"/>
  <c r="BC46" i="91"/>
  <c r="BB46" i="91"/>
  <c r="BA46" i="91"/>
  <c r="AS46" i="91"/>
  <c r="AR46" i="91"/>
  <c r="AQ46" i="91"/>
  <c r="AP46" i="91"/>
  <c r="BL45" i="91"/>
  <c r="BK45" i="91"/>
  <c r="BJ45" i="91"/>
  <c r="BI45" i="91"/>
  <c r="BH45" i="91"/>
  <c r="BG45" i="91"/>
  <c r="BF45" i="91"/>
  <c r="BE45" i="91"/>
  <c r="BD45" i="91"/>
  <c r="BC45" i="91"/>
  <c r="BB45" i="91"/>
  <c r="BA45" i="91"/>
  <c r="AS45" i="91"/>
  <c r="AR45" i="91"/>
  <c r="AQ45" i="91"/>
  <c r="AP45" i="91"/>
  <c r="BL44" i="91"/>
  <c r="BK44" i="91"/>
  <c r="BJ44" i="91"/>
  <c r="BI44" i="91"/>
  <c r="BH44" i="91"/>
  <c r="BG44" i="91"/>
  <c r="BF44" i="91"/>
  <c r="BE44" i="91"/>
  <c r="BD44" i="91"/>
  <c r="BC44" i="91"/>
  <c r="BB44" i="91"/>
  <c r="BA44" i="91"/>
  <c r="AS44" i="91"/>
  <c r="AR44" i="91"/>
  <c r="AQ44" i="91"/>
  <c r="AP44" i="91"/>
  <c r="BL43" i="91"/>
  <c r="BK43" i="91"/>
  <c r="BJ43" i="91"/>
  <c r="BI43" i="91"/>
  <c r="BH43" i="91"/>
  <c r="BG43" i="91"/>
  <c r="BF43" i="91"/>
  <c r="BE43" i="91"/>
  <c r="BD43" i="91"/>
  <c r="BC43" i="91"/>
  <c r="BB43" i="91"/>
  <c r="BA43" i="91"/>
  <c r="AS43" i="91"/>
  <c r="AR43" i="91"/>
  <c r="AQ43" i="91"/>
  <c r="AP43" i="91"/>
  <c r="BL42" i="91"/>
  <c r="BK42" i="91"/>
  <c r="BJ42" i="91"/>
  <c r="BI42" i="91"/>
  <c r="BH42" i="91"/>
  <c r="BG42" i="91"/>
  <c r="BF42" i="91"/>
  <c r="BE42" i="91"/>
  <c r="BD42" i="91"/>
  <c r="BC42" i="91"/>
  <c r="BB42" i="91"/>
  <c r="BA42" i="91"/>
  <c r="AS42" i="91"/>
  <c r="AR42" i="91"/>
  <c r="AQ42" i="91"/>
  <c r="AP42" i="91"/>
  <c r="BL41" i="91"/>
  <c r="BK41" i="91"/>
  <c r="BJ41" i="91"/>
  <c r="BI41" i="91"/>
  <c r="BH41" i="91"/>
  <c r="BG41" i="91"/>
  <c r="BF41" i="91"/>
  <c r="BE41" i="91"/>
  <c r="BD41" i="91"/>
  <c r="BC41" i="91"/>
  <c r="BB41" i="91"/>
  <c r="BA41" i="91"/>
  <c r="AS41" i="91"/>
  <c r="AR41" i="91"/>
  <c r="AQ41" i="91"/>
  <c r="AP41" i="91"/>
  <c r="BL40" i="91"/>
  <c r="BK40" i="91"/>
  <c r="BJ40" i="91"/>
  <c r="BI40" i="91"/>
  <c r="BH40" i="91"/>
  <c r="BG40" i="91"/>
  <c r="BF40" i="91"/>
  <c r="BE40" i="91"/>
  <c r="BD40" i="91"/>
  <c r="BC40" i="91"/>
  <c r="BB40" i="91"/>
  <c r="BA40" i="91"/>
  <c r="AS40" i="91"/>
  <c r="AR40" i="91"/>
  <c r="AQ40" i="91"/>
  <c r="AP40" i="91"/>
  <c r="BL39" i="91"/>
  <c r="BK39" i="91"/>
  <c r="BJ39" i="91"/>
  <c r="BI39" i="91"/>
  <c r="BH39" i="91"/>
  <c r="BG39" i="91"/>
  <c r="BF39" i="91"/>
  <c r="BE39" i="91"/>
  <c r="BD39" i="91"/>
  <c r="BC39" i="91"/>
  <c r="BB39" i="91"/>
  <c r="BA39" i="91"/>
  <c r="AS39" i="91"/>
  <c r="AR39" i="91"/>
  <c r="AQ39" i="91"/>
  <c r="AP39" i="91"/>
  <c r="BL38" i="91"/>
  <c r="BK38" i="91"/>
  <c r="BJ38" i="91"/>
  <c r="BI38" i="91"/>
  <c r="BH38" i="91"/>
  <c r="BG38" i="91"/>
  <c r="BF38" i="91"/>
  <c r="BE38" i="91"/>
  <c r="BD38" i="91"/>
  <c r="BC38" i="91"/>
  <c r="BB38" i="91"/>
  <c r="BA38" i="91"/>
  <c r="AS38" i="91"/>
  <c r="AR38" i="91"/>
  <c r="AQ38" i="91"/>
  <c r="AP38" i="91"/>
  <c r="BL37" i="91"/>
  <c r="BK37" i="91"/>
  <c r="BJ37" i="91"/>
  <c r="BI37" i="91"/>
  <c r="BH37" i="91"/>
  <c r="BG37" i="91"/>
  <c r="BF37" i="91"/>
  <c r="BE37" i="91"/>
  <c r="BD37" i="91"/>
  <c r="BC37" i="91"/>
  <c r="BB37" i="91"/>
  <c r="BA37" i="91"/>
  <c r="AS37" i="91"/>
  <c r="AR37" i="91"/>
  <c r="AQ37" i="91"/>
  <c r="AP37" i="91"/>
  <c r="BL36" i="91"/>
  <c r="BK36" i="91"/>
  <c r="BJ36" i="91"/>
  <c r="BI36" i="91"/>
  <c r="BH36" i="91"/>
  <c r="BG36" i="91"/>
  <c r="BF36" i="91"/>
  <c r="BE36" i="91"/>
  <c r="BD36" i="91"/>
  <c r="BC36" i="91"/>
  <c r="BB36" i="91"/>
  <c r="BA36" i="91"/>
  <c r="AS36" i="91"/>
  <c r="AR36" i="91"/>
  <c r="AQ36" i="91"/>
  <c r="AP36" i="91"/>
  <c r="BL35" i="91"/>
  <c r="BK35" i="91"/>
  <c r="BJ35" i="91"/>
  <c r="BI35" i="91"/>
  <c r="BH35" i="91"/>
  <c r="BG35" i="91"/>
  <c r="BF35" i="91"/>
  <c r="BE35" i="91"/>
  <c r="BD35" i="91"/>
  <c r="BC35" i="91"/>
  <c r="BB35" i="91"/>
  <c r="BA35" i="91"/>
  <c r="AS35" i="91"/>
  <c r="AR35" i="91"/>
  <c r="AQ35" i="91"/>
  <c r="AP35" i="91"/>
  <c r="BL34" i="91"/>
  <c r="BK34" i="91"/>
  <c r="BJ34" i="91"/>
  <c r="BI34" i="91"/>
  <c r="BH34" i="91"/>
  <c r="BG34" i="91"/>
  <c r="BF34" i="91"/>
  <c r="BE34" i="91"/>
  <c r="BD34" i="91"/>
  <c r="BC34" i="91"/>
  <c r="BB34" i="91"/>
  <c r="BA34" i="91"/>
  <c r="AS34" i="91"/>
  <c r="AR34" i="91"/>
  <c r="AQ34" i="91"/>
  <c r="AP34" i="91"/>
  <c r="BL33" i="91"/>
  <c r="BK33" i="91"/>
  <c r="BJ33" i="91"/>
  <c r="BI33" i="91"/>
  <c r="BH33" i="91"/>
  <c r="BG33" i="91"/>
  <c r="BF33" i="91"/>
  <c r="BE33" i="91"/>
  <c r="BD33" i="91"/>
  <c r="BC33" i="91"/>
  <c r="BB33" i="91"/>
  <c r="BA33" i="91"/>
  <c r="AS33" i="91"/>
  <c r="AR33" i="91"/>
  <c r="AQ33" i="91"/>
  <c r="AP33" i="91"/>
  <c r="BL32" i="91"/>
  <c r="BK32" i="91"/>
  <c r="BJ32" i="91"/>
  <c r="BI32" i="91"/>
  <c r="BH32" i="91"/>
  <c r="BG32" i="91"/>
  <c r="BF32" i="91"/>
  <c r="BE32" i="91"/>
  <c r="BD32" i="91"/>
  <c r="BC32" i="91"/>
  <c r="BB32" i="91"/>
  <c r="BA32" i="91"/>
  <c r="AS32" i="91"/>
  <c r="AR32" i="91"/>
  <c r="AQ32" i="91"/>
  <c r="AP32" i="91"/>
  <c r="BL31" i="91"/>
  <c r="BK31" i="91"/>
  <c r="BJ31" i="91"/>
  <c r="BI31" i="91"/>
  <c r="BH31" i="91"/>
  <c r="BG31" i="91"/>
  <c r="BF31" i="91"/>
  <c r="BE31" i="91"/>
  <c r="BD31" i="91"/>
  <c r="BC31" i="91"/>
  <c r="BB31" i="91"/>
  <c r="BA31" i="91"/>
  <c r="AS31" i="91"/>
  <c r="AR31" i="91"/>
  <c r="AQ31" i="91"/>
  <c r="AP31" i="91"/>
  <c r="BL30" i="91"/>
  <c r="BK30" i="91"/>
  <c r="BJ30" i="91"/>
  <c r="BI30" i="91"/>
  <c r="BH30" i="91"/>
  <c r="BG30" i="91"/>
  <c r="BF30" i="91"/>
  <c r="BE30" i="91"/>
  <c r="BD30" i="91"/>
  <c r="BC30" i="91"/>
  <c r="BB30" i="91"/>
  <c r="BA30" i="91"/>
  <c r="AS30" i="91"/>
  <c r="AR30" i="91"/>
  <c r="AQ30" i="91"/>
  <c r="AP30" i="91"/>
  <c r="BL29" i="91"/>
  <c r="BK29" i="91"/>
  <c r="BJ29" i="91"/>
  <c r="BI29" i="91"/>
  <c r="BH29" i="91"/>
  <c r="BG29" i="91"/>
  <c r="BF29" i="91"/>
  <c r="BE29" i="91"/>
  <c r="BD29" i="91"/>
  <c r="BC29" i="91"/>
  <c r="BB29" i="91"/>
  <c r="BA29" i="91"/>
  <c r="AS29" i="91"/>
  <c r="AR29" i="91"/>
  <c r="AQ29" i="91"/>
  <c r="AP29" i="91"/>
  <c r="BL28" i="91"/>
  <c r="BK28" i="91"/>
  <c r="BJ28" i="91"/>
  <c r="BI28" i="91"/>
  <c r="BH28" i="91"/>
  <c r="BG28" i="91"/>
  <c r="BF28" i="91"/>
  <c r="BE28" i="91"/>
  <c r="BD28" i="91"/>
  <c r="BC28" i="91"/>
  <c r="BB28" i="91"/>
  <c r="BA28" i="91"/>
  <c r="AS28" i="91"/>
  <c r="AR28" i="91"/>
  <c r="AQ28" i="91"/>
  <c r="AP28" i="91"/>
  <c r="BL27" i="91"/>
  <c r="BK27" i="91"/>
  <c r="BJ27" i="91"/>
  <c r="BI27" i="91"/>
  <c r="BH27" i="91"/>
  <c r="BG27" i="91"/>
  <c r="BF27" i="91"/>
  <c r="BE27" i="91"/>
  <c r="BD27" i="91"/>
  <c r="BC27" i="91"/>
  <c r="BB27" i="91"/>
  <c r="BA27" i="91"/>
  <c r="AS27" i="91"/>
  <c r="AR27" i="91"/>
  <c r="AQ27" i="91"/>
  <c r="AP27" i="91"/>
  <c r="BL26" i="91"/>
  <c r="BK26" i="91"/>
  <c r="BJ26" i="91"/>
  <c r="BI26" i="91"/>
  <c r="BH26" i="91"/>
  <c r="BG26" i="91"/>
  <c r="BF26" i="91"/>
  <c r="BE26" i="91"/>
  <c r="BD26" i="91"/>
  <c r="BC26" i="91"/>
  <c r="BB26" i="91"/>
  <c r="BA26" i="91"/>
  <c r="AS26" i="91"/>
  <c r="AR26" i="91"/>
  <c r="AQ26" i="91"/>
  <c r="AP26" i="91"/>
  <c r="BL25" i="91"/>
  <c r="BK25" i="91"/>
  <c r="BJ25" i="91"/>
  <c r="BI25" i="91"/>
  <c r="BH25" i="91"/>
  <c r="BG25" i="91"/>
  <c r="BF25" i="91"/>
  <c r="BE25" i="91"/>
  <c r="BD25" i="91"/>
  <c r="BC25" i="91"/>
  <c r="BB25" i="91"/>
  <c r="BA25" i="91"/>
  <c r="AS25" i="91"/>
  <c r="AR25" i="91"/>
  <c r="AQ25" i="91"/>
  <c r="AP25" i="91"/>
  <c r="BL24" i="91"/>
  <c r="BK24" i="91"/>
  <c r="BJ24" i="91"/>
  <c r="BI24" i="91"/>
  <c r="BH24" i="91"/>
  <c r="BG24" i="91"/>
  <c r="BF24" i="91"/>
  <c r="BE24" i="91"/>
  <c r="BD24" i="91"/>
  <c r="BC24" i="91"/>
  <c r="BB24" i="91"/>
  <c r="BA24" i="91"/>
  <c r="AS24" i="91"/>
  <c r="AR24" i="91"/>
  <c r="AQ24" i="91"/>
  <c r="AP24" i="91"/>
  <c r="BL23" i="91"/>
  <c r="BK23" i="91"/>
  <c r="BJ23" i="91"/>
  <c r="BI23" i="91"/>
  <c r="BH23" i="91"/>
  <c r="BG23" i="91"/>
  <c r="BF23" i="91"/>
  <c r="BE23" i="91"/>
  <c r="BD23" i="91"/>
  <c r="BC23" i="91"/>
  <c r="BB23" i="91"/>
  <c r="BA23" i="91"/>
  <c r="AS23" i="91"/>
  <c r="AR23" i="91"/>
  <c r="AQ23" i="91"/>
  <c r="AP23" i="91"/>
  <c r="BL22" i="91"/>
  <c r="BK22" i="91"/>
  <c r="BJ22" i="91"/>
  <c r="BI22" i="91"/>
  <c r="BH22" i="91"/>
  <c r="BG22" i="91"/>
  <c r="BF22" i="91"/>
  <c r="BE22" i="91"/>
  <c r="BD22" i="91"/>
  <c r="BC22" i="91"/>
  <c r="BB22" i="91"/>
  <c r="BA22" i="91"/>
  <c r="AS22" i="91"/>
  <c r="AR22" i="91"/>
  <c r="AQ22" i="91"/>
  <c r="AP22" i="91"/>
  <c r="BL21" i="91"/>
  <c r="BK21" i="91"/>
  <c r="BJ21" i="91"/>
  <c r="BI21" i="91"/>
  <c r="BH21" i="91"/>
  <c r="BG21" i="91"/>
  <c r="BF21" i="91"/>
  <c r="BE21" i="91"/>
  <c r="BD21" i="91"/>
  <c r="BC21" i="91"/>
  <c r="BB21" i="91"/>
  <c r="BA21" i="91"/>
  <c r="AS21" i="91"/>
  <c r="AR21" i="91"/>
  <c r="AQ21" i="91"/>
  <c r="AP21" i="91"/>
  <c r="BL20" i="91"/>
  <c r="BK20" i="91"/>
  <c r="BJ20" i="91"/>
  <c r="BI20" i="91"/>
  <c r="BH20" i="91"/>
  <c r="BG20" i="91"/>
  <c r="BF20" i="91"/>
  <c r="BE20" i="91"/>
  <c r="BD20" i="91"/>
  <c r="BC20" i="91"/>
  <c r="BB20" i="91"/>
  <c r="BA20" i="91"/>
  <c r="AS20" i="91"/>
  <c r="AR20" i="91"/>
  <c r="AQ20" i="91"/>
  <c r="AP20" i="91"/>
  <c r="BL19" i="91"/>
  <c r="BK19" i="91"/>
  <c r="BJ19" i="91"/>
  <c r="BI19" i="91"/>
  <c r="BH19" i="91"/>
  <c r="BG19" i="91"/>
  <c r="BF19" i="91"/>
  <c r="BE19" i="91"/>
  <c r="BD19" i="91"/>
  <c r="BC19" i="91"/>
  <c r="BB19" i="91"/>
  <c r="BA19" i="91"/>
  <c r="AS19" i="91"/>
  <c r="AR19" i="91"/>
  <c r="AQ19" i="91"/>
  <c r="AP19" i="91"/>
  <c r="BL18" i="91"/>
  <c r="BK18" i="91"/>
  <c r="BJ18" i="91"/>
  <c r="BI18" i="91"/>
  <c r="BH18" i="91"/>
  <c r="BG18" i="91"/>
  <c r="BF18" i="91"/>
  <c r="BE18" i="91"/>
  <c r="BD18" i="91"/>
  <c r="BC18" i="91"/>
  <c r="BB18" i="91"/>
  <c r="BA18" i="91"/>
  <c r="AS18" i="91"/>
  <c r="AR18" i="91"/>
  <c r="AQ18" i="91"/>
  <c r="AP18" i="91"/>
  <c r="BL17" i="91"/>
  <c r="BK17" i="91"/>
  <c r="BJ17" i="91"/>
  <c r="BI17" i="91"/>
  <c r="BH17" i="91"/>
  <c r="BG17" i="91"/>
  <c r="BF17" i="91"/>
  <c r="BE17" i="91"/>
  <c r="BD17" i="91"/>
  <c r="BC17" i="91"/>
  <c r="BB17" i="91"/>
  <c r="BA17" i="91"/>
  <c r="AS17" i="91"/>
  <c r="AR17" i="91"/>
  <c r="AQ17" i="91"/>
  <c r="AP17" i="91"/>
  <c r="B17" i="91"/>
  <c r="B18" i="91" s="1"/>
  <c r="B19" i="91" s="1"/>
  <c r="B20" i="91" s="1"/>
  <c r="B21" i="91" s="1"/>
  <c r="B22" i="91" s="1"/>
  <c r="B23" i="91" s="1"/>
  <c r="B24" i="91" s="1"/>
  <c r="B25" i="91" s="1"/>
  <c r="B26" i="91" s="1"/>
  <c r="B27" i="91" s="1"/>
  <c r="B28" i="91" s="1"/>
  <c r="B29" i="91" s="1"/>
  <c r="B30" i="91" s="1"/>
  <c r="B31" i="91" s="1"/>
  <c r="B32" i="91" s="1"/>
  <c r="B33" i="91" s="1"/>
  <c r="B34" i="91" s="1"/>
  <c r="B35" i="91" s="1"/>
  <c r="B36" i="91" s="1"/>
  <c r="B37" i="91" s="1"/>
  <c r="B38" i="91" s="1"/>
  <c r="B39" i="91" s="1"/>
  <c r="B40" i="91" s="1"/>
  <c r="B41" i="91" s="1"/>
  <c r="B42" i="91" s="1"/>
  <c r="B43" i="91" s="1"/>
  <c r="B44" i="91" s="1"/>
  <c r="B45" i="91" s="1"/>
  <c r="B46" i="91" s="1"/>
  <c r="B47" i="91" s="1"/>
  <c r="B48" i="91" s="1"/>
  <c r="B49" i="91" s="1"/>
  <c r="B50" i="91" s="1"/>
  <c r="B51" i="91" s="1"/>
  <c r="B52" i="91" s="1"/>
  <c r="B53" i="91" s="1"/>
  <c r="B54" i="91" s="1"/>
  <c r="B55" i="91" s="1"/>
  <c r="B56" i="91" s="1"/>
  <c r="B57" i="91" s="1"/>
  <c r="B58" i="91" s="1"/>
  <c r="B59" i="91" s="1"/>
  <c r="B60" i="91" s="1"/>
  <c r="B61" i="91" s="1"/>
  <c r="B62" i="91" s="1"/>
  <c r="B63" i="91" s="1"/>
  <c r="B64" i="91" s="1"/>
  <c r="B65" i="91" s="1"/>
  <c r="B66" i="91" s="1"/>
  <c r="B67" i="91" s="1"/>
  <c r="B68" i="91" s="1"/>
  <c r="B69" i="91" s="1"/>
  <c r="B70" i="91" s="1"/>
  <c r="B71" i="91" s="1"/>
  <c r="B72" i="91" s="1"/>
  <c r="B73" i="91" s="1"/>
  <c r="B74" i="91" s="1"/>
  <c r="B75" i="91" s="1"/>
  <c r="B76" i="91" s="1"/>
  <c r="B77" i="91" s="1"/>
  <c r="B78" i="91" s="1"/>
  <c r="B79" i="91" s="1"/>
  <c r="B80" i="91" s="1"/>
  <c r="B81" i="91" s="1"/>
  <c r="B82" i="91" s="1"/>
  <c r="B83" i="91" s="1"/>
  <c r="B84" i="91" s="1"/>
  <c r="B85" i="91" s="1"/>
  <c r="B86" i="91" s="1"/>
  <c r="B87" i="91" s="1"/>
  <c r="B88" i="91" s="1"/>
  <c r="B89" i="91" s="1"/>
  <c r="B90" i="91" s="1"/>
  <c r="B91" i="91" s="1"/>
  <c r="B92" i="91" s="1"/>
  <c r="B93" i="91" s="1"/>
  <c r="B94" i="91" s="1"/>
  <c r="B95" i="91" s="1"/>
  <c r="B96" i="91" s="1"/>
  <c r="B97" i="91" s="1"/>
  <c r="B98" i="91" s="1"/>
  <c r="B99" i="91" s="1"/>
  <c r="B100" i="91" s="1"/>
  <c r="B101" i="91" s="1"/>
  <c r="B102" i="91" s="1"/>
  <c r="B103" i="91" s="1"/>
  <c r="B104" i="91" s="1"/>
  <c r="B105" i="91" s="1"/>
  <c r="B106" i="91" s="1"/>
  <c r="B107" i="91" s="1"/>
  <c r="B108" i="91" s="1"/>
  <c r="B109" i="91" s="1"/>
  <c r="B110" i="91" s="1"/>
  <c r="B111" i="91" s="1"/>
  <c r="B112" i="91" s="1"/>
  <c r="B113" i="91" s="1"/>
  <c r="B114" i="91" s="1"/>
  <c r="B115" i="91" s="1"/>
  <c r="B116" i="91" s="1"/>
  <c r="B117" i="91" s="1"/>
  <c r="B118" i="91" s="1"/>
  <c r="B119" i="91" s="1"/>
  <c r="B120" i="91" s="1"/>
  <c r="B121" i="91" s="1"/>
  <c r="B122" i="91" s="1"/>
  <c r="B123" i="91" s="1"/>
  <c r="B124" i="91" s="1"/>
  <c r="B125" i="91" s="1"/>
  <c r="B126" i="91" s="1"/>
  <c r="B127" i="91" s="1"/>
  <c r="B128" i="91" s="1"/>
  <c r="B129" i="91" s="1"/>
  <c r="B130" i="91" s="1"/>
  <c r="B131" i="91" s="1"/>
  <c r="B132" i="91" s="1"/>
  <c r="B133" i="91" s="1"/>
  <c r="B134" i="91" s="1"/>
  <c r="B135" i="91" s="1"/>
  <c r="B136" i="91" s="1"/>
  <c r="B137" i="91" s="1"/>
  <c r="B138" i="91" s="1"/>
  <c r="B139" i="91" s="1"/>
  <c r="B140" i="91" s="1"/>
  <c r="B141" i="91" s="1"/>
  <c r="B142" i="91" s="1"/>
  <c r="B143" i="91" s="1"/>
  <c r="B144" i="91" s="1"/>
  <c r="B145" i="91" s="1"/>
  <c r="B146" i="91" s="1"/>
  <c r="B147" i="91" s="1"/>
  <c r="B148" i="91" s="1"/>
  <c r="B149" i="91" s="1"/>
  <c r="B150" i="91" s="1"/>
  <c r="B151" i="91" s="1"/>
  <c r="B152" i="91" s="1"/>
  <c r="B153" i="91" s="1"/>
  <c r="B154" i="91" s="1"/>
  <c r="B155" i="91" s="1"/>
  <c r="B156" i="91" s="1"/>
  <c r="B157" i="91" s="1"/>
  <c r="B158" i="91" s="1"/>
  <c r="B159" i="91" s="1"/>
  <c r="B160" i="91" s="1"/>
  <c r="B161" i="91" s="1"/>
  <c r="B162" i="91" s="1"/>
  <c r="B163" i="91" s="1"/>
  <c r="B164" i="91" s="1"/>
  <c r="B165" i="91" s="1"/>
  <c r="B166" i="91" s="1"/>
  <c r="B167" i="91" s="1"/>
  <c r="B168" i="91" s="1"/>
  <c r="B169" i="91" s="1"/>
  <c r="B170" i="91" s="1"/>
  <c r="B171" i="91" s="1"/>
  <c r="B172" i="91" s="1"/>
  <c r="B173" i="91" s="1"/>
  <c r="B174" i="91" s="1"/>
  <c r="B175" i="91" s="1"/>
  <c r="B176" i="91" s="1"/>
  <c r="B177" i="91" s="1"/>
  <c r="B178" i="91" s="1"/>
  <c r="B179" i="91" s="1"/>
  <c r="B180" i="91" s="1"/>
  <c r="B181" i="91" s="1"/>
  <c r="B182" i="91" s="1"/>
  <c r="B183" i="91" s="1"/>
  <c r="B184" i="91" s="1"/>
  <c r="B185" i="91" s="1"/>
  <c r="B186" i="91" s="1"/>
  <c r="B187" i="91" s="1"/>
  <c r="B188" i="91" s="1"/>
  <c r="B189" i="91" s="1"/>
  <c r="B190" i="91" s="1"/>
  <c r="B191" i="91" s="1"/>
  <c r="B192" i="91" s="1"/>
  <c r="B193" i="91" s="1"/>
  <c r="B194" i="91" s="1"/>
  <c r="B195" i="91" s="1"/>
  <c r="B196" i="91" s="1"/>
  <c r="B197" i="91" s="1"/>
  <c r="B198" i="91" s="1"/>
  <c r="B199" i="91" s="1"/>
  <c r="B200" i="91" s="1"/>
  <c r="B201" i="91" s="1"/>
  <c r="B202" i="91" s="1"/>
  <c r="B203" i="91" s="1"/>
  <c r="B204" i="91" s="1"/>
  <c r="B205" i="91" s="1"/>
  <c r="B206" i="91" s="1"/>
  <c r="B207" i="91" s="1"/>
  <c r="B208" i="91" s="1"/>
  <c r="B209" i="91" s="1"/>
  <c r="B210" i="91" s="1"/>
  <c r="B211" i="91" s="1"/>
  <c r="B212" i="91" s="1"/>
  <c r="B213" i="91" s="1"/>
  <c r="B214" i="91" s="1"/>
  <c r="B215" i="91" s="1"/>
  <c r="BL16" i="91"/>
  <c r="BK16" i="91"/>
  <c r="BJ16" i="91"/>
  <c r="BI16" i="91"/>
  <c r="BH16" i="91"/>
  <c r="BG16" i="91"/>
  <c r="BF16" i="91"/>
  <c r="BE16" i="91"/>
  <c r="BD16" i="91"/>
  <c r="BC16" i="91"/>
  <c r="BB16" i="91"/>
  <c r="BA16" i="91"/>
  <c r="AS16" i="91"/>
  <c r="AR16" i="91"/>
  <c r="AQ16" i="91"/>
  <c r="AP16" i="91"/>
  <c r="R1" i="91"/>
  <c r="N1" i="91"/>
  <c r="BW1" i="91"/>
  <c r="BV1" i="91"/>
  <c r="BU1" i="91"/>
  <c r="BT1" i="91"/>
  <c r="BS1" i="91"/>
  <c r="BR1" i="91"/>
  <c r="BN1" i="91"/>
  <c r="BL1" i="91"/>
  <c r="BK1" i="91"/>
  <c r="BJ1" i="91"/>
  <c r="BI1" i="91"/>
  <c r="BH1" i="91"/>
  <c r="BG1" i="91"/>
  <c r="BF1" i="91"/>
  <c r="BE1" i="91"/>
  <c r="BD1" i="91"/>
  <c r="BC1" i="91"/>
  <c r="BB1" i="91"/>
  <c r="BA1" i="91"/>
  <c r="AZ1" i="91"/>
  <c r="AY1" i="91"/>
  <c r="AX1" i="91"/>
  <c r="AW1" i="91"/>
  <c r="AV1" i="91"/>
  <c r="AU1" i="91"/>
  <c r="AT1" i="91"/>
  <c r="AS1" i="91"/>
  <c r="AR1" i="91"/>
  <c r="AQ1" i="91"/>
  <c r="AP1" i="91"/>
  <c r="AO1" i="91"/>
  <c r="AN1" i="91"/>
  <c r="AM1" i="91"/>
  <c r="AL1" i="91"/>
  <c r="AK1" i="91"/>
  <c r="AJ1" i="91"/>
  <c r="AI1" i="91"/>
  <c r="AH1" i="91"/>
  <c r="AG1" i="91"/>
  <c r="AF1" i="91"/>
  <c r="AE1" i="91"/>
  <c r="AD1" i="91"/>
  <c r="AC1" i="91"/>
  <c r="AB1" i="91"/>
  <c r="AA1" i="91"/>
  <c r="Z1" i="91"/>
  <c r="Y1" i="91"/>
  <c r="X1" i="91"/>
  <c r="W1" i="91"/>
  <c r="V1" i="91"/>
  <c r="U1" i="91"/>
  <c r="T1" i="91"/>
  <c r="S1" i="91"/>
  <c r="Q1" i="91"/>
  <c r="P1" i="91"/>
  <c r="O1" i="91"/>
  <c r="M1" i="91"/>
  <c r="L1" i="91"/>
  <c r="K1" i="91"/>
  <c r="J1" i="91"/>
  <c r="I1" i="91"/>
  <c r="H1" i="91"/>
  <c r="G1" i="91"/>
  <c r="F1" i="91"/>
  <c r="E1" i="91"/>
  <c r="D1" i="91"/>
  <c r="C1" i="91"/>
  <c r="B1" i="91"/>
  <c r="A1" i="91"/>
  <c r="BM34" i="92" l="1"/>
  <c r="BM26" i="92"/>
  <c r="BM30" i="92"/>
  <c r="BM42" i="92"/>
  <c r="BM35" i="92"/>
  <c r="BM39" i="92"/>
  <c r="BM17" i="92"/>
  <c r="BM38" i="92"/>
  <c r="BM46" i="92"/>
  <c r="BM50" i="92"/>
  <c r="BM54" i="92"/>
  <c r="BM47" i="92"/>
  <c r="BM22" i="92"/>
  <c r="BM32" i="92"/>
  <c r="BM33" i="92"/>
  <c r="BM36" i="92"/>
  <c r="BM37" i="92"/>
  <c r="BM40" i="92"/>
  <c r="BM41" i="92"/>
  <c r="BM43" i="92"/>
  <c r="BM51" i="92"/>
  <c r="BM55" i="92"/>
  <c r="BM31" i="92"/>
  <c r="BM44" i="92"/>
  <c r="BM45" i="92"/>
  <c r="BM48" i="92"/>
  <c r="BM49" i="92"/>
  <c r="BM52" i="92"/>
  <c r="BM53" i="92"/>
  <c r="BM56" i="92"/>
  <c r="BM20" i="92"/>
  <c r="BM21" i="92"/>
  <c r="BM24" i="92"/>
  <c r="BM25" i="92"/>
  <c r="AP57" i="92"/>
  <c r="BM19" i="92"/>
  <c r="BM28" i="92"/>
  <c r="BM29" i="92"/>
  <c r="AQ57" i="92"/>
  <c r="BM18" i="92"/>
  <c r="BM23" i="92"/>
  <c r="AR57" i="92"/>
  <c r="L7" i="92" s="1"/>
  <c r="BM27" i="92"/>
  <c r="AS57" i="92"/>
  <c r="B7" i="92" s="1"/>
  <c r="AW8" i="92" s="1"/>
  <c r="Q7" i="92" s="1"/>
  <c r="BP1" i="92" s="1"/>
  <c r="AQ216" i="91"/>
  <c r="Y29" i="93" s="1"/>
  <c r="BM23" i="91"/>
  <c r="BM24" i="91"/>
  <c r="BM36" i="91"/>
  <c r="BM84" i="91"/>
  <c r="BM16" i="91"/>
  <c r="BM72" i="91"/>
  <c r="BM29" i="91"/>
  <c r="BM30" i="91"/>
  <c r="BM40" i="91"/>
  <c r="BM49" i="91"/>
  <c r="BM50" i="91"/>
  <c r="BM53" i="91"/>
  <c r="BM54" i="91"/>
  <c r="BM57" i="91"/>
  <c r="BM58" i="91"/>
  <c r="BM60" i="91"/>
  <c r="BM80" i="91"/>
  <c r="BM89" i="91"/>
  <c r="BM90" i="91"/>
  <c r="BM213" i="91"/>
  <c r="BM214" i="91"/>
  <c r="BM20" i="91"/>
  <c r="BM32" i="91"/>
  <c r="BM28" i="91"/>
  <c r="BM88" i="91"/>
  <c r="BM41" i="91"/>
  <c r="BM45" i="91"/>
  <c r="BM17" i="91"/>
  <c r="BM43" i="91"/>
  <c r="BM74" i="91"/>
  <c r="BM77" i="91"/>
  <c r="BM21" i="91"/>
  <c r="BM22" i="91"/>
  <c r="BM63" i="91"/>
  <c r="BM67" i="91"/>
  <c r="BM71" i="91"/>
  <c r="BM81" i="91"/>
  <c r="BM82" i="91"/>
  <c r="BM35" i="91"/>
  <c r="BM42" i="91"/>
  <c r="BM18" i="91"/>
  <c r="BM47" i="91"/>
  <c r="BM51" i="91"/>
  <c r="BM55" i="91"/>
  <c r="BM59" i="91"/>
  <c r="BM73" i="91"/>
  <c r="BM78" i="91"/>
  <c r="AP216" i="91"/>
  <c r="BM19" i="91"/>
  <c r="BM25" i="91"/>
  <c r="BM26" i="91"/>
  <c r="BM44" i="91"/>
  <c r="BM48" i="91"/>
  <c r="BM52" i="91"/>
  <c r="BM56" i="91"/>
  <c r="BM75" i="91"/>
  <c r="BM79" i="91"/>
  <c r="BM85" i="91"/>
  <c r="BM86" i="91"/>
  <c r="BM64" i="91"/>
  <c r="BM68" i="91"/>
  <c r="BM83" i="91"/>
  <c r="AR216" i="91"/>
  <c r="L7" i="91" s="1"/>
  <c r="C29" i="93" s="1"/>
  <c r="BM27" i="91"/>
  <c r="BM33" i="91"/>
  <c r="BM34" i="91"/>
  <c r="BM76" i="91"/>
  <c r="BM87" i="91"/>
  <c r="AS216" i="91"/>
  <c r="B7" i="91" s="1"/>
  <c r="BM31" i="91"/>
  <c r="BM37" i="91"/>
  <c r="BM38" i="91"/>
  <c r="BM211" i="91"/>
  <c r="BM215" i="91"/>
  <c r="BM46" i="91"/>
  <c r="BM39" i="91"/>
  <c r="BM61" i="91"/>
  <c r="BM62" i="91"/>
  <c r="BM65" i="91"/>
  <c r="BM66" i="91"/>
  <c r="BM69" i="91"/>
  <c r="BM70" i="91"/>
  <c r="BM212" i="91"/>
  <c r="E226" i="85"/>
  <c r="I2" i="89"/>
  <c r="I3" i="89"/>
  <c r="I4" i="89"/>
  <c r="I5" i="89"/>
  <c r="I6" i="89"/>
  <c r="I7" i="89"/>
  <c r="I8" i="89"/>
  <c r="I9" i="89"/>
  <c r="I10" i="89"/>
  <c r="I11" i="89"/>
  <c r="I1" i="89"/>
  <c r="AR26" i="85"/>
  <c r="AP61" i="85"/>
  <c r="D34" i="86"/>
  <c r="A35" i="86" s="1" a="1"/>
  <c r="A35" i="86" s="1"/>
  <c r="S226" i="85"/>
  <c r="Z12" i="87"/>
  <c r="Z13" i="87" s="1"/>
  <c r="W12" i="87"/>
  <c r="W13" i="87" s="1"/>
  <c r="T12" i="87"/>
  <c r="T13" i="87" s="1"/>
  <c r="Q12" i="87"/>
  <c r="Q13" i="87" s="1"/>
  <c r="N12" i="87"/>
  <c r="N13" i="87" s="1"/>
  <c r="K12" i="87"/>
  <c r="K13" i="87" s="1"/>
  <c r="H12" i="87"/>
  <c r="H13" i="87" s="1"/>
  <c r="E12" i="87"/>
  <c r="E13" i="87" s="1"/>
  <c r="B12" i="87"/>
  <c r="C12" i="87" s="1"/>
  <c r="AC10" i="87"/>
  <c r="AC12" i="87" s="1"/>
  <c r="BM1" i="91" l="1"/>
  <c r="H29" i="93"/>
  <c r="BM1" i="93" s="1"/>
  <c r="BO1" i="93"/>
  <c r="W7" i="92"/>
  <c r="BQ1" i="92" s="1"/>
  <c r="BM1" i="92"/>
  <c r="BO1" i="92"/>
  <c r="W7" i="91"/>
  <c r="AW8" i="91"/>
  <c r="BO1" i="91"/>
  <c r="AF12" i="87"/>
  <c r="AF13" i="87" s="1"/>
  <c r="AF14" i="87" s="1"/>
  <c r="AF15" i="87" s="1"/>
  <c r="AF16" i="87" s="1"/>
  <c r="AF17" i="87" s="1"/>
  <c r="AF18" i="87" s="1"/>
  <c r="AF19" i="87" s="1"/>
  <c r="AF20" i="87" s="1"/>
  <c r="AF21" i="87" s="1"/>
  <c r="AF22" i="87" s="1"/>
  <c r="AF23" i="87" s="1"/>
  <c r="AF24" i="87" s="1"/>
  <c r="AF25" i="87" s="1"/>
  <c r="AF26" i="87" s="1"/>
  <c r="AF27" i="87" s="1"/>
  <c r="AF28" i="87" s="1"/>
  <c r="AF29" i="87" s="1"/>
  <c r="AF30" i="87" s="1"/>
  <c r="AF31" i="87" s="1"/>
  <c r="AF32" i="87" s="1"/>
  <c r="AF33" i="87" s="1"/>
  <c r="AF34" i="87" s="1"/>
  <c r="AF35" i="87" s="1"/>
  <c r="AF36" i="87" s="1"/>
  <c r="AF37" i="87" s="1"/>
  <c r="AF38" i="87" s="1"/>
  <c r="AF39" i="87" s="1"/>
  <c r="AF40" i="87" s="1"/>
  <c r="AF41" i="87" s="1"/>
  <c r="AF42" i="87" s="1"/>
  <c r="AG42" i="87" s="1"/>
  <c r="AC13" i="87"/>
  <c r="AD12" i="87"/>
  <c r="AI12" i="87"/>
  <c r="B13" i="87"/>
  <c r="Z14" i="87"/>
  <c r="AA13" i="87"/>
  <c r="AA12" i="87"/>
  <c r="W14" i="87"/>
  <c r="X13" i="87"/>
  <c r="X12" i="87"/>
  <c r="T14" i="87"/>
  <c r="U13" i="87"/>
  <c r="U12" i="87"/>
  <c r="R13" i="87"/>
  <c r="Q14" i="87"/>
  <c r="R12" i="87"/>
  <c r="N14" i="87"/>
  <c r="O13" i="87"/>
  <c r="O12" i="87"/>
  <c r="L13" i="87"/>
  <c r="K14" i="87"/>
  <c r="L12" i="87"/>
  <c r="I13" i="87"/>
  <c r="H14" i="87"/>
  <c r="I12" i="87"/>
  <c r="F13" i="87"/>
  <c r="E14" i="87"/>
  <c r="F12" i="87"/>
  <c r="H10" i="86"/>
  <c r="E10" i="86"/>
  <c r="H8" i="86"/>
  <c r="E8" i="86"/>
  <c r="E6" i="86"/>
  <c r="H6" i="86" s="1"/>
  <c r="AP225" i="85"/>
  <c r="AS215" i="85"/>
  <c r="AR215" i="85"/>
  <c r="AQ215" i="85"/>
  <c r="AP215" i="85"/>
  <c r="AS214" i="85"/>
  <c r="AR214" i="85"/>
  <c r="AQ214" i="85"/>
  <c r="AP214" i="85"/>
  <c r="AS213" i="85"/>
  <c r="AR213" i="85"/>
  <c r="AQ213" i="85"/>
  <c r="AP213" i="85"/>
  <c r="AS212" i="85"/>
  <c r="AR212" i="85"/>
  <c r="AQ212" i="85"/>
  <c r="AP212" i="85"/>
  <c r="AS211" i="85"/>
  <c r="AR211" i="85"/>
  <c r="AQ211" i="85"/>
  <c r="AP211" i="85"/>
  <c r="AS210" i="85"/>
  <c r="AR210" i="85"/>
  <c r="AQ210" i="85"/>
  <c r="AP210" i="85"/>
  <c r="AS209" i="85"/>
  <c r="AR209" i="85"/>
  <c r="AQ209" i="85"/>
  <c r="AP209" i="85"/>
  <c r="AS208" i="85"/>
  <c r="AR208" i="85"/>
  <c r="AQ208" i="85"/>
  <c r="AP208" i="85"/>
  <c r="AS207" i="85"/>
  <c r="AR207" i="85"/>
  <c r="AQ207" i="85"/>
  <c r="AP207" i="85"/>
  <c r="AS206" i="85"/>
  <c r="AR206" i="85"/>
  <c r="AQ206" i="85"/>
  <c r="AP206" i="85"/>
  <c r="AP76" i="85"/>
  <c r="AQ76" i="85"/>
  <c r="AR76" i="85"/>
  <c r="AS76" i="85"/>
  <c r="AP77" i="85"/>
  <c r="AQ77" i="85"/>
  <c r="AR77" i="85"/>
  <c r="AS77" i="85"/>
  <c r="AP78" i="85"/>
  <c r="AQ78" i="85"/>
  <c r="AR78" i="85"/>
  <c r="AS78" i="85"/>
  <c r="AP79" i="85"/>
  <c r="AQ79" i="85"/>
  <c r="AR79" i="85"/>
  <c r="AS79" i="85"/>
  <c r="AP80" i="85"/>
  <c r="AQ80" i="85"/>
  <c r="AR80" i="85"/>
  <c r="AS80" i="85"/>
  <c r="AP81" i="85"/>
  <c r="AQ81" i="85"/>
  <c r="AR81" i="85"/>
  <c r="AS81" i="85"/>
  <c r="AP82" i="85"/>
  <c r="AQ82" i="85"/>
  <c r="AR82" i="85"/>
  <c r="AS82" i="85"/>
  <c r="AP83" i="85"/>
  <c r="AQ83" i="85"/>
  <c r="AR83" i="85"/>
  <c r="AS83" i="85"/>
  <c r="AP84" i="85"/>
  <c r="AQ84" i="85"/>
  <c r="AR84" i="85"/>
  <c r="AS84" i="85"/>
  <c r="AP85" i="85"/>
  <c r="AQ85" i="85"/>
  <c r="AR85" i="85"/>
  <c r="AS85" i="85"/>
  <c r="AP86" i="85"/>
  <c r="AQ86" i="85"/>
  <c r="AR86" i="85"/>
  <c r="AS86" i="85"/>
  <c r="AP87" i="85"/>
  <c r="AQ87" i="85"/>
  <c r="AR87" i="85"/>
  <c r="AS87" i="85"/>
  <c r="AP88" i="85"/>
  <c r="AQ88" i="85"/>
  <c r="AR88" i="85"/>
  <c r="AS88" i="85"/>
  <c r="AP89" i="85"/>
  <c r="AQ89" i="85"/>
  <c r="AR89" i="85"/>
  <c r="AS89" i="85"/>
  <c r="AP90" i="85"/>
  <c r="AQ90" i="85"/>
  <c r="AR90" i="85"/>
  <c r="AS90" i="85"/>
  <c r="AP91" i="85"/>
  <c r="AQ91" i="85"/>
  <c r="AR91" i="85"/>
  <c r="AS91" i="85"/>
  <c r="AP92" i="85"/>
  <c r="AQ92" i="85"/>
  <c r="AR92" i="85"/>
  <c r="AS92" i="85"/>
  <c r="AP93" i="85"/>
  <c r="AQ93" i="85"/>
  <c r="AR93" i="85"/>
  <c r="AS93" i="85"/>
  <c r="AP94" i="85"/>
  <c r="AQ94" i="85"/>
  <c r="AR94" i="85"/>
  <c r="AS94" i="85"/>
  <c r="AP95" i="85"/>
  <c r="AQ95" i="85"/>
  <c r="AR95" i="85"/>
  <c r="AS95" i="85"/>
  <c r="AP96" i="85"/>
  <c r="AQ96" i="85"/>
  <c r="AR96" i="85"/>
  <c r="AS96" i="85"/>
  <c r="AP97" i="85"/>
  <c r="AQ97" i="85"/>
  <c r="AR97" i="85"/>
  <c r="AS97" i="85"/>
  <c r="AP98" i="85"/>
  <c r="AQ98" i="85"/>
  <c r="AR98" i="85"/>
  <c r="AS98" i="85"/>
  <c r="AP99" i="85"/>
  <c r="AQ99" i="85"/>
  <c r="AR99" i="85"/>
  <c r="AS99" i="85"/>
  <c r="AP100" i="85"/>
  <c r="AQ100" i="85"/>
  <c r="AR100" i="85"/>
  <c r="AS100" i="85"/>
  <c r="AP101" i="85"/>
  <c r="AQ101" i="85"/>
  <c r="AR101" i="85"/>
  <c r="AS101" i="85"/>
  <c r="AP102" i="85"/>
  <c r="AQ102" i="85"/>
  <c r="AR102" i="85"/>
  <c r="AS102" i="85"/>
  <c r="AP103" i="85"/>
  <c r="AQ103" i="85"/>
  <c r="AR103" i="85"/>
  <c r="AS103" i="85"/>
  <c r="AP104" i="85"/>
  <c r="AQ104" i="85"/>
  <c r="AR104" i="85"/>
  <c r="AS104" i="85"/>
  <c r="AP105" i="85"/>
  <c r="AQ105" i="85"/>
  <c r="AR105" i="85"/>
  <c r="AS105" i="85"/>
  <c r="AP106" i="85"/>
  <c r="AQ106" i="85"/>
  <c r="AR106" i="85"/>
  <c r="AS106" i="85"/>
  <c r="AP107" i="85"/>
  <c r="AQ107" i="85"/>
  <c r="AR107" i="85"/>
  <c r="AS107" i="85"/>
  <c r="AP108" i="85"/>
  <c r="AQ108" i="85"/>
  <c r="AR108" i="85"/>
  <c r="AS108" i="85"/>
  <c r="AP109" i="85"/>
  <c r="AQ109" i="85"/>
  <c r="AR109" i="85"/>
  <c r="AS109" i="85"/>
  <c r="AP110" i="85"/>
  <c r="AQ110" i="85"/>
  <c r="AR110" i="85"/>
  <c r="AS110" i="85"/>
  <c r="AP111" i="85"/>
  <c r="AQ111" i="85"/>
  <c r="AR111" i="85"/>
  <c r="AS111" i="85"/>
  <c r="AP112" i="85"/>
  <c r="AQ112" i="85"/>
  <c r="AR112" i="85"/>
  <c r="AS112" i="85"/>
  <c r="AP113" i="85"/>
  <c r="AQ113" i="85"/>
  <c r="AR113" i="85"/>
  <c r="AS113" i="85"/>
  <c r="AP114" i="85"/>
  <c r="AQ114" i="85"/>
  <c r="AR114" i="85"/>
  <c r="AS114" i="85"/>
  <c r="AP115" i="85"/>
  <c r="AQ115" i="85"/>
  <c r="AR115" i="85"/>
  <c r="AS115" i="85"/>
  <c r="AP116" i="85"/>
  <c r="AQ116" i="85"/>
  <c r="AR116" i="85"/>
  <c r="AS116" i="85"/>
  <c r="AP117" i="85"/>
  <c r="AQ117" i="85"/>
  <c r="AR117" i="85"/>
  <c r="AS117" i="85"/>
  <c r="AP118" i="85"/>
  <c r="AQ118" i="85"/>
  <c r="AR118" i="85"/>
  <c r="AS118" i="85"/>
  <c r="AP119" i="85"/>
  <c r="AQ119" i="85"/>
  <c r="AR119" i="85"/>
  <c r="AS119" i="85"/>
  <c r="AP120" i="85"/>
  <c r="AQ120" i="85"/>
  <c r="AR120" i="85"/>
  <c r="AS120" i="85"/>
  <c r="AP121" i="85"/>
  <c r="AQ121" i="85"/>
  <c r="AR121" i="85"/>
  <c r="AS121" i="85"/>
  <c r="AP122" i="85"/>
  <c r="AQ122" i="85"/>
  <c r="AR122" i="85"/>
  <c r="AS122" i="85"/>
  <c r="AP123" i="85"/>
  <c r="AQ123" i="85"/>
  <c r="AR123" i="85"/>
  <c r="AS123" i="85"/>
  <c r="AP124" i="85"/>
  <c r="AQ124" i="85"/>
  <c r="AR124" i="85"/>
  <c r="AS124" i="85"/>
  <c r="AP125" i="85"/>
  <c r="AQ125" i="85"/>
  <c r="AR125" i="85"/>
  <c r="AS125" i="85"/>
  <c r="AP126" i="85"/>
  <c r="AQ126" i="85"/>
  <c r="AR126" i="85"/>
  <c r="AS126" i="85"/>
  <c r="AP127" i="85"/>
  <c r="AQ127" i="85"/>
  <c r="AR127" i="85"/>
  <c r="AS127" i="85"/>
  <c r="AP128" i="85"/>
  <c r="AQ128" i="85"/>
  <c r="AR128" i="85"/>
  <c r="AS128" i="85"/>
  <c r="AP129" i="85"/>
  <c r="AQ129" i="85"/>
  <c r="AR129" i="85"/>
  <c r="AS129" i="85"/>
  <c r="AP130" i="85"/>
  <c r="AQ130" i="85"/>
  <c r="AR130" i="85"/>
  <c r="AS130" i="85"/>
  <c r="AP131" i="85"/>
  <c r="AQ131" i="85"/>
  <c r="AR131" i="85"/>
  <c r="AS131" i="85"/>
  <c r="AP132" i="85"/>
  <c r="AQ132" i="85"/>
  <c r="AR132" i="85"/>
  <c r="AS132" i="85"/>
  <c r="AP133" i="85"/>
  <c r="AQ133" i="85"/>
  <c r="AR133" i="85"/>
  <c r="AS133" i="85"/>
  <c r="AP134" i="85"/>
  <c r="AQ134" i="85"/>
  <c r="AR134" i="85"/>
  <c r="AS134" i="85"/>
  <c r="AP135" i="85"/>
  <c r="AQ135" i="85"/>
  <c r="AR135" i="85"/>
  <c r="AS135" i="85"/>
  <c r="AP136" i="85"/>
  <c r="AQ136" i="85"/>
  <c r="AR136" i="85"/>
  <c r="AS136" i="85"/>
  <c r="AP137" i="85"/>
  <c r="AQ137" i="85"/>
  <c r="AR137" i="85"/>
  <c r="AS137" i="85"/>
  <c r="AP138" i="85"/>
  <c r="AQ138" i="85"/>
  <c r="AR138" i="85"/>
  <c r="AS138" i="85"/>
  <c r="AP139" i="85"/>
  <c r="AQ139" i="85"/>
  <c r="AR139" i="85"/>
  <c r="AS139" i="85"/>
  <c r="AP140" i="85"/>
  <c r="AQ140" i="85"/>
  <c r="AR140" i="85"/>
  <c r="AS140" i="85"/>
  <c r="AP141" i="85"/>
  <c r="AQ141" i="85"/>
  <c r="AR141" i="85"/>
  <c r="AS141" i="85"/>
  <c r="AP142" i="85"/>
  <c r="AQ142" i="85"/>
  <c r="AR142" i="85"/>
  <c r="AS142" i="85"/>
  <c r="AP143" i="85"/>
  <c r="AQ143" i="85"/>
  <c r="AR143" i="85"/>
  <c r="AS143" i="85"/>
  <c r="AP144" i="85"/>
  <c r="AQ144" i="85"/>
  <c r="AR144" i="85"/>
  <c r="AS144" i="85"/>
  <c r="AP145" i="85"/>
  <c r="AQ145" i="85"/>
  <c r="AR145" i="85"/>
  <c r="AS145" i="85"/>
  <c r="AP146" i="85"/>
  <c r="AQ146" i="85"/>
  <c r="AR146" i="85"/>
  <c r="AS146" i="85"/>
  <c r="AP147" i="85"/>
  <c r="AQ147" i="85"/>
  <c r="AR147" i="85"/>
  <c r="AS147" i="85"/>
  <c r="AP148" i="85"/>
  <c r="AQ148" i="85"/>
  <c r="AR148" i="85"/>
  <c r="AS148" i="85"/>
  <c r="AP149" i="85"/>
  <c r="AQ149" i="85"/>
  <c r="AR149" i="85"/>
  <c r="AS149" i="85"/>
  <c r="AP150" i="85"/>
  <c r="AQ150" i="85"/>
  <c r="AR150" i="85"/>
  <c r="AS150" i="85"/>
  <c r="AP151" i="85"/>
  <c r="AQ151" i="85"/>
  <c r="AR151" i="85"/>
  <c r="AS151" i="85"/>
  <c r="AP152" i="85"/>
  <c r="AQ152" i="85"/>
  <c r="AR152" i="85"/>
  <c r="AS152" i="85"/>
  <c r="AP153" i="85"/>
  <c r="AQ153" i="85"/>
  <c r="AR153" i="85"/>
  <c r="AS153" i="85"/>
  <c r="AP154" i="85"/>
  <c r="AQ154" i="85"/>
  <c r="AR154" i="85"/>
  <c r="AS154" i="85"/>
  <c r="AP155" i="85"/>
  <c r="AQ155" i="85"/>
  <c r="AR155" i="85"/>
  <c r="AS155" i="85"/>
  <c r="AP156" i="85"/>
  <c r="AQ156" i="85"/>
  <c r="AR156" i="85"/>
  <c r="AS156" i="85"/>
  <c r="AP157" i="85"/>
  <c r="AQ157" i="85"/>
  <c r="AR157" i="85"/>
  <c r="AS157" i="85"/>
  <c r="AP158" i="85"/>
  <c r="AQ158" i="85"/>
  <c r="AR158" i="85"/>
  <c r="AS158" i="85"/>
  <c r="AP159" i="85"/>
  <c r="AQ159" i="85"/>
  <c r="AR159" i="85"/>
  <c r="AS159" i="85"/>
  <c r="AP160" i="85"/>
  <c r="AQ160" i="85"/>
  <c r="AR160" i="85"/>
  <c r="AS160" i="85"/>
  <c r="AP161" i="85"/>
  <c r="AQ161" i="85"/>
  <c r="AR161" i="85"/>
  <c r="AS161" i="85"/>
  <c r="AP162" i="85"/>
  <c r="AQ162" i="85"/>
  <c r="AR162" i="85"/>
  <c r="AS162" i="85"/>
  <c r="AP163" i="85"/>
  <c r="AQ163" i="85"/>
  <c r="AR163" i="85"/>
  <c r="AS163" i="85"/>
  <c r="AP164" i="85"/>
  <c r="AQ164" i="85"/>
  <c r="AR164" i="85"/>
  <c r="AS164" i="85"/>
  <c r="AP165" i="85"/>
  <c r="AQ165" i="85"/>
  <c r="AR165" i="85"/>
  <c r="AS165" i="85"/>
  <c r="AP166" i="85"/>
  <c r="AQ166" i="85"/>
  <c r="AR166" i="85"/>
  <c r="AS166" i="85"/>
  <c r="AP167" i="85"/>
  <c r="AQ167" i="85"/>
  <c r="AR167" i="85"/>
  <c r="AS167" i="85"/>
  <c r="AP168" i="85"/>
  <c r="AQ168" i="85"/>
  <c r="AR168" i="85"/>
  <c r="AS168" i="85"/>
  <c r="AP169" i="85"/>
  <c r="AQ169" i="85"/>
  <c r="AR169" i="85"/>
  <c r="AS169" i="85"/>
  <c r="AP170" i="85"/>
  <c r="AQ170" i="85"/>
  <c r="AR170" i="85"/>
  <c r="AS170" i="85"/>
  <c r="AP171" i="85"/>
  <c r="AQ171" i="85"/>
  <c r="AR171" i="85"/>
  <c r="AS171" i="85"/>
  <c r="AP172" i="85"/>
  <c r="AQ172" i="85"/>
  <c r="AR172" i="85"/>
  <c r="AS172" i="85"/>
  <c r="AP173" i="85"/>
  <c r="AQ173" i="85"/>
  <c r="AR173" i="85"/>
  <c r="AS173" i="85"/>
  <c r="AP174" i="85"/>
  <c r="AQ174" i="85"/>
  <c r="AR174" i="85"/>
  <c r="AS174" i="85"/>
  <c r="AP175" i="85"/>
  <c r="AQ175" i="85"/>
  <c r="AR175" i="85"/>
  <c r="AS175" i="85"/>
  <c r="AP176" i="85"/>
  <c r="AQ176" i="85"/>
  <c r="AR176" i="85"/>
  <c r="AS176" i="85"/>
  <c r="AP177" i="85"/>
  <c r="AQ177" i="85"/>
  <c r="AR177" i="85"/>
  <c r="AS177" i="85"/>
  <c r="AP178" i="85"/>
  <c r="AQ178" i="85"/>
  <c r="AR178" i="85"/>
  <c r="AS178" i="85"/>
  <c r="AP179" i="85"/>
  <c r="AQ179" i="85"/>
  <c r="AR179" i="85"/>
  <c r="AS179" i="85"/>
  <c r="AP180" i="85"/>
  <c r="AQ180" i="85"/>
  <c r="AR180" i="85"/>
  <c r="AS180" i="85"/>
  <c r="AP181" i="85"/>
  <c r="AQ181" i="85"/>
  <c r="AR181" i="85"/>
  <c r="AS181" i="85"/>
  <c r="AP182" i="85"/>
  <c r="AQ182" i="85"/>
  <c r="AR182" i="85"/>
  <c r="AS182" i="85"/>
  <c r="AP183" i="85"/>
  <c r="AQ183" i="85"/>
  <c r="AR183" i="85"/>
  <c r="AS183" i="85"/>
  <c r="AP184" i="85"/>
  <c r="AQ184" i="85"/>
  <c r="AR184" i="85"/>
  <c r="AS184" i="85"/>
  <c r="AP185" i="85"/>
  <c r="AQ185" i="85"/>
  <c r="AR185" i="85"/>
  <c r="AS185" i="85"/>
  <c r="AP186" i="85"/>
  <c r="AQ186" i="85"/>
  <c r="AR186" i="85"/>
  <c r="AS186" i="85"/>
  <c r="AP187" i="85"/>
  <c r="AQ187" i="85"/>
  <c r="AR187" i="85"/>
  <c r="AS187" i="85"/>
  <c r="AP188" i="85"/>
  <c r="AQ188" i="85"/>
  <c r="AR188" i="85"/>
  <c r="AS188" i="85"/>
  <c r="AP189" i="85"/>
  <c r="AQ189" i="85"/>
  <c r="AR189" i="85"/>
  <c r="AS189" i="85"/>
  <c r="AP190" i="85"/>
  <c r="AQ190" i="85"/>
  <c r="AR190" i="85"/>
  <c r="AS190" i="85"/>
  <c r="AP191" i="85"/>
  <c r="AQ191" i="85"/>
  <c r="AR191" i="85"/>
  <c r="AS191" i="85"/>
  <c r="AP192" i="85"/>
  <c r="AQ192" i="85"/>
  <c r="AR192" i="85"/>
  <c r="AS192" i="85"/>
  <c r="AP193" i="85"/>
  <c r="AQ193" i="85"/>
  <c r="AR193" i="85"/>
  <c r="AS193" i="85"/>
  <c r="AP194" i="85"/>
  <c r="AQ194" i="85"/>
  <c r="AR194" i="85"/>
  <c r="AS194" i="85"/>
  <c r="AP195" i="85"/>
  <c r="AQ195" i="85"/>
  <c r="AR195" i="85"/>
  <c r="AS195" i="85"/>
  <c r="AP196" i="85"/>
  <c r="AQ196" i="85"/>
  <c r="AR196" i="85"/>
  <c r="AS196" i="85"/>
  <c r="AP197" i="85"/>
  <c r="AQ197" i="85"/>
  <c r="AR197" i="85"/>
  <c r="AS197" i="85"/>
  <c r="AP198" i="85"/>
  <c r="AQ198" i="85"/>
  <c r="AR198" i="85"/>
  <c r="AS198" i="85"/>
  <c r="AP199" i="85"/>
  <c r="AQ199" i="85"/>
  <c r="AR199" i="85"/>
  <c r="AS199" i="85"/>
  <c r="AP200" i="85"/>
  <c r="AQ200" i="85"/>
  <c r="AR200" i="85"/>
  <c r="AS200" i="85"/>
  <c r="AP201" i="85"/>
  <c r="AQ201" i="85"/>
  <c r="AR201" i="85"/>
  <c r="AS201" i="85"/>
  <c r="AP202" i="85"/>
  <c r="AQ202" i="85"/>
  <c r="AR202" i="85"/>
  <c r="AS202" i="85"/>
  <c r="AP203" i="85"/>
  <c r="AQ203" i="85"/>
  <c r="AR203" i="85"/>
  <c r="AS203" i="85"/>
  <c r="AP204" i="85"/>
  <c r="AQ204" i="85"/>
  <c r="AR204" i="85"/>
  <c r="AS204" i="85"/>
  <c r="AP205" i="85"/>
  <c r="AQ205" i="85"/>
  <c r="AR205" i="85"/>
  <c r="AS205" i="85"/>
  <c r="AP216" i="85"/>
  <c r="AQ216" i="85"/>
  <c r="AR216" i="85"/>
  <c r="AS216" i="85"/>
  <c r="AP217" i="85"/>
  <c r="AQ217" i="85"/>
  <c r="AR217" i="85"/>
  <c r="AS217" i="85"/>
  <c r="AP218" i="85"/>
  <c r="AQ218" i="85"/>
  <c r="AR218" i="85"/>
  <c r="AS218" i="85"/>
  <c r="AP219" i="85"/>
  <c r="AQ219" i="85"/>
  <c r="AR219" i="85"/>
  <c r="AS219" i="85"/>
  <c r="AP220" i="85"/>
  <c r="AQ220" i="85"/>
  <c r="AR220" i="85"/>
  <c r="AS220" i="85"/>
  <c r="I136" i="84"/>
  <c r="BQ1" i="91" l="1"/>
  <c r="AD29" i="93"/>
  <c r="BQ1" i="93" s="1"/>
  <c r="Q7" i="91"/>
  <c r="S29" i="93" s="1"/>
  <c r="BP1" i="93" s="1"/>
  <c r="AG26" i="87"/>
  <c r="AG14" i="87"/>
  <c r="AG24" i="87"/>
  <c r="AG29" i="87"/>
  <c r="AG25" i="87"/>
  <c r="AG33" i="87"/>
  <c r="AG22" i="87"/>
  <c r="AG30" i="87"/>
  <c r="AG23" i="87"/>
  <c r="AG12" i="87"/>
  <c r="AG20" i="87"/>
  <c r="AG28" i="87"/>
  <c r="AG13" i="87"/>
  <c r="AG34" i="87"/>
  <c r="AG27" i="87"/>
  <c r="AG17" i="87"/>
  <c r="AG16" i="87"/>
  <c r="AG21" i="87"/>
  <c r="AG35" i="87"/>
  <c r="AG37" i="87"/>
  <c r="AG19" i="87"/>
  <c r="AG36" i="87"/>
  <c r="AG39" i="87"/>
  <c r="AG32" i="87"/>
  <c r="AG31" i="87"/>
  <c r="AG18" i="87"/>
  <c r="AG15" i="87"/>
  <c r="AG40" i="87"/>
  <c r="AG41" i="87"/>
  <c r="AG38" i="87"/>
  <c r="AJ12" i="87"/>
  <c r="AI13" i="87"/>
  <c r="C13" i="87"/>
  <c r="B14" i="87"/>
  <c r="AC14" i="87"/>
  <c r="AD13" i="87"/>
  <c r="AA14" i="87"/>
  <c r="Z15" i="87"/>
  <c r="X14" i="87"/>
  <c r="W15" i="87"/>
  <c r="T15" i="87"/>
  <c r="U14" i="87"/>
  <c r="Q15" i="87"/>
  <c r="R14" i="87"/>
  <c r="O14" i="87"/>
  <c r="N15" i="87"/>
  <c r="K15" i="87"/>
  <c r="L14" i="87"/>
  <c r="I14" i="87"/>
  <c r="H15" i="87"/>
  <c r="E15" i="87"/>
  <c r="F14" i="87"/>
  <c r="AS225" i="85"/>
  <c r="AS224" i="85"/>
  <c r="AS223" i="85"/>
  <c r="AS222" i="85"/>
  <c r="AS221" i="85"/>
  <c r="AS75" i="85"/>
  <c r="AS74" i="85"/>
  <c r="AS73" i="85"/>
  <c r="AS72" i="85"/>
  <c r="AS71" i="85"/>
  <c r="AS70" i="85"/>
  <c r="AS69" i="85"/>
  <c r="AS68" i="85"/>
  <c r="AS67" i="85"/>
  <c r="AS66" i="85"/>
  <c r="AS65" i="85"/>
  <c r="AS64" i="85"/>
  <c r="AS63" i="85"/>
  <c r="AS62" i="85"/>
  <c r="AS61" i="85"/>
  <c r="AS60" i="85"/>
  <c r="AS59" i="85"/>
  <c r="AS58" i="85"/>
  <c r="AS57" i="85"/>
  <c r="AS56" i="85"/>
  <c r="AS55" i="85"/>
  <c r="AS54" i="85"/>
  <c r="AS53" i="85"/>
  <c r="AS52" i="85"/>
  <c r="AS51" i="85"/>
  <c r="AS50" i="85"/>
  <c r="AS49" i="85"/>
  <c r="AS48" i="85"/>
  <c r="AS47" i="85"/>
  <c r="AS46" i="85"/>
  <c r="AS45" i="85"/>
  <c r="AS44" i="85"/>
  <c r="AS43" i="85"/>
  <c r="AS42" i="85"/>
  <c r="AS41" i="85"/>
  <c r="AS40" i="85"/>
  <c r="AS39" i="85"/>
  <c r="AS38" i="85"/>
  <c r="AS37" i="85"/>
  <c r="AS36" i="85"/>
  <c r="AS35" i="85"/>
  <c r="AS34" i="85"/>
  <c r="AS33" i="85"/>
  <c r="AS32" i="85"/>
  <c r="AS31" i="85"/>
  <c r="AS30" i="85"/>
  <c r="AS29" i="85"/>
  <c r="AS28" i="85"/>
  <c r="AS27" i="85"/>
  <c r="AS26" i="85"/>
  <c r="AO226" i="85"/>
  <c r="AN226" i="85"/>
  <c r="AM226" i="85"/>
  <c r="AL226" i="85"/>
  <c r="AK226" i="85"/>
  <c r="AJ226" i="85"/>
  <c r="AI226" i="85"/>
  <c r="AH226" i="85"/>
  <c r="AG226" i="85"/>
  <c r="AF226" i="85"/>
  <c r="AE226" i="85"/>
  <c r="AD226" i="85"/>
  <c r="AC226" i="85"/>
  <c r="AB226" i="85"/>
  <c r="AA226" i="85"/>
  <c r="Z226" i="85"/>
  <c r="Y226" i="85"/>
  <c r="X226" i="85"/>
  <c r="W226" i="85"/>
  <c r="V226" i="85"/>
  <c r="U226" i="85"/>
  <c r="T226" i="85"/>
  <c r="R226" i="85"/>
  <c r="Q226" i="85"/>
  <c r="P226" i="85"/>
  <c r="O226" i="85"/>
  <c r="N226" i="85"/>
  <c r="M226" i="85"/>
  <c r="L226" i="85"/>
  <c r="K226" i="85"/>
  <c r="J226" i="85"/>
  <c r="I226" i="85"/>
  <c r="H226" i="85"/>
  <c r="G226" i="85"/>
  <c r="F226" i="85"/>
  <c r="AO136" i="84"/>
  <c r="F136" i="84"/>
  <c r="G136" i="84"/>
  <c r="H136" i="84"/>
  <c r="J136" i="84"/>
  <c r="K136" i="84"/>
  <c r="L136" i="84"/>
  <c r="M136" i="84"/>
  <c r="N136" i="84"/>
  <c r="O136" i="84"/>
  <c r="P136" i="84"/>
  <c r="Q136" i="84"/>
  <c r="R136" i="84"/>
  <c r="S136" i="84"/>
  <c r="T136" i="84"/>
  <c r="U136" i="84"/>
  <c r="V136" i="84"/>
  <c r="W136" i="84"/>
  <c r="X136" i="84"/>
  <c r="Y136" i="84"/>
  <c r="Z136" i="84"/>
  <c r="AA136" i="84"/>
  <c r="AB136" i="84"/>
  <c r="AC136" i="84"/>
  <c r="AD136" i="84"/>
  <c r="AE136" i="84"/>
  <c r="AF136" i="84"/>
  <c r="AG136" i="84"/>
  <c r="AH136" i="84"/>
  <c r="AI136" i="84"/>
  <c r="AJ136" i="84"/>
  <c r="AK136" i="84"/>
  <c r="AL136" i="84"/>
  <c r="AM136" i="84"/>
  <c r="AN136" i="84"/>
  <c r="E136" i="84"/>
  <c r="AP28" i="85"/>
  <c r="AQ28" i="85"/>
  <c r="AR28" i="85"/>
  <c r="AP29" i="85"/>
  <c r="AQ29" i="85"/>
  <c r="AR29" i="85"/>
  <c r="AP30" i="85"/>
  <c r="AQ30" i="85"/>
  <c r="AR30" i="85"/>
  <c r="AP31" i="85"/>
  <c r="AQ31" i="85"/>
  <c r="AR31" i="85"/>
  <c r="AP32" i="85"/>
  <c r="AQ32" i="85"/>
  <c r="AR32" i="85"/>
  <c r="AP33" i="85"/>
  <c r="AQ33" i="85"/>
  <c r="AR33" i="85"/>
  <c r="AP34" i="85"/>
  <c r="AQ34" i="85"/>
  <c r="AR34" i="85"/>
  <c r="AP35" i="85"/>
  <c r="AQ35" i="85"/>
  <c r="AR35" i="85"/>
  <c r="AP36" i="85"/>
  <c r="AQ36" i="85"/>
  <c r="AR36" i="85"/>
  <c r="AP37" i="85"/>
  <c r="AQ37" i="85"/>
  <c r="AR37" i="85"/>
  <c r="AP38" i="85"/>
  <c r="AQ38" i="85"/>
  <c r="AR38" i="85"/>
  <c r="AP39" i="85"/>
  <c r="AQ39" i="85"/>
  <c r="AR39" i="85"/>
  <c r="AP40" i="85"/>
  <c r="AQ40" i="85"/>
  <c r="AR40" i="85"/>
  <c r="AP41" i="85"/>
  <c r="AQ41" i="85"/>
  <c r="AR41" i="85"/>
  <c r="AP42" i="85"/>
  <c r="AQ42" i="85"/>
  <c r="AR42" i="85"/>
  <c r="AP43" i="85"/>
  <c r="AQ43" i="85"/>
  <c r="AR43" i="85"/>
  <c r="AP44" i="85"/>
  <c r="AQ44" i="85"/>
  <c r="AR44" i="85"/>
  <c r="AP45" i="85"/>
  <c r="AQ45" i="85"/>
  <c r="AR45" i="85"/>
  <c r="AP46" i="85"/>
  <c r="AQ46" i="85"/>
  <c r="AR46" i="85"/>
  <c r="AP47" i="85"/>
  <c r="AQ47" i="85"/>
  <c r="AR47" i="85"/>
  <c r="AP48" i="85"/>
  <c r="AQ48" i="85"/>
  <c r="AR48" i="85"/>
  <c r="AP49" i="85"/>
  <c r="AQ49" i="85"/>
  <c r="AR49" i="85"/>
  <c r="AP50" i="85"/>
  <c r="AQ50" i="85"/>
  <c r="AR50" i="85"/>
  <c r="AP51" i="85"/>
  <c r="AQ51" i="85"/>
  <c r="AR51" i="85"/>
  <c r="AP52" i="85"/>
  <c r="AQ52" i="85"/>
  <c r="AR52" i="85"/>
  <c r="AP53" i="85"/>
  <c r="AQ53" i="85"/>
  <c r="AR53" i="85"/>
  <c r="AP54" i="85"/>
  <c r="AQ54" i="85"/>
  <c r="AR54" i="85"/>
  <c r="AP55" i="85"/>
  <c r="AQ55" i="85"/>
  <c r="AR55" i="85"/>
  <c r="AP56" i="85"/>
  <c r="AQ56" i="85"/>
  <c r="AR56" i="85"/>
  <c r="AP57" i="85"/>
  <c r="AQ57" i="85"/>
  <c r="AR57" i="85"/>
  <c r="AP58" i="85"/>
  <c r="AQ58" i="85"/>
  <c r="AR58" i="85"/>
  <c r="AP59" i="85"/>
  <c r="AQ59" i="85"/>
  <c r="AR59" i="85"/>
  <c r="AP60" i="85"/>
  <c r="AQ60" i="85"/>
  <c r="AR60" i="85"/>
  <c r="AQ61" i="85"/>
  <c r="AR61" i="85"/>
  <c r="AP62" i="85"/>
  <c r="AQ62" i="85"/>
  <c r="AR62" i="85"/>
  <c r="AP63" i="85"/>
  <c r="AQ63" i="85"/>
  <c r="AR63" i="85"/>
  <c r="AP64" i="85"/>
  <c r="AQ64" i="85"/>
  <c r="AR64" i="85"/>
  <c r="AP65" i="85"/>
  <c r="AQ65" i="85"/>
  <c r="AR65" i="85"/>
  <c r="AP66" i="85"/>
  <c r="AQ66" i="85"/>
  <c r="AR66" i="85"/>
  <c r="AP67" i="85"/>
  <c r="AQ67" i="85"/>
  <c r="AR67" i="85"/>
  <c r="AP68" i="85"/>
  <c r="AQ68" i="85"/>
  <c r="AR68" i="85"/>
  <c r="AP69" i="85"/>
  <c r="AQ69" i="85"/>
  <c r="AR69" i="85"/>
  <c r="AP70" i="85"/>
  <c r="AQ70" i="85"/>
  <c r="AR70" i="85"/>
  <c r="AP71" i="85"/>
  <c r="AQ71" i="85"/>
  <c r="AR71" i="85"/>
  <c r="AP72" i="85"/>
  <c r="AQ72" i="85"/>
  <c r="AR72" i="85"/>
  <c r="AP73" i="85"/>
  <c r="AQ73" i="85"/>
  <c r="AR73" i="85"/>
  <c r="AP74" i="85"/>
  <c r="AQ74" i="85"/>
  <c r="AR74" i="85"/>
  <c r="AP75" i="85"/>
  <c r="AQ75" i="85"/>
  <c r="AR75" i="85"/>
  <c r="AP221" i="85"/>
  <c r="AQ221" i="85"/>
  <c r="AR221" i="85"/>
  <c r="AP222" i="85"/>
  <c r="AQ222" i="85"/>
  <c r="AR222" i="85"/>
  <c r="AP223" i="85"/>
  <c r="AQ223" i="85"/>
  <c r="AR223" i="85"/>
  <c r="AP224" i="85"/>
  <c r="AQ224" i="85"/>
  <c r="AR224" i="85"/>
  <c r="B27" i="85"/>
  <c r="B28" i="85" s="1"/>
  <c r="B29" i="85" s="1"/>
  <c r="B30" i="85" s="1"/>
  <c r="B31" i="85" s="1"/>
  <c r="B32" i="85" s="1"/>
  <c r="B33" i="85" s="1"/>
  <c r="B34" i="85" s="1"/>
  <c r="B35" i="85" s="1"/>
  <c r="B36" i="85" s="1"/>
  <c r="B37" i="85" s="1"/>
  <c r="B38" i="85" s="1"/>
  <c r="B39" i="85" s="1"/>
  <c r="B40" i="85" s="1"/>
  <c r="B41" i="85" s="1"/>
  <c r="B42" i="85" s="1"/>
  <c r="B43" i="85" s="1"/>
  <c r="B44" i="85" s="1"/>
  <c r="B45" i="85" s="1"/>
  <c r="B46" i="85" s="1"/>
  <c r="B47" i="85" s="1"/>
  <c r="B48" i="85" s="1"/>
  <c r="B49" i="85" s="1"/>
  <c r="B50" i="85" s="1"/>
  <c r="B51" i="85" s="1"/>
  <c r="B52" i="85" s="1"/>
  <c r="B53" i="85" s="1"/>
  <c r="B54" i="85" s="1"/>
  <c r="B55" i="85" s="1"/>
  <c r="B56" i="85" s="1"/>
  <c r="B57" i="85" s="1"/>
  <c r="B58" i="85" s="1"/>
  <c r="B59" i="85" s="1"/>
  <c r="B60" i="85" s="1"/>
  <c r="B61" i="85" s="1"/>
  <c r="B62" i="85" s="1"/>
  <c r="B63" i="85" s="1"/>
  <c r="B64" i="85" s="1"/>
  <c r="B65" i="85" s="1"/>
  <c r="B66" i="85" s="1"/>
  <c r="B67" i="85" s="1"/>
  <c r="B68" i="85" s="1"/>
  <c r="B69" i="85" s="1"/>
  <c r="B70" i="85" s="1"/>
  <c r="B71" i="85" s="1"/>
  <c r="B72" i="85" s="1"/>
  <c r="B73" i="85" s="1"/>
  <c r="B74" i="85" s="1"/>
  <c r="B75" i="85" s="1"/>
  <c r="B76" i="85" s="1"/>
  <c r="B77" i="85" s="1"/>
  <c r="B78" i="85" s="1"/>
  <c r="B79" i="85" s="1"/>
  <c r="B80" i="85" s="1"/>
  <c r="B81" i="85" s="1"/>
  <c r="B82" i="85" s="1"/>
  <c r="B83" i="85" s="1"/>
  <c r="B84" i="85" s="1"/>
  <c r="B85" i="85" s="1"/>
  <c r="B86" i="85" s="1"/>
  <c r="B87" i="85" s="1"/>
  <c r="B88" i="85" s="1"/>
  <c r="B89" i="85" s="1"/>
  <c r="B90" i="85" s="1"/>
  <c r="B91" i="85" s="1"/>
  <c r="B92" i="85" s="1"/>
  <c r="B93" i="85" s="1"/>
  <c r="B94" i="85" s="1"/>
  <c r="B95" i="85" s="1"/>
  <c r="B96" i="85" s="1"/>
  <c r="B97" i="85" s="1"/>
  <c r="B98" i="85" s="1"/>
  <c r="B99" i="85" s="1"/>
  <c r="B100" i="85" s="1"/>
  <c r="BL225" i="85"/>
  <c r="BK225" i="85"/>
  <c r="BJ225" i="85"/>
  <c r="BI225" i="85"/>
  <c r="BH225" i="85"/>
  <c r="BG225" i="85"/>
  <c r="BF225" i="85"/>
  <c r="BE225" i="85"/>
  <c r="BD225" i="85"/>
  <c r="BC225" i="85"/>
  <c r="BB225" i="85"/>
  <c r="BA225" i="85"/>
  <c r="AR225" i="85"/>
  <c r="AQ225" i="85"/>
  <c r="BL224" i="85"/>
  <c r="BK224" i="85"/>
  <c r="BJ224" i="85"/>
  <c r="BI224" i="85"/>
  <c r="BH224" i="85"/>
  <c r="BG224" i="85"/>
  <c r="BF224" i="85"/>
  <c r="BE224" i="85"/>
  <c r="BD224" i="85"/>
  <c r="BC224" i="85"/>
  <c r="BB224" i="85"/>
  <c r="BA224" i="85"/>
  <c r="BL223" i="85"/>
  <c r="BK223" i="85"/>
  <c r="BJ223" i="85"/>
  <c r="BI223" i="85"/>
  <c r="BH223" i="85"/>
  <c r="BG223" i="85"/>
  <c r="BF223" i="85"/>
  <c r="BE223" i="85"/>
  <c r="BD223" i="85"/>
  <c r="BC223" i="85"/>
  <c r="BB223" i="85"/>
  <c r="BA223" i="85"/>
  <c r="BL222" i="85"/>
  <c r="BK222" i="85"/>
  <c r="BJ222" i="85"/>
  <c r="BI222" i="85"/>
  <c r="BH222" i="85"/>
  <c r="BG222" i="85"/>
  <c r="BF222" i="85"/>
  <c r="BE222" i="85"/>
  <c r="BD222" i="85"/>
  <c r="BC222" i="85"/>
  <c r="BB222" i="85"/>
  <c r="BA222" i="85"/>
  <c r="BL221" i="85"/>
  <c r="BK221" i="85"/>
  <c r="BJ221" i="85"/>
  <c r="BI221" i="85"/>
  <c r="BH221" i="85"/>
  <c r="BG221" i="85"/>
  <c r="BF221" i="85"/>
  <c r="BE221" i="85"/>
  <c r="BD221" i="85"/>
  <c r="BC221" i="85"/>
  <c r="BB221" i="85"/>
  <c r="BA221" i="85"/>
  <c r="BL100" i="85"/>
  <c r="BK100" i="85"/>
  <c r="BJ100" i="85"/>
  <c r="BI100" i="85"/>
  <c r="BH100" i="85"/>
  <c r="BG100" i="85"/>
  <c r="BF100" i="85"/>
  <c r="BE100" i="85"/>
  <c r="BD100" i="85"/>
  <c r="BC100" i="85"/>
  <c r="BB100" i="85"/>
  <c r="BA100" i="85"/>
  <c r="BL99" i="85"/>
  <c r="BK99" i="85"/>
  <c r="BJ99" i="85"/>
  <c r="BI99" i="85"/>
  <c r="BH99" i="85"/>
  <c r="BG99" i="85"/>
  <c r="BF99" i="85"/>
  <c r="BE99" i="85"/>
  <c r="BD99" i="85"/>
  <c r="BC99" i="85"/>
  <c r="BB99" i="85"/>
  <c r="BA99" i="85"/>
  <c r="BL98" i="85"/>
  <c r="BK98" i="85"/>
  <c r="BJ98" i="85"/>
  <c r="BI98" i="85"/>
  <c r="BH98" i="85"/>
  <c r="BG98" i="85"/>
  <c r="BF98" i="85"/>
  <c r="BE98" i="85"/>
  <c r="BD98" i="85"/>
  <c r="BC98" i="85"/>
  <c r="BB98" i="85"/>
  <c r="BA98" i="85"/>
  <c r="BL97" i="85"/>
  <c r="BK97" i="85"/>
  <c r="BJ97" i="85"/>
  <c r="BI97" i="85"/>
  <c r="BH97" i="85"/>
  <c r="BG97" i="85"/>
  <c r="BF97" i="85"/>
  <c r="BE97" i="85"/>
  <c r="BD97" i="85"/>
  <c r="BC97" i="85"/>
  <c r="BB97" i="85"/>
  <c r="BA97" i="85"/>
  <c r="BL96" i="85"/>
  <c r="BK96" i="85"/>
  <c r="BJ96" i="85"/>
  <c r="BI96" i="85"/>
  <c r="BH96" i="85"/>
  <c r="BG96" i="85"/>
  <c r="BF96" i="85"/>
  <c r="BE96" i="85"/>
  <c r="BD96" i="85"/>
  <c r="BC96" i="85"/>
  <c r="BB96" i="85"/>
  <c r="BA96" i="85"/>
  <c r="BL95" i="85"/>
  <c r="BK95" i="85"/>
  <c r="BJ95" i="85"/>
  <c r="BI95" i="85"/>
  <c r="BH95" i="85"/>
  <c r="BG95" i="85"/>
  <c r="BF95" i="85"/>
  <c r="BE95" i="85"/>
  <c r="BD95" i="85"/>
  <c r="BC95" i="85"/>
  <c r="BB95" i="85"/>
  <c r="BA95" i="85"/>
  <c r="BL94" i="85"/>
  <c r="BK94" i="85"/>
  <c r="BJ94" i="85"/>
  <c r="BI94" i="85"/>
  <c r="BH94" i="85"/>
  <c r="BG94" i="85"/>
  <c r="BF94" i="85"/>
  <c r="BE94" i="85"/>
  <c r="BD94" i="85"/>
  <c r="BC94" i="85"/>
  <c r="BB94" i="85"/>
  <c r="BA94" i="85"/>
  <c r="BL93" i="85"/>
  <c r="BK93" i="85"/>
  <c r="BJ93" i="85"/>
  <c r="BI93" i="85"/>
  <c r="BH93" i="85"/>
  <c r="BG93" i="85"/>
  <c r="BF93" i="85"/>
  <c r="BE93" i="85"/>
  <c r="BD93" i="85"/>
  <c r="BC93" i="85"/>
  <c r="BB93" i="85"/>
  <c r="BA93" i="85"/>
  <c r="BL92" i="85"/>
  <c r="BK92" i="85"/>
  <c r="BJ92" i="85"/>
  <c r="BI92" i="85"/>
  <c r="BH92" i="85"/>
  <c r="BG92" i="85"/>
  <c r="BF92" i="85"/>
  <c r="BE92" i="85"/>
  <c r="BD92" i="85"/>
  <c r="BC92" i="85"/>
  <c r="BB92" i="85"/>
  <c r="BA92" i="85"/>
  <c r="BL91" i="85"/>
  <c r="BK91" i="85"/>
  <c r="BJ91" i="85"/>
  <c r="BI91" i="85"/>
  <c r="BH91" i="85"/>
  <c r="BG91" i="85"/>
  <c r="BF91" i="85"/>
  <c r="BE91" i="85"/>
  <c r="BD91" i="85"/>
  <c r="BC91" i="85"/>
  <c r="BB91" i="85"/>
  <c r="BA91" i="85"/>
  <c r="BL90" i="85"/>
  <c r="BK90" i="85"/>
  <c r="BJ90" i="85"/>
  <c r="BI90" i="85"/>
  <c r="BH90" i="85"/>
  <c r="BG90" i="85"/>
  <c r="BF90" i="85"/>
  <c r="BE90" i="85"/>
  <c r="BD90" i="85"/>
  <c r="BC90" i="85"/>
  <c r="BB90" i="85"/>
  <c r="BA90" i="85"/>
  <c r="BL89" i="85"/>
  <c r="BK89" i="85"/>
  <c r="BJ89" i="85"/>
  <c r="BI89" i="85"/>
  <c r="BH89" i="85"/>
  <c r="BG89" i="85"/>
  <c r="BF89" i="85"/>
  <c r="BE89" i="85"/>
  <c r="BD89" i="85"/>
  <c r="BC89" i="85"/>
  <c r="BB89" i="85"/>
  <c r="BA89" i="85"/>
  <c r="BL88" i="85"/>
  <c r="BK88" i="85"/>
  <c r="BJ88" i="85"/>
  <c r="BI88" i="85"/>
  <c r="BH88" i="85"/>
  <c r="BG88" i="85"/>
  <c r="BF88" i="85"/>
  <c r="BE88" i="85"/>
  <c r="BD88" i="85"/>
  <c r="BC88" i="85"/>
  <c r="BB88" i="85"/>
  <c r="BA88" i="85"/>
  <c r="BL87" i="85"/>
  <c r="BK87" i="85"/>
  <c r="BJ87" i="85"/>
  <c r="BI87" i="85"/>
  <c r="BH87" i="85"/>
  <c r="BG87" i="85"/>
  <c r="BF87" i="85"/>
  <c r="BE87" i="85"/>
  <c r="BD87" i="85"/>
  <c r="BC87" i="85"/>
  <c r="BB87" i="85"/>
  <c r="BA87" i="85"/>
  <c r="BL86" i="85"/>
  <c r="BK86" i="85"/>
  <c r="BJ86" i="85"/>
  <c r="BI86" i="85"/>
  <c r="BH86" i="85"/>
  <c r="BG86" i="85"/>
  <c r="BF86" i="85"/>
  <c r="BE86" i="85"/>
  <c r="BD86" i="85"/>
  <c r="BC86" i="85"/>
  <c r="BB86" i="85"/>
  <c r="BA86" i="85"/>
  <c r="BL85" i="85"/>
  <c r="BK85" i="85"/>
  <c r="BJ85" i="85"/>
  <c r="BI85" i="85"/>
  <c r="BH85" i="85"/>
  <c r="BG85" i="85"/>
  <c r="BF85" i="85"/>
  <c r="BE85" i="85"/>
  <c r="BD85" i="85"/>
  <c r="BC85" i="85"/>
  <c r="BB85" i="85"/>
  <c r="BA85" i="85"/>
  <c r="BL84" i="85"/>
  <c r="BK84" i="85"/>
  <c r="BJ84" i="85"/>
  <c r="BI84" i="85"/>
  <c r="BH84" i="85"/>
  <c r="BG84" i="85"/>
  <c r="BF84" i="85"/>
  <c r="BE84" i="85"/>
  <c r="BD84" i="85"/>
  <c r="BC84" i="85"/>
  <c r="BB84" i="85"/>
  <c r="BA84" i="85"/>
  <c r="BL83" i="85"/>
  <c r="BK83" i="85"/>
  <c r="BJ83" i="85"/>
  <c r="BI83" i="85"/>
  <c r="BH83" i="85"/>
  <c r="BG83" i="85"/>
  <c r="BF83" i="85"/>
  <c r="BE83" i="85"/>
  <c r="BD83" i="85"/>
  <c r="BC83" i="85"/>
  <c r="BB83" i="85"/>
  <c r="BA83" i="85"/>
  <c r="BL82" i="85"/>
  <c r="BK82" i="85"/>
  <c r="BJ82" i="85"/>
  <c r="BI82" i="85"/>
  <c r="BH82" i="85"/>
  <c r="BG82" i="85"/>
  <c r="BF82" i="85"/>
  <c r="BE82" i="85"/>
  <c r="BD82" i="85"/>
  <c r="BC82" i="85"/>
  <c r="BB82" i="85"/>
  <c r="BA82" i="85"/>
  <c r="BL81" i="85"/>
  <c r="BK81" i="85"/>
  <c r="BJ81" i="85"/>
  <c r="BI81" i="85"/>
  <c r="BH81" i="85"/>
  <c r="BG81" i="85"/>
  <c r="BF81" i="85"/>
  <c r="BE81" i="85"/>
  <c r="BD81" i="85"/>
  <c r="BC81" i="85"/>
  <c r="BB81" i="85"/>
  <c r="BA81" i="85"/>
  <c r="BL80" i="85"/>
  <c r="BK80" i="85"/>
  <c r="BJ80" i="85"/>
  <c r="BI80" i="85"/>
  <c r="BH80" i="85"/>
  <c r="BG80" i="85"/>
  <c r="BF80" i="85"/>
  <c r="BE80" i="85"/>
  <c r="BD80" i="85"/>
  <c r="BC80" i="85"/>
  <c r="BB80" i="85"/>
  <c r="BA80" i="85"/>
  <c r="BL79" i="85"/>
  <c r="BK79" i="85"/>
  <c r="BJ79" i="85"/>
  <c r="BI79" i="85"/>
  <c r="BH79" i="85"/>
  <c r="BG79" i="85"/>
  <c r="BF79" i="85"/>
  <c r="BE79" i="85"/>
  <c r="BD79" i="85"/>
  <c r="BC79" i="85"/>
  <c r="BB79" i="85"/>
  <c r="BA79" i="85"/>
  <c r="BL78" i="85"/>
  <c r="BK78" i="85"/>
  <c r="BJ78" i="85"/>
  <c r="BI78" i="85"/>
  <c r="BH78" i="85"/>
  <c r="BG78" i="85"/>
  <c r="BF78" i="85"/>
  <c r="BE78" i="85"/>
  <c r="BD78" i="85"/>
  <c r="BC78" i="85"/>
  <c r="BB78" i="85"/>
  <c r="BA78" i="85"/>
  <c r="BL77" i="85"/>
  <c r="BK77" i="85"/>
  <c r="BJ77" i="85"/>
  <c r="BI77" i="85"/>
  <c r="BH77" i="85"/>
  <c r="BG77" i="85"/>
  <c r="BF77" i="85"/>
  <c r="BE77" i="85"/>
  <c r="BD77" i="85"/>
  <c r="BC77" i="85"/>
  <c r="BB77" i="85"/>
  <c r="BA77" i="85"/>
  <c r="BL76" i="85"/>
  <c r="BK76" i="85"/>
  <c r="BJ76" i="85"/>
  <c r="BI76" i="85"/>
  <c r="BH76" i="85"/>
  <c r="BG76" i="85"/>
  <c r="BF76" i="85"/>
  <c r="BE76" i="85"/>
  <c r="BD76" i="85"/>
  <c r="BC76" i="85"/>
  <c r="BB76" i="85"/>
  <c r="BA76" i="85"/>
  <c r="BL75" i="85"/>
  <c r="BK75" i="85"/>
  <c r="BJ75" i="85"/>
  <c r="BI75" i="85"/>
  <c r="BH75" i="85"/>
  <c r="BG75" i="85"/>
  <c r="BF75" i="85"/>
  <c r="BE75" i="85"/>
  <c r="BD75" i="85"/>
  <c r="BC75" i="85"/>
  <c r="BB75" i="85"/>
  <c r="BA75" i="85"/>
  <c r="BL74" i="85"/>
  <c r="BK74" i="85"/>
  <c r="BJ74" i="85"/>
  <c r="BI74" i="85"/>
  <c r="BH74" i="85"/>
  <c r="BG74" i="85"/>
  <c r="BF74" i="85"/>
  <c r="BE74" i="85"/>
  <c r="BD74" i="85"/>
  <c r="BC74" i="85"/>
  <c r="BB74" i="85"/>
  <c r="BA74" i="85"/>
  <c r="BL73" i="85"/>
  <c r="BK73" i="85"/>
  <c r="BJ73" i="85"/>
  <c r="BI73" i="85"/>
  <c r="BH73" i="85"/>
  <c r="BG73" i="85"/>
  <c r="BF73" i="85"/>
  <c r="BE73" i="85"/>
  <c r="BD73" i="85"/>
  <c r="BC73" i="85"/>
  <c r="BB73" i="85"/>
  <c r="BA73" i="85"/>
  <c r="BL72" i="85"/>
  <c r="BK72" i="85"/>
  <c r="BJ72" i="85"/>
  <c r="BI72" i="85"/>
  <c r="BH72" i="85"/>
  <c r="BG72" i="85"/>
  <c r="BF72" i="85"/>
  <c r="BE72" i="85"/>
  <c r="BD72" i="85"/>
  <c r="BC72" i="85"/>
  <c r="BB72" i="85"/>
  <c r="BA72" i="85"/>
  <c r="BL71" i="85"/>
  <c r="BK71" i="85"/>
  <c r="BJ71" i="85"/>
  <c r="BI71" i="85"/>
  <c r="BH71" i="85"/>
  <c r="BG71" i="85"/>
  <c r="BF71" i="85"/>
  <c r="BE71" i="85"/>
  <c r="BD71" i="85"/>
  <c r="BC71" i="85"/>
  <c r="BB71" i="85"/>
  <c r="BA71" i="85"/>
  <c r="BL70" i="85"/>
  <c r="BK70" i="85"/>
  <c r="BJ70" i="85"/>
  <c r="BI70" i="85"/>
  <c r="BH70" i="85"/>
  <c r="BG70" i="85"/>
  <c r="BF70" i="85"/>
  <c r="BE70" i="85"/>
  <c r="BD70" i="85"/>
  <c r="BC70" i="85"/>
  <c r="BB70" i="85"/>
  <c r="BA70" i="85"/>
  <c r="BL69" i="85"/>
  <c r="BK69" i="85"/>
  <c r="BJ69" i="85"/>
  <c r="BI69" i="85"/>
  <c r="BH69" i="85"/>
  <c r="BG69" i="85"/>
  <c r="BF69" i="85"/>
  <c r="BE69" i="85"/>
  <c r="BD69" i="85"/>
  <c r="BC69" i="85"/>
  <c r="BB69" i="85"/>
  <c r="BA69" i="85"/>
  <c r="BL68" i="85"/>
  <c r="BK68" i="85"/>
  <c r="BJ68" i="85"/>
  <c r="BI68" i="85"/>
  <c r="BH68" i="85"/>
  <c r="BG68" i="85"/>
  <c r="BF68" i="85"/>
  <c r="BE68" i="85"/>
  <c r="BD68" i="85"/>
  <c r="BC68" i="85"/>
  <c r="BB68" i="85"/>
  <c r="BA68" i="85"/>
  <c r="BL67" i="85"/>
  <c r="BK67" i="85"/>
  <c r="BJ67" i="85"/>
  <c r="BI67" i="85"/>
  <c r="BH67" i="85"/>
  <c r="BG67" i="85"/>
  <c r="BF67" i="85"/>
  <c r="BE67" i="85"/>
  <c r="BD67" i="85"/>
  <c r="BC67" i="85"/>
  <c r="BB67" i="85"/>
  <c r="BA67" i="85"/>
  <c r="BL66" i="85"/>
  <c r="BK66" i="85"/>
  <c r="BJ66" i="85"/>
  <c r="BI66" i="85"/>
  <c r="BH66" i="85"/>
  <c r="BG66" i="85"/>
  <c r="BF66" i="85"/>
  <c r="BE66" i="85"/>
  <c r="BD66" i="85"/>
  <c r="BC66" i="85"/>
  <c r="BB66" i="85"/>
  <c r="BA66" i="85"/>
  <c r="AS72" i="84"/>
  <c r="AS58" i="84"/>
  <c r="AS59" i="84"/>
  <c r="AS60" i="84"/>
  <c r="AS61" i="84"/>
  <c r="AS62" i="84"/>
  <c r="AS63" i="84"/>
  <c r="AS64" i="84"/>
  <c r="AS65" i="84"/>
  <c r="AS66" i="84"/>
  <c r="AS67" i="84"/>
  <c r="AS68" i="84"/>
  <c r="AS69" i="84"/>
  <c r="AS70" i="84"/>
  <c r="AS71" i="84"/>
  <c r="AS73" i="84"/>
  <c r="AS74" i="84"/>
  <c r="AS75" i="84"/>
  <c r="AS76" i="84"/>
  <c r="AS77" i="84"/>
  <c r="AS78" i="84"/>
  <c r="AS79" i="84"/>
  <c r="AS80" i="84"/>
  <c r="AS81" i="84"/>
  <c r="AS82" i="84"/>
  <c r="AS83" i="84"/>
  <c r="AS84" i="84"/>
  <c r="AS85" i="84"/>
  <c r="AS86" i="84"/>
  <c r="AS87" i="84"/>
  <c r="AS88" i="84"/>
  <c r="AS89" i="84"/>
  <c r="AS90" i="84"/>
  <c r="AS91" i="84"/>
  <c r="AS92" i="84"/>
  <c r="AS93" i="84"/>
  <c r="AS94" i="84"/>
  <c r="AS95" i="84"/>
  <c r="AS96" i="84"/>
  <c r="AS97" i="84"/>
  <c r="AS98" i="84"/>
  <c r="AS99" i="84"/>
  <c r="AS100" i="84"/>
  <c r="AS101" i="84"/>
  <c r="AS102" i="84"/>
  <c r="AS103" i="84"/>
  <c r="AS104" i="84"/>
  <c r="AS105" i="84"/>
  <c r="AS106" i="84"/>
  <c r="AS107" i="84"/>
  <c r="AS108" i="84"/>
  <c r="AS109" i="84"/>
  <c r="AS110" i="84"/>
  <c r="AS111" i="84"/>
  <c r="AS112" i="84"/>
  <c r="AS113" i="84"/>
  <c r="AS114" i="84"/>
  <c r="AS115" i="84"/>
  <c r="AS116" i="84"/>
  <c r="AS117" i="84"/>
  <c r="AS118" i="84"/>
  <c r="AS119" i="84"/>
  <c r="AS120" i="84"/>
  <c r="AS121" i="84"/>
  <c r="AS122" i="84"/>
  <c r="AS123" i="84"/>
  <c r="AS124" i="84"/>
  <c r="AS125" i="84"/>
  <c r="AS126" i="84"/>
  <c r="AS127" i="84"/>
  <c r="AS128" i="84"/>
  <c r="AS129" i="84"/>
  <c r="AS130" i="84"/>
  <c r="AS131" i="84"/>
  <c r="AS132" i="84"/>
  <c r="AS133" i="84"/>
  <c r="AS134" i="84"/>
  <c r="AS135" i="84"/>
  <c r="AS57" i="84"/>
  <c r="AS56" i="84"/>
  <c r="AS136" i="84" s="1"/>
  <c r="AR58" i="84"/>
  <c r="AR59" i="84"/>
  <c r="AR60" i="84"/>
  <c r="AR61" i="84"/>
  <c r="AR62" i="84"/>
  <c r="AR63" i="84"/>
  <c r="AR64" i="84"/>
  <c r="AR65" i="84"/>
  <c r="AR66" i="84"/>
  <c r="AR67" i="84"/>
  <c r="AR68" i="84"/>
  <c r="AR69" i="84"/>
  <c r="AR70" i="84"/>
  <c r="AR71" i="84"/>
  <c r="AR72" i="84"/>
  <c r="AR73" i="84"/>
  <c r="AR74" i="84"/>
  <c r="AR75" i="84"/>
  <c r="AR76" i="84"/>
  <c r="AR77" i="84"/>
  <c r="AR78" i="84"/>
  <c r="AR79" i="84"/>
  <c r="AR80" i="84"/>
  <c r="AR81" i="84"/>
  <c r="AR82" i="84"/>
  <c r="AR83" i="84"/>
  <c r="AR84" i="84"/>
  <c r="AR85" i="84"/>
  <c r="AR86" i="84"/>
  <c r="AR87" i="84"/>
  <c r="AR88" i="84"/>
  <c r="AR89" i="84"/>
  <c r="AR90" i="84"/>
  <c r="AR91" i="84"/>
  <c r="AR92" i="84"/>
  <c r="AR93" i="84"/>
  <c r="AR94" i="84"/>
  <c r="AR95" i="84"/>
  <c r="AR96" i="84"/>
  <c r="AR97" i="84"/>
  <c r="AR98" i="84"/>
  <c r="AR99" i="84"/>
  <c r="AR100" i="84"/>
  <c r="AR101" i="84"/>
  <c r="AR102" i="84"/>
  <c r="AR103" i="84"/>
  <c r="AR104" i="84"/>
  <c r="AR105" i="84"/>
  <c r="AR106" i="84"/>
  <c r="AR107" i="84"/>
  <c r="AR108" i="84"/>
  <c r="AR109" i="84"/>
  <c r="AR110" i="84"/>
  <c r="AR111" i="84"/>
  <c r="AR112" i="84"/>
  <c r="AR113" i="84"/>
  <c r="AR114" i="84"/>
  <c r="AR115" i="84"/>
  <c r="AR116" i="84"/>
  <c r="AR117" i="84"/>
  <c r="AR118" i="84"/>
  <c r="AR119" i="84"/>
  <c r="AR120" i="84"/>
  <c r="AR121" i="84"/>
  <c r="AR122" i="84"/>
  <c r="AR123" i="84"/>
  <c r="AR124" i="84"/>
  <c r="AR125" i="84"/>
  <c r="AR126" i="84"/>
  <c r="AR127" i="84"/>
  <c r="AR128" i="84"/>
  <c r="AR129" i="84"/>
  <c r="AR130" i="84"/>
  <c r="AR131" i="84"/>
  <c r="AR132" i="84"/>
  <c r="AR133" i="84"/>
  <c r="AR134" i="84"/>
  <c r="AR135" i="84"/>
  <c r="AR57" i="84"/>
  <c r="AR56" i="84"/>
  <c r="AR136" i="84" s="1"/>
  <c r="AQ58" i="84"/>
  <c r="AQ59" i="84"/>
  <c r="AQ60" i="84"/>
  <c r="AQ61" i="84"/>
  <c r="AQ62" i="84"/>
  <c r="AQ63" i="84"/>
  <c r="AQ64" i="84"/>
  <c r="AQ65" i="84"/>
  <c r="AQ66" i="84"/>
  <c r="AQ67" i="84"/>
  <c r="AQ68" i="84"/>
  <c r="AQ69" i="84"/>
  <c r="AQ70" i="84"/>
  <c r="AQ71" i="84"/>
  <c r="AQ72" i="84"/>
  <c r="AQ73" i="84"/>
  <c r="AQ74" i="84"/>
  <c r="AQ75" i="84"/>
  <c r="AQ76" i="84"/>
  <c r="AQ77" i="84"/>
  <c r="AQ78" i="84"/>
  <c r="AQ79" i="84"/>
  <c r="AQ80" i="84"/>
  <c r="AQ81" i="84"/>
  <c r="AQ82" i="84"/>
  <c r="AQ83" i="84"/>
  <c r="AQ84" i="84"/>
  <c r="AQ85" i="84"/>
  <c r="AQ86" i="84"/>
  <c r="AQ87" i="84"/>
  <c r="AQ88" i="84"/>
  <c r="AQ89" i="84"/>
  <c r="AQ90" i="84"/>
  <c r="AQ91" i="84"/>
  <c r="AQ92" i="84"/>
  <c r="AQ93" i="84"/>
  <c r="AQ94" i="84"/>
  <c r="AQ95" i="84"/>
  <c r="AQ96" i="84"/>
  <c r="AQ97" i="84"/>
  <c r="AQ98" i="84"/>
  <c r="AQ99" i="84"/>
  <c r="AQ100" i="84"/>
  <c r="AQ101" i="84"/>
  <c r="AQ102" i="84"/>
  <c r="AQ103" i="84"/>
  <c r="AQ104" i="84"/>
  <c r="AQ105" i="84"/>
  <c r="AQ106" i="84"/>
  <c r="AQ107" i="84"/>
  <c r="AQ108" i="84"/>
  <c r="AQ109" i="84"/>
  <c r="AQ110" i="84"/>
  <c r="AQ111" i="84"/>
  <c r="AQ112" i="84"/>
  <c r="AQ113" i="84"/>
  <c r="AQ114" i="84"/>
  <c r="AQ115" i="84"/>
  <c r="AQ116" i="84"/>
  <c r="AQ117" i="84"/>
  <c r="AQ118" i="84"/>
  <c r="AQ119" i="84"/>
  <c r="AQ120" i="84"/>
  <c r="AQ121" i="84"/>
  <c r="AQ122" i="84"/>
  <c r="AQ123" i="84"/>
  <c r="AQ124" i="84"/>
  <c r="AQ125" i="84"/>
  <c r="AQ126" i="84"/>
  <c r="AQ127" i="84"/>
  <c r="AQ128" i="84"/>
  <c r="AQ129" i="84"/>
  <c r="AQ130" i="84"/>
  <c r="AQ131" i="84"/>
  <c r="AQ132" i="84"/>
  <c r="AQ133" i="84"/>
  <c r="AQ134" i="84"/>
  <c r="AQ135" i="84"/>
  <c r="AQ57" i="84"/>
  <c r="AP135" i="84"/>
  <c r="AP72" i="84"/>
  <c r="AP73" i="84"/>
  <c r="AP74" i="84"/>
  <c r="AP75" i="84"/>
  <c r="AP76" i="84"/>
  <c r="AP77" i="84"/>
  <c r="AP78" i="84"/>
  <c r="AP79" i="84"/>
  <c r="AP80" i="84"/>
  <c r="AP81" i="84"/>
  <c r="AP82" i="84"/>
  <c r="AP83" i="84"/>
  <c r="AP84" i="84"/>
  <c r="AP85" i="84"/>
  <c r="AP86" i="84"/>
  <c r="AP87" i="84"/>
  <c r="AP88" i="84"/>
  <c r="AP89" i="84"/>
  <c r="AP90" i="84"/>
  <c r="AP91" i="84"/>
  <c r="AP92" i="84"/>
  <c r="AP93" i="84"/>
  <c r="AP94" i="84"/>
  <c r="AP95" i="84"/>
  <c r="AP96" i="84"/>
  <c r="AP97" i="84"/>
  <c r="AP98" i="84"/>
  <c r="AP99" i="84"/>
  <c r="AP100" i="84"/>
  <c r="AP101" i="84"/>
  <c r="AP102" i="84"/>
  <c r="AP103" i="84"/>
  <c r="AP104" i="84"/>
  <c r="AP105" i="84"/>
  <c r="AP106" i="84"/>
  <c r="AP107" i="84"/>
  <c r="AP108" i="84"/>
  <c r="AP109" i="84"/>
  <c r="AP110" i="84"/>
  <c r="AP111" i="84"/>
  <c r="AP112" i="84"/>
  <c r="AP113" i="84"/>
  <c r="AP114" i="84"/>
  <c r="AP115" i="84"/>
  <c r="AP116" i="84"/>
  <c r="AP117" i="84"/>
  <c r="AP118" i="84"/>
  <c r="AP119" i="84"/>
  <c r="AP120" i="84"/>
  <c r="AP121" i="84"/>
  <c r="AP122" i="84"/>
  <c r="AP123" i="84"/>
  <c r="AP124" i="84"/>
  <c r="AP125" i="84"/>
  <c r="AP126" i="84"/>
  <c r="AP127" i="84"/>
  <c r="AP128" i="84"/>
  <c r="AP129" i="84"/>
  <c r="AP130" i="84"/>
  <c r="AP131" i="84"/>
  <c r="AP132" i="84"/>
  <c r="AP133" i="84"/>
  <c r="AP134" i="84"/>
  <c r="AP57" i="84"/>
  <c r="AP58" i="84"/>
  <c r="AP59" i="84"/>
  <c r="AP60" i="84"/>
  <c r="AP61" i="84"/>
  <c r="AP62" i="84"/>
  <c r="AP63" i="84"/>
  <c r="AP64" i="84"/>
  <c r="AP65" i="84"/>
  <c r="AP66" i="84"/>
  <c r="AP67" i="84"/>
  <c r="AP68" i="84"/>
  <c r="AP69" i="84"/>
  <c r="AP70" i="84"/>
  <c r="AP71" i="84"/>
  <c r="B57" i="84"/>
  <c r="B58" i="84" s="1"/>
  <c r="B59" i="84" s="1"/>
  <c r="B60" i="84" s="1"/>
  <c r="B61" i="84" s="1"/>
  <c r="B62" i="84" s="1"/>
  <c r="B63" i="84" s="1"/>
  <c r="B64" i="84" s="1"/>
  <c r="B65" i="84" s="1"/>
  <c r="B66" i="84" s="1"/>
  <c r="B67" i="84" s="1"/>
  <c r="B68" i="84" s="1"/>
  <c r="B69" i="84" s="1"/>
  <c r="B70" i="84" s="1"/>
  <c r="B71" i="84" s="1"/>
  <c r="B72" i="84" s="1"/>
  <c r="B73" i="84" s="1"/>
  <c r="B74" i="84" s="1"/>
  <c r="B75" i="84" s="1"/>
  <c r="B76" i="84" s="1"/>
  <c r="B77" i="84" s="1"/>
  <c r="B78" i="84" s="1"/>
  <c r="B79" i="84" s="1"/>
  <c r="B80" i="84" s="1"/>
  <c r="B81" i="84" s="1"/>
  <c r="B82" i="84" s="1"/>
  <c r="B83" i="84" s="1"/>
  <c r="B84" i="84" s="1"/>
  <c r="B85" i="84" s="1"/>
  <c r="B86" i="84" s="1"/>
  <c r="B87" i="84" s="1"/>
  <c r="B88" i="84" s="1"/>
  <c r="B89" i="84" s="1"/>
  <c r="B90" i="84" s="1"/>
  <c r="B91" i="84" s="1"/>
  <c r="B92" i="84" s="1"/>
  <c r="B93" i="84" s="1"/>
  <c r="B94" i="84" s="1"/>
  <c r="B95" i="84" s="1"/>
  <c r="B96" i="84" s="1"/>
  <c r="BL135" i="84"/>
  <c r="BK135" i="84"/>
  <c r="BJ135" i="84"/>
  <c r="BI135" i="84"/>
  <c r="BH135" i="84"/>
  <c r="BG135" i="84"/>
  <c r="BF135" i="84"/>
  <c r="BE135" i="84"/>
  <c r="BD135" i="84"/>
  <c r="BC135" i="84"/>
  <c r="BB135" i="84"/>
  <c r="BA135" i="84"/>
  <c r="BM135" i="84" s="1"/>
  <c r="BL134" i="84"/>
  <c r="BK134" i="84"/>
  <c r="BJ134" i="84"/>
  <c r="BI134" i="84"/>
  <c r="BH134" i="84"/>
  <c r="BG134" i="84"/>
  <c r="BF134" i="84"/>
  <c r="BE134" i="84"/>
  <c r="BD134" i="84"/>
  <c r="BC134" i="84"/>
  <c r="BB134" i="84"/>
  <c r="BA134" i="84"/>
  <c r="BL133" i="84"/>
  <c r="BK133" i="84"/>
  <c r="BJ133" i="84"/>
  <c r="BI133" i="84"/>
  <c r="BH133" i="84"/>
  <c r="BG133" i="84"/>
  <c r="BF133" i="84"/>
  <c r="BE133" i="84"/>
  <c r="BD133" i="84"/>
  <c r="BC133" i="84"/>
  <c r="BB133" i="84"/>
  <c r="BA133" i="84"/>
  <c r="BL132" i="84"/>
  <c r="BK132" i="84"/>
  <c r="BJ132" i="84"/>
  <c r="BI132" i="84"/>
  <c r="BH132" i="84"/>
  <c r="BG132" i="84"/>
  <c r="BF132" i="84"/>
  <c r="BE132" i="84"/>
  <c r="BD132" i="84"/>
  <c r="BC132" i="84"/>
  <c r="BB132" i="84"/>
  <c r="BA132" i="84"/>
  <c r="BL131" i="84"/>
  <c r="BK131" i="84"/>
  <c r="BJ131" i="84"/>
  <c r="BI131" i="84"/>
  <c r="BH131" i="84"/>
  <c r="BG131" i="84"/>
  <c r="BF131" i="84"/>
  <c r="BE131" i="84"/>
  <c r="BD131" i="84"/>
  <c r="BC131" i="84"/>
  <c r="BB131" i="84"/>
  <c r="BA131" i="84"/>
  <c r="BL130" i="84"/>
  <c r="BK130" i="84"/>
  <c r="BJ130" i="84"/>
  <c r="BI130" i="84"/>
  <c r="BH130" i="84"/>
  <c r="BG130" i="84"/>
  <c r="BF130" i="84"/>
  <c r="BE130" i="84"/>
  <c r="BD130" i="84"/>
  <c r="BC130" i="84"/>
  <c r="BB130" i="84"/>
  <c r="BA130" i="84"/>
  <c r="BL129" i="84"/>
  <c r="BK129" i="84"/>
  <c r="BJ129" i="84"/>
  <c r="BI129" i="84"/>
  <c r="BH129" i="84"/>
  <c r="BG129" i="84"/>
  <c r="BF129" i="84"/>
  <c r="BE129" i="84"/>
  <c r="BD129" i="84"/>
  <c r="BC129" i="84"/>
  <c r="BB129" i="84"/>
  <c r="BA129" i="84"/>
  <c r="BL128" i="84"/>
  <c r="BK128" i="84"/>
  <c r="BJ128" i="84"/>
  <c r="BI128" i="84"/>
  <c r="BH128" i="84"/>
  <c r="BG128" i="84"/>
  <c r="BF128" i="84"/>
  <c r="BE128" i="84"/>
  <c r="BD128" i="84"/>
  <c r="BC128" i="84"/>
  <c r="BB128" i="84"/>
  <c r="BA128" i="84"/>
  <c r="BL127" i="84"/>
  <c r="BK127" i="84"/>
  <c r="BJ127" i="84"/>
  <c r="BI127" i="84"/>
  <c r="BH127" i="84"/>
  <c r="BG127" i="84"/>
  <c r="BF127" i="84"/>
  <c r="BE127" i="84"/>
  <c r="BD127" i="84"/>
  <c r="BC127" i="84"/>
  <c r="BB127" i="84"/>
  <c r="BA127" i="84"/>
  <c r="BL126" i="84"/>
  <c r="BK126" i="84"/>
  <c r="BJ126" i="84"/>
  <c r="BI126" i="84"/>
  <c r="BH126" i="84"/>
  <c r="BG126" i="84"/>
  <c r="BF126" i="84"/>
  <c r="BE126" i="84"/>
  <c r="BD126" i="84"/>
  <c r="BC126" i="84"/>
  <c r="BB126" i="84"/>
  <c r="BA126" i="84"/>
  <c r="BL125" i="84"/>
  <c r="BK125" i="84"/>
  <c r="BJ125" i="84"/>
  <c r="BI125" i="84"/>
  <c r="BH125" i="84"/>
  <c r="BG125" i="84"/>
  <c r="BF125" i="84"/>
  <c r="BE125" i="84"/>
  <c r="BD125" i="84"/>
  <c r="BC125" i="84"/>
  <c r="BB125" i="84"/>
  <c r="BA125" i="84"/>
  <c r="BL124" i="84"/>
  <c r="BK124" i="84"/>
  <c r="BJ124" i="84"/>
  <c r="BI124" i="84"/>
  <c r="BH124" i="84"/>
  <c r="BG124" i="84"/>
  <c r="BF124" i="84"/>
  <c r="BE124" i="84"/>
  <c r="BD124" i="84"/>
  <c r="BC124" i="84"/>
  <c r="BB124" i="84"/>
  <c r="BA124" i="84"/>
  <c r="BL123" i="84"/>
  <c r="BK123" i="84"/>
  <c r="BJ123" i="84"/>
  <c r="BI123" i="84"/>
  <c r="BH123" i="84"/>
  <c r="BG123" i="84"/>
  <c r="BF123" i="84"/>
  <c r="BE123" i="84"/>
  <c r="BD123" i="84"/>
  <c r="BC123" i="84"/>
  <c r="BB123" i="84"/>
  <c r="BA123" i="84"/>
  <c r="BL122" i="84"/>
  <c r="BK122" i="84"/>
  <c r="BJ122" i="84"/>
  <c r="BI122" i="84"/>
  <c r="BH122" i="84"/>
  <c r="BG122" i="84"/>
  <c r="BF122" i="84"/>
  <c r="BE122" i="84"/>
  <c r="BD122" i="84"/>
  <c r="BC122" i="84"/>
  <c r="BB122" i="84"/>
  <c r="BA122" i="84"/>
  <c r="BL121" i="84"/>
  <c r="BK121" i="84"/>
  <c r="BJ121" i="84"/>
  <c r="BI121" i="84"/>
  <c r="BH121" i="84"/>
  <c r="BG121" i="84"/>
  <c r="BF121" i="84"/>
  <c r="BE121" i="84"/>
  <c r="BD121" i="84"/>
  <c r="BC121" i="84"/>
  <c r="BB121" i="84"/>
  <c r="BA121" i="84"/>
  <c r="BL120" i="84"/>
  <c r="BK120" i="84"/>
  <c r="BJ120" i="84"/>
  <c r="BI120" i="84"/>
  <c r="BH120" i="84"/>
  <c r="BG120" i="84"/>
  <c r="BF120" i="84"/>
  <c r="BE120" i="84"/>
  <c r="BD120" i="84"/>
  <c r="BC120" i="84"/>
  <c r="BB120" i="84"/>
  <c r="BA120" i="84"/>
  <c r="BL119" i="84"/>
  <c r="BK119" i="84"/>
  <c r="BJ119" i="84"/>
  <c r="BI119" i="84"/>
  <c r="BH119" i="84"/>
  <c r="BG119" i="84"/>
  <c r="BF119" i="84"/>
  <c r="BE119" i="84"/>
  <c r="BD119" i="84"/>
  <c r="BC119" i="84"/>
  <c r="BB119" i="84"/>
  <c r="BA119" i="84"/>
  <c r="BL118" i="84"/>
  <c r="BK118" i="84"/>
  <c r="BJ118" i="84"/>
  <c r="BI118" i="84"/>
  <c r="BH118" i="84"/>
  <c r="BG118" i="84"/>
  <c r="BF118" i="84"/>
  <c r="BE118" i="84"/>
  <c r="BD118" i="84"/>
  <c r="BC118" i="84"/>
  <c r="BB118" i="84"/>
  <c r="BA118" i="84"/>
  <c r="BL117" i="84"/>
  <c r="BK117" i="84"/>
  <c r="BJ117" i="84"/>
  <c r="BI117" i="84"/>
  <c r="BH117" i="84"/>
  <c r="BG117" i="84"/>
  <c r="BF117" i="84"/>
  <c r="BE117" i="84"/>
  <c r="BD117" i="84"/>
  <c r="BC117" i="84"/>
  <c r="BB117" i="84"/>
  <c r="BA117" i="84"/>
  <c r="BL116" i="84"/>
  <c r="BK116" i="84"/>
  <c r="BJ116" i="84"/>
  <c r="BI116" i="84"/>
  <c r="BH116" i="84"/>
  <c r="BG116" i="84"/>
  <c r="BF116" i="84"/>
  <c r="BE116" i="84"/>
  <c r="BD116" i="84"/>
  <c r="BC116" i="84"/>
  <c r="BB116" i="84"/>
  <c r="BA116" i="84"/>
  <c r="BL115" i="84"/>
  <c r="BK115" i="84"/>
  <c r="BJ115" i="84"/>
  <c r="BI115" i="84"/>
  <c r="BH115" i="84"/>
  <c r="BG115" i="84"/>
  <c r="BF115" i="84"/>
  <c r="BE115" i="84"/>
  <c r="BD115" i="84"/>
  <c r="BC115" i="84"/>
  <c r="BB115" i="84"/>
  <c r="BA115" i="84"/>
  <c r="BL114" i="84"/>
  <c r="BK114" i="84"/>
  <c r="BJ114" i="84"/>
  <c r="BI114" i="84"/>
  <c r="BH114" i="84"/>
  <c r="BG114" i="84"/>
  <c r="BF114" i="84"/>
  <c r="BE114" i="84"/>
  <c r="BD114" i="84"/>
  <c r="BC114" i="84"/>
  <c r="BB114" i="84"/>
  <c r="BA114" i="84"/>
  <c r="BL113" i="84"/>
  <c r="BK113" i="84"/>
  <c r="BJ113" i="84"/>
  <c r="BI113" i="84"/>
  <c r="BH113" i="84"/>
  <c r="BG113" i="84"/>
  <c r="BF113" i="84"/>
  <c r="BE113" i="84"/>
  <c r="BD113" i="84"/>
  <c r="BC113" i="84"/>
  <c r="BB113" i="84"/>
  <c r="BA113" i="84"/>
  <c r="BL112" i="84"/>
  <c r="BK112" i="84"/>
  <c r="BJ112" i="84"/>
  <c r="BI112" i="84"/>
  <c r="BH112" i="84"/>
  <c r="BG112" i="84"/>
  <c r="BF112" i="84"/>
  <c r="BE112" i="84"/>
  <c r="BD112" i="84"/>
  <c r="BC112" i="84"/>
  <c r="BB112" i="84"/>
  <c r="BA112" i="84"/>
  <c r="BL111" i="84"/>
  <c r="BK111" i="84"/>
  <c r="BJ111" i="84"/>
  <c r="BI111" i="84"/>
  <c r="BH111" i="84"/>
  <c r="BG111" i="84"/>
  <c r="BF111" i="84"/>
  <c r="BE111" i="84"/>
  <c r="BD111" i="84"/>
  <c r="BC111" i="84"/>
  <c r="BB111" i="84"/>
  <c r="BA111" i="84"/>
  <c r="BL110" i="84"/>
  <c r="BK110" i="84"/>
  <c r="BJ110" i="84"/>
  <c r="BI110" i="84"/>
  <c r="BH110" i="84"/>
  <c r="BG110" i="84"/>
  <c r="BF110" i="84"/>
  <c r="BE110" i="84"/>
  <c r="BD110" i="84"/>
  <c r="BC110" i="84"/>
  <c r="BB110" i="84"/>
  <c r="BA110" i="84"/>
  <c r="BL109" i="84"/>
  <c r="BK109" i="84"/>
  <c r="BJ109" i="84"/>
  <c r="BI109" i="84"/>
  <c r="BH109" i="84"/>
  <c r="BG109" i="84"/>
  <c r="BF109" i="84"/>
  <c r="BE109" i="84"/>
  <c r="BD109" i="84"/>
  <c r="BC109" i="84"/>
  <c r="BB109" i="84"/>
  <c r="BA109" i="84"/>
  <c r="BL108" i="84"/>
  <c r="BK108" i="84"/>
  <c r="BJ108" i="84"/>
  <c r="BI108" i="84"/>
  <c r="BH108" i="84"/>
  <c r="BG108" i="84"/>
  <c r="BF108" i="84"/>
  <c r="BE108" i="84"/>
  <c r="BD108" i="84"/>
  <c r="BC108" i="84"/>
  <c r="BB108" i="84"/>
  <c r="BA108" i="84"/>
  <c r="BL107" i="84"/>
  <c r="BK107" i="84"/>
  <c r="BJ107" i="84"/>
  <c r="BI107" i="84"/>
  <c r="BH107" i="84"/>
  <c r="BG107" i="84"/>
  <c r="BF107" i="84"/>
  <c r="BE107" i="84"/>
  <c r="BD107" i="84"/>
  <c r="BC107" i="84"/>
  <c r="BB107" i="84"/>
  <c r="BA107" i="84"/>
  <c r="BM107" i="84" s="1"/>
  <c r="BL106" i="84"/>
  <c r="BK106" i="84"/>
  <c r="BJ106" i="84"/>
  <c r="BI106" i="84"/>
  <c r="BH106" i="84"/>
  <c r="BG106" i="84"/>
  <c r="BF106" i="84"/>
  <c r="BE106" i="84"/>
  <c r="BD106" i="84"/>
  <c r="BC106" i="84"/>
  <c r="BB106" i="84"/>
  <c r="BA106" i="84"/>
  <c r="BL105" i="84"/>
  <c r="BK105" i="84"/>
  <c r="BJ105" i="84"/>
  <c r="BI105" i="84"/>
  <c r="BH105" i="84"/>
  <c r="BG105" i="84"/>
  <c r="BF105" i="84"/>
  <c r="BE105" i="84"/>
  <c r="BD105" i="84"/>
  <c r="BC105" i="84"/>
  <c r="BB105" i="84"/>
  <c r="BA105" i="84"/>
  <c r="BM105" i="84" s="1"/>
  <c r="BL104" i="84"/>
  <c r="BK104" i="84"/>
  <c r="BJ104" i="84"/>
  <c r="BI104" i="84"/>
  <c r="BH104" i="84"/>
  <c r="BG104" i="84"/>
  <c r="BF104" i="84"/>
  <c r="BE104" i="84"/>
  <c r="BD104" i="84"/>
  <c r="BC104" i="84"/>
  <c r="BB104" i="84"/>
  <c r="BA104" i="84"/>
  <c r="BL103" i="84"/>
  <c r="BK103" i="84"/>
  <c r="BJ103" i="84"/>
  <c r="BI103" i="84"/>
  <c r="BH103" i="84"/>
  <c r="BG103" i="84"/>
  <c r="BF103" i="84"/>
  <c r="BE103" i="84"/>
  <c r="BD103" i="84"/>
  <c r="BC103" i="84"/>
  <c r="BB103" i="84"/>
  <c r="BA103" i="84"/>
  <c r="BL102" i="84"/>
  <c r="BK102" i="84"/>
  <c r="BJ102" i="84"/>
  <c r="BI102" i="84"/>
  <c r="BH102" i="84"/>
  <c r="BG102" i="84"/>
  <c r="BF102" i="84"/>
  <c r="BE102" i="84"/>
  <c r="BD102" i="84"/>
  <c r="BC102" i="84"/>
  <c r="BB102" i="84"/>
  <c r="BA102" i="84"/>
  <c r="BL101" i="84"/>
  <c r="BK101" i="84"/>
  <c r="BJ101" i="84"/>
  <c r="BI101" i="84"/>
  <c r="BH101" i="84"/>
  <c r="BG101" i="84"/>
  <c r="BF101" i="84"/>
  <c r="BE101" i="84"/>
  <c r="BD101" i="84"/>
  <c r="BC101" i="84"/>
  <c r="BB101" i="84"/>
  <c r="BA101" i="84"/>
  <c r="BL100" i="84"/>
  <c r="BK100" i="84"/>
  <c r="BJ100" i="84"/>
  <c r="BI100" i="84"/>
  <c r="BH100" i="84"/>
  <c r="BG100" i="84"/>
  <c r="BF100" i="84"/>
  <c r="BE100" i="84"/>
  <c r="BD100" i="84"/>
  <c r="BC100" i="84"/>
  <c r="BB100" i="84"/>
  <c r="BA100" i="84"/>
  <c r="BL99" i="84"/>
  <c r="BK99" i="84"/>
  <c r="BJ99" i="84"/>
  <c r="BI99" i="84"/>
  <c r="BH99" i="84"/>
  <c r="BG99" i="84"/>
  <c r="BF99" i="84"/>
  <c r="BE99" i="84"/>
  <c r="BD99" i="84"/>
  <c r="BC99" i="84"/>
  <c r="BB99" i="84"/>
  <c r="BA99" i="84"/>
  <c r="BM99" i="84" s="1"/>
  <c r="BL98" i="84"/>
  <c r="BK98" i="84"/>
  <c r="BJ98" i="84"/>
  <c r="BI98" i="84"/>
  <c r="BH98" i="84"/>
  <c r="BG98" i="84"/>
  <c r="BF98" i="84"/>
  <c r="BE98" i="84"/>
  <c r="BD98" i="84"/>
  <c r="BC98" i="84"/>
  <c r="BB98" i="84"/>
  <c r="BA98" i="84"/>
  <c r="BL97" i="84"/>
  <c r="BK97" i="84"/>
  <c r="BJ97" i="84"/>
  <c r="BI97" i="84"/>
  <c r="BH97" i="84"/>
  <c r="BG97" i="84"/>
  <c r="BF97" i="84"/>
  <c r="BE97" i="84"/>
  <c r="BD97" i="84"/>
  <c r="BC97" i="84"/>
  <c r="BB97" i="84"/>
  <c r="BA97" i="84"/>
  <c r="BL96" i="84"/>
  <c r="BK96" i="84"/>
  <c r="BJ96" i="84"/>
  <c r="BI96" i="84"/>
  <c r="BH96" i="84"/>
  <c r="BG96" i="84"/>
  <c r="BF96" i="84"/>
  <c r="BE96" i="84"/>
  <c r="BD96" i="84"/>
  <c r="BC96" i="84"/>
  <c r="BB96" i="84"/>
  <c r="BA96" i="84"/>
  <c r="AP56" i="84"/>
  <c r="AP136" i="84" s="1"/>
  <c r="BP1" i="91" l="1"/>
  <c r="B15" i="87"/>
  <c r="C14" i="87"/>
  <c r="AD14" i="87"/>
  <c r="AC15" i="87"/>
  <c r="AI14" i="87"/>
  <c r="AJ13" i="87"/>
  <c r="AA15" i="87"/>
  <c r="Z16" i="87"/>
  <c r="W16" i="87"/>
  <c r="X15" i="87"/>
  <c r="T16" i="87"/>
  <c r="U15" i="87"/>
  <c r="Q16" i="87"/>
  <c r="R15" i="87"/>
  <c r="N16" i="87"/>
  <c r="O15" i="87"/>
  <c r="K16" i="87"/>
  <c r="L15" i="87"/>
  <c r="H16" i="87"/>
  <c r="I15" i="87"/>
  <c r="E16" i="87"/>
  <c r="F15" i="87"/>
  <c r="AS226" i="85"/>
  <c r="B16" i="85" s="1"/>
  <c r="B101" i="85"/>
  <c r="B102" i="85" s="1"/>
  <c r="B103" i="85" s="1"/>
  <c r="B104" i="85" s="1"/>
  <c r="B105" i="85" s="1"/>
  <c r="B106" i="85" s="1"/>
  <c r="B107" i="85" s="1"/>
  <c r="B108" i="85" s="1"/>
  <c r="B109" i="85" s="1"/>
  <c r="B110" i="85" s="1"/>
  <c r="B111" i="85" s="1"/>
  <c r="B112" i="85" s="1"/>
  <c r="B113" i="85" s="1"/>
  <c r="B114" i="85" s="1"/>
  <c r="B115" i="85" s="1"/>
  <c r="B116" i="85" s="1"/>
  <c r="B117" i="85" s="1"/>
  <c r="B118" i="85" s="1"/>
  <c r="B119" i="85" s="1"/>
  <c r="B120" i="85" s="1"/>
  <c r="B121" i="85" s="1"/>
  <c r="B122" i="85" s="1"/>
  <c r="B123" i="85" s="1"/>
  <c r="B124" i="85" s="1"/>
  <c r="B125" i="85" s="1"/>
  <c r="B126" i="85" s="1"/>
  <c r="B127" i="85" s="1"/>
  <c r="B128" i="85" s="1"/>
  <c r="B129" i="85" s="1"/>
  <c r="B130" i="85" s="1"/>
  <c r="B131" i="85" s="1"/>
  <c r="B132" i="85" s="1"/>
  <c r="B133" i="85" s="1"/>
  <c r="B134" i="85" s="1"/>
  <c r="B135" i="85" s="1"/>
  <c r="B136" i="85" s="1"/>
  <c r="B137" i="85" s="1"/>
  <c r="B138" i="85" s="1"/>
  <c r="B139" i="85" s="1"/>
  <c r="B140" i="85" s="1"/>
  <c r="B141" i="85" s="1"/>
  <c r="B142" i="85" s="1"/>
  <c r="B143" i="85" s="1"/>
  <c r="B144" i="85" s="1"/>
  <c r="B145" i="85" s="1"/>
  <c r="B146" i="85" s="1"/>
  <c r="B147" i="85" s="1"/>
  <c r="B148" i="85" s="1"/>
  <c r="B149" i="85" s="1"/>
  <c r="B150" i="85" s="1"/>
  <c r="B151" i="85" s="1"/>
  <c r="B152" i="85" s="1"/>
  <c r="B153" i="85" s="1"/>
  <c r="B154" i="85" s="1"/>
  <c r="B155" i="85" s="1"/>
  <c r="B156" i="85" s="1"/>
  <c r="B157" i="85" s="1"/>
  <c r="B158" i="85" s="1"/>
  <c r="B159" i="85" s="1"/>
  <c r="B160" i="85" s="1"/>
  <c r="B161" i="85" s="1"/>
  <c r="B162" i="85" s="1"/>
  <c r="B163" i="85" s="1"/>
  <c r="B164" i="85" s="1"/>
  <c r="B165" i="85" s="1"/>
  <c r="B166" i="85" s="1"/>
  <c r="B167" i="85" s="1"/>
  <c r="B168" i="85" s="1"/>
  <c r="B169" i="85" s="1"/>
  <c r="B170" i="85" s="1"/>
  <c r="B171" i="85" s="1"/>
  <c r="B172" i="85" s="1"/>
  <c r="B173" i="85" s="1"/>
  <c r="B174" i="85" s="1"/>
  <c r="B175" i="85" s="1"/>
  <c r="B176" i="85" s="1"/>
  <c r="B177" i="85" s="1"/>
  <c r="B178" i="85" s="1"/>
  <c r="B179" i="85" s="1"/>
  <c r="B180" i="85" s="1"/>
  <c r="B181" i="85" s="1"/>
  <c r="B182" i="85" s="1"/>
  <c r="B183" i="85" s="1"/>
  <c r="B184" i="85" s="1"/>
  <c r="B185" i="85" s="1"/>
  <c r="B186" i="85" s="1"/>
  <c r="B187" i="85" s="1"/>
  <c r="B188" i="85" s="1"/>
  <c r="B189" i="85" s="1"/>
  <c r="B190" i="85" s="1"/>
  <c r="B191" i="85" s="1"/>
  <c r="B192" i="85" s="1"/>
  <c r="B193" i="85" s="1"/>
  <c r="B194" i="85" s="1"/>
  <c r="B195" i="85" s="1"/>
  <c r="B196" i="85" s="1"/>
  <c r="B197" i="85" s="1"/>
  <c r="B198" i="85" s="1"/>
  <c r="B199" i="85" s="1"/>
  <c r="B200" i="85" s="1"/>
  <c r="B201" i="85" s="1"/>
  <c r="B202" i="85" s="1"/>
  <c r="B203" i="85" s="1"/>
  <c r="B204" i="85" s="1"/>
  <c r="B205" i="85" s="1"/>
  <c r="B206" i="85" s="1"/>
  <c r="B207" i="85" s="1"/>
  <c r="B208" i="85" s="1"/>
  <c r="B209" i="85" s="1"/>
  <c r="B210" i="85" s="1"/>
  <c r="B211" i="85" s="1"/>
  <c r="B212" i="85" s="1"/>
  <c r="B213" i="85" s="1"/>
  <c r="B214" i="85" s="1"/>
  <c r="B215" i="85" s="1"/>
  <c r="B216" i="85" s="1"/>
  <c r="B217" i="85" s="1"/>
  <c r="B218" i="85" s="1"/>
  <c r="B219" i="85" s="1"/>
  <c r="B220" i="85" s="1"/>
  <c r="B221" i="85" s="1"/>
  <c r="B222" i="85" s="1"/>
  <c r="B223" i="85" s="1"/>
  <c r="B224" i="85" s="1"/>
  <c r="BM134" i="84"/>
  <c r="BM125" i="84"/>
  <c r="BM67" i="85"/>
  <c r="BM68" i="85"/>
  <c r="BM71" i="85"/>
  <c r="BM72" i="85"/>
  <c r="BM75" i="85"/>
  <c r="BM76" i="85"/>
  <c r="BM79" i="85"/>
  <c r="BM80" i="85"/>
  <c r="BM83" i="85"/>
  <c r="BM84" i="85"/>
  <c r="BM87" i="85"/>
  <c r="BM88" i="85"/>
  <c r="BM91" i="85"/>
  <c r="BM92" i="85"/>
  <c r="BM95" i="85"/>
  <c r="BM96" i="85"/>
  <c r="BM99" i="85"/>
  <c r="BM100" i="85"/>
  <c r="BM223" i="85"/>
  <c r="BM224" i="85"/>
  <c r="BM66" i="85"/>
  <c r="BM70" i="85"/>
  <c r="BM74" i="85"/>
  <c r="BM78" i="85"/>
  <c r="BM82" i="85"/>
  <c r="BM86" i="85"/>
  <c r="BM90" i="85"/>
  <c r="BM94" i="85"/>
  <c r="BM98" i="85"/>
  <c r="BM222" i="85"/>
  <c r="BM69" i="85"/>
  <c r="BM73" i="85"/>
  <c r="BM77" i="85"/>
  <c r="BM81" i="85"/>
  <c r="BM85" i="85"/>
  <c r="BM89" i="85"/>
  <c r="BM93" i="85"/>
  <c r="BM97" i="85"/>
  <c r="BM221" i="85"/>
  <c r="BM225" i="85"/>
  <c r="BM110" i="84"/>
  <c r="BM111" i="84"/>
  <c r="BM112" i="84"/>
  <c r="BM113" i="84"/>
  <c r="BM118" i="84"/>
  <c r="BM119" i="84"/>
  <c r="BM120" i="84"/>
  <c r="BM121" i="84"/>
  <c r="BM131" i="84"/>
  <c r="BM109" i="84"/>
  <c r="BM117" i="84"/>
  <c r="BM124" i="84"/>
  <c r="BM133" i="84"/>
  <c r="BM106" i="84"/>
  <c r="BM108" i="84"/>
  <c r="BM116" i="84"/>
  <c r="BM123" i="84"/>
  <c r="BM128" i="84"/>
  <c r="BM130" i="84"/>
  <c r="BM114" i="84"/>
  <c r="BM115" i="84"/>
  <c r="BM122" i="84"/>
  <c r="BM126" i="84"/>
  <c r="BM129" i="84"/>
  <c r="BM98" i="84"/>
  <c r="BM100" i="84"/>
  <c r="BM101" i="84"/>
  <c r="BM97" i="84"/>
  <c r="BM102" i="84"/>
  <c r="BM103" i="84"/>
  <c r="BM104" i="84"/>
  <c r="B97" i="84"/>
  <c r="B98" i="84" s="1"/>
  <c r="B99" i="84" s="1"/>
  <c r="B100" i="84" s="1"/>
  <c r="B101" i="84" s="1"/>
  <c r="B102" i="84" s="1"/>
  <c r="B103" i="84" s="1"/>
  <c r="B104" i="84" s="1"/>
  <c r="B105" i="84" s="1"/>
  <c r="B106" i="84" s="1"/>
  <c r="B107" i="84" s="1"/>
  <c r="B108" i="84" s="1"/>
  <c r="B109" i="84" s="1"/>
  <c r="B110" i="84" s="1"/>
  <c r="B111" i="84" s="1"/>
  <c r="B112" i="84" s="1"/>
  <c r="B113" i="84" s="1"/>
  <c r="B114" i="84" s="1"/>
  <c r="B115" i="84" s="1"/>
  <c r="B116" i="84" s="1"/>
  <c r="B117" i="84" s="1"/>
  <c r="B118" i="84" s="1"/>
  <c r="B119" i="84" s="1"/>
  <c r="B120" i="84" s="1"/>
  <c r="B121" i="84" s="1"/>
  <c r="B122" i="84" s="1"/>
  <c r="B123" i="84" s="1"/>
  <c r="B124" i="84" s="1"/>
  <c r="B125" i="84" s="1"/>
  <c r="B126" i="84" s="1"/>
  <c r="B127" i="84" s="1"/>
  <c r="B128" i="84" s="1"/>
  <c r="B129" i="84" s="1"/>
  <c r="B130" i="84" s="1"/>
  <c r="B131" i="84" s="1"/>
  <c r="B132" i="84" s="1"/>
  <c r="B133" i="84" s="1"/>
  <c r="B134" i="84" s="1"/>
  <c r="B135" i="84" s="1"/>
  <c r="BM96" i="84"/>
  <c r="BM127" i="84"/>
  <c r="BM132" i="84"/>
  <c r="AI15" i="87" l="1"/>
  <c r="AJ14" i="87"/>
  <c r="AC16" i="87"/>
  <c r="AD15" i="87"/>
  <c r="B16" i="87"/>
  <c r="C15" i="87"/>
  <c r="Z17" i="87"/>
  <c r="AA16" i="87"/>
  <c r="W17" i="87"/>
  <c r="X16" i="87"/>
  <c r="T17" i="87"/>
  <c r="U16" i="87"/>
  <c r="R16" i="87"/>
  <c r="Q17" i="87"/>
  <c r="N17" i="87"/>
  <c r="O16" i="87"/>
  <c r="K17" i="87"/>
  <c r="L16" i="87"/>
  <c r="I16" i="87"/>
  <c r="H17" i="87"/>
  <c r="E17" i="87"/>
  <c r="F16" i="87"/>
  <c r="B225" i="85"/>
  <c r="B17" i="87" l="1"/>
  <c r="C16" i="87"/>
  <c r="AC17" i="87"/>
  <c r="AD16" i="87"/>
  <c r="AI16" i="87"/>
  <c r="AJ15" i="87"/>
  <c r="Z18" i="87"/>
  <c r="AA17" i="87"/>
  <c r="W18" i="87"/>
  <c r="X17" i="87"/>
  <c r="T18" i="87"/>
  <c r="U17" i="87"/>
  <c r="R17" i="87"/>
  <c r="Q18" i="87"/>
  <c r="N18" i="87"/>
  <c r="O17" i="87"/>
  <c r="L17" i="87"/>
  <c r="K18" i="87"/>
  <c r="I17" i="87"/>
  <c r="H18" i="87"/>
  <c r="F17" i="87"/>
  <c r="E18" i="87"/>
  <c r="BW1" i="85"/>
  <c r="BV1" i="85"/>
  <c r="BU1" i="85"/>
  <c r="BT1" i="85"/>
  <c r="BS1" i="85"/>
  <c r="BR1" i="85"/>
  <c r="AX1" i="85"/>
  <c r="BL1" i="85"/>
  <c r="BK1" i="85"/>
  <c r="BJ1" i="85"/>
  <c r="BI1" i="85"/>
  <c r="BH1" i="85"/>
  <c r="BG1" i="85"/>
  <c r="BF1" i="85"/>
  <c r="BE1" i="85"/>
  <c r="BD1" i="85"/>
  <c r="BC1" i="85"/>
  <c r="BB1" i="85"/>
  <c r="BA1" i="85"/>
  <c r="AZ1" i="85"/>
  <c r="AY1" i="85"/>
  <c r="AW1" i="85"/>
  <c r="AV1" i="85"/>
  <c r="AU1" i="85"/>
  <c r="AT1" i="85"/>
  <c r="AS1" i="85"/>
  <c r="AR1" i="85"/>
  <c r="AQ1" i="85"/>
  <c r="AP1" i="85"/>
  <c r="AO1" i="85"/>
  <c r="AN1" i="85"/>
  <c r="AM1" i="85"/>
  <c r="AL1" i="85"/>
  <c r="AK1" i="85"/>
  <c r="AJ1" i="85"/>
  <c r="AI1" i="85"/>
  <c r="AH1" i="85"/>
  <c r="AG1" i="85"/>
  <c r="AF1" i="85"/>
  <c r="AE1" i="85"/>
  <c r="AD1" i="85"/>
  <c r="AC1" i="85"/>
  <c r="AB1" i="85"/>
  <c r="AA1" i="85"/>
  <c r="Z1" i="85"/>
  <c r="Y1" i="85"/>
  <c r="X1" i="85"/>
  <c r="W1" i="85"/>
  <c r="V1" i="85"/>
  <c r="U1" i="85"/>
  <c r="T1" i="85"/>
  <c r="S1" i="85"/>
  <c r="Q1" i="85"/>
  <c r="P1" i="85"/>
  <c r="O1" i="85"/>
  <c r="M1" i="85"/>
  <c r="L1" i="85"/>
  <c r="K1" i="85"/>
  <c r="J1" i="85"/>
  <c r="H1" i="85"/>
  <c r="G1" i="85"/>
  <c r="F1" i="85"/>
  <c r="E1" i="85"/>
  <c r="B1" i="85"/>
  <c r="A1" i="85"/>
  <c r="AC18" i="87" l="1"/>
  <c r="AD17" i="87"/>
  <c r="AI17" i="87"/>
  <c r="AJ16" i="87"/>
  <c r="B18" i="87"/>
  <c r="C17" i="87"/>
  <c r="AA18" i="87"/>
  <c r="Z19" i="87"/>
  <c r="X18" i="87"/>
  <c r="W19" i="87"/>
  <c r="U18" i="87"/>
  <c r="T19" i="87"/>
  <c r="Q19" i="87"/>
  <c r="R18" i="87"/>
  <c r="O18" i="87"/>
  <c r="N19" i="87"/>
  <c r="K19" i="87"/>
  <c r="L18" i="87"/>
  <c r="I18" i="87"/>
  <c r="H19" i="87"/>
  <c r="E19" i="87"/>
  <c r="F18" i="87"/>
  <c r="D1" i="85"/>
  <c r="C1" i="85"/>
  <c r="I1" i="85"/>
  <c r="AF8" i="84"/>
  <c r="B19" i="87" l="1"/>
  <c r="C18" i="87"/>
  <c r="AI18" i="87"/>
  <c r="AJ17" i="87"/>
  <c r="AC19" i="87"/>
  <c r="AD18" i="87"/>
  <c r="Z20" i="87"/>
  <c r="AA19" i="87"/>
  <c r="W20" i="87"/>
  <c r="X19" i="87"/>
  <c r="T20" i="87"/>
  <c r="U19" i="87"/>
  <c r="Q20" i="87"/>
  <c r="R19" i="87"/>
  <c r="N20" i="87"/>
  <c r="O19" i="87"/>
  <c r="K20" i="87"/>
  <c r="L19" i="87"/>
  <c r="H20" i="87"/>
  <c r="I19" i="87"/>
  <c r="E20" i="87"/>
  <c r="F19" i="87"/>
  <c r="AI13" i="84"/>
  <c r="AC20" i="87" l="1"/>
  <c r="AD19" i="87"/>
  <c r="AI19" i="87"/>
  <c r="AJ18" i="87"/>
  <c r="B20" i="87"/>
  <c r="C19" i="87"/>
  <c r="Z21" i="87"/>
  <c r="AA20" i="87"/>
  <c r="W21" i="87"/>
  <c r="X20" i="87"/>
  <c r="T21" i="87"/>
  <c r="U20" i="87"/>
  <c r="Q21" i="87"/>
  <c r="R20" i="87"/>
  <c r="N21" i="87"/>
  <c r="O20" i="87"/>
  <c r="K21" i="87"/>
  <c r="L20" i="87"/>
  <c r="H21" i="87"/>
  <c r="I20" i="87"/>
  <c r="E21" i="87"/>
  <c r="F20" i="87"/>
  <c r="J46" i="84"/>
  <c r="L46" i="84" s="1"/>
  <c r="BL65" i="85"/>
  <c r="BK65" i="85"/>
  <c r="BJ65" i="85"/>
  <c r="BI65" i="85"/>
  <c r="BH65" i="85"/>
  <c r="BG65" i="85"/>
  <c r="BF65" i="85"/>
  <c r="BE65" i="85"/>
  <c r="BD65" i="85"/>
  <c r="BC65" i="85"/>
  <c r="BB65" i="85"/>
  <c r="BA65" i="85"/>
  <c r="BL64" i="85"/>
  <c r="BK64" i="85"/>
  <c r="BJ64" i="85"/>
  <c r="BI64" i="85"/>
  <c r="BH64" i="85"/>
  <c r="BG64" i="85"/>
  <c r="BF64" i="85"/>
  <c r="BE64" i="85"/>
  <c r="BD64" i="85"/>
  <c r="BC64" i="85"/>
  <c r="BB64" i="85"/>
  <c r="BA64" i="85"/>
  <c r="BL63" i="85"/>
  <c r="BK63" i="85"/>
  <c r="BJ63" i="85"/>
  <c r="BI63" i="85"/>
  <c r="BH63" i="85"/>
  <c r="BG63" i="85"/>
  <c r="BF63" i="85"/>
  <c r="BE63" i="85"/>
  <c r="BD63" i="85"/>
  <c r="BC63" i="85"/>
  <c r="BB63" i="85"/>
  <c r="BA63" i="85"/>
  <c r="BL62" i="85"/>
  <c r="BK62" i="85"/>
  <c r="BJ62" i="85"/>
  <c r="BI62" i="85"/>
  <c r="BH62" i="85"/>
  <c r="BG62" i="85"/>
  <c r="BF62" i="85"/>
  <c r="BE62" i="85"/>
  <c r="BD62" i="85"/>
  <c r="BC62" i="85"/>
  <c r="BB62" i="85"/>
  <c r="BA62" i="85"/>
  <c r="BL61" i="85"/>
  <c r="BK61" i="85"/>
  <c r="BJ61" i="85"/>
  <c r="BI61" i="85"/>
  <c r="BH61" i="85"/>
  <c r="BG61" i="85"/>
  <c r="BF61" i="85"/>
  <c r="BE61" i="85"/>
  <c r="BD61" i="85"/>
  <c r="BC61" i="85"/>
  <c r="BB61" i="85"/>
  <c r="BA61" i="85"/>
  <c r="BL60" i="85"/>
  <c r="BK60" i="85"/>
  <c r="BJ60" i="85"/>
  <c r="BI60" i="85"/>
  <c r="BH60" i="85"/>
  <c r="BG60" i="85"/>
  <c r="BF60" i="85"/>
  <c r="BE60" i="85"/>
  <c r="BD60" i="85"/>
  <c r="BC60" i="85"/>
  <c r="BB60" i="85"/>
  <c r="BA60" i="85"/>
  <c r="BL59" i="85"/>
  <c r="BK59" i="85"/>
  <c r="BJ59" i="85"/>
  <c r="BI59" i="85"/>
  <c r="BH59" i="85"/>
  <c r="BG59" i="85"/>
  <c r="BF59" i="85"/>
  <c r="BE59" i="85"/>
  <c r="BD59" i="85"/>
  <c r="BC59" i="85"/>
  <c r="BB59" i="85"/>
  <c r="BA59" i="85"/>
  <c r="BL58" i="85"/>
  <c r="BK58" i="85"/>
  <c r="BJ58" i="85"/>
  <c r="BI58" i="85"/>
  <c r="BH58" i="85"/>
  <c r="BG58" i="85"/>
  <c r="BF58" i="85"/>
  <c r="BE58" i="85"/>
  <c r="BD58" i="85"/>
  <c r="BC58" i="85"/>
  <c r="BB58" i="85"/>
  <c r="BA58" i="85"/>
  <c r="BL57" i="85"/>
  <c r="BK57" i="85"/>
  <c r="BJ57" i="85"/>
  <c r="BI57" i="85"/>
  <c r="BH57" i="85"/>
  <c r="BG57" i="85"/>
  <c r="BF57" i="85"/>
  <c r="BE57" i="85"/>
  <c r="BD57" i="85"/>
  <c r="BC57" i="85"/>
  <c r="BB57" i="85"/>
  <c r="BA57" i="85"/>
  <c r="BL56" i="85"/>
  <c r="BK56" i="85"/>
  <c r="BJ56" i="85"/>
  <c r="BI56" i="85"/>
  <c r="BH56" i="85"/>
  <c r="BG56" i="85"/>
  <c r="BF56" i="85"/>
  <c r="BE56" i="85"/>
  <c r="BD56" i="85"/>
  <c r="BC56" i="85"/>
  <c r="BB56" i="85"/>
  <c r="BA56" i="85"/>
  <c r="BL55" i="85"/>
  <c r="BK55" i="85"/>
  <c r="BJ55" i="85"/>
  <c r="BI55" i="85"/>
  <c r="BH55" i="85"/>
  <c r="BG55" i="85"/>
  <c r="BF55" i="85"/>
  <c r="BE55" i="85"/>
  <c r="BD55" i="85"/>
  <c r="BC55" i="85"/>
  <c r="BB55" i="85"/>
  <c r="BA55" i="85"/>
  <c r="BL54" i="85"/>
  <c r="BK54" i="85"/>
  <c r="BJ54" i="85"/>
  <c r="BI54" i="85"/>
  <c r="BH54" i="85"/>
  <c r="BG54" i="85"/>
  <c r="BF54" i="85"/>
  <c r="BE54" i="85"/>
  <c r="BD54" i="85"/>
  <c r="BC54" i="85"/>
  <c r="BB54" i="85"/>
  <c r="BA54" i="85"/>
  <c r="BL53" i="85"/>
  <c r="BK53" i="85"/>
  <c r="BJ53" i="85"/>
  <c r="BI53" i="85"/>
  <c r="BH53" i="85"/>
  <c r="BG53" i="85"/>
  <c r="BF53" i="85"/>
  <c r="BE53" i="85"/>
  <c r="BD53" i="85"/>
  <c r="BC53" i="85"/>
  <c r="BB53" i="85"/>
  <c r="BA53" i="85"/>
  <c r="BL52" i="85"/>
  <c r="BK52" i="85"/>
  <c r="BJ52" i="85"/>
  <c r="BI52" i="85"/>
  <c r="BH52" i="85"/>
  <c r="BG52" i="85"/>
  <c r="BF52" i="85"/>
  <c r="BE52" i="85"/>
  <c r="BD52" i="85"/>
  <c r="BC52" i="85"/>
  <c r="BB52" i="85"/>
  <c r="BA52" i="85"/>
  <c r="BL51" i="85"/>
  <c r="BK51" i="85"/>
  <c r="BJ51" i="85"/>
  <c r="BI51" i="85"/>
  <c r="BH51" i="85"/>
  <c r="BG51" i="85"/>
  <c r="BF51" i="85"/>
  <c r="BE51" i="85"/>
  <c r="BD51" i="85"/>
  <c r="BC51" i="85"/>
  <c r="BB51" i="85"/>
  <c r="BA51" i="85"/>
  <c r="BL50" i="85"/>
  <c r="BK50" i="85"/>
  <c r="BJ50" i="85"/>
  <c r="BI50" i="85"/>
  <c r="BH50" i="85"/>
  <c r="BG50" i="85"/>
  <c r="BF50" i="85"/>
  <c r="BE50" i="85"/>
  <c r="BD50" i="85"/>
  <c r="BC50" i="85"/>
  <c r="BB50" i="85"/>
  <c r="BA50" i="85"/>
  <c r="BL49" i="85"/>
  <c r="BK49" i="85"/>
  <c r="BJ49" i="85"/>
  <c r="BI49" i="85"/>
  <c r="BH49" i="85"/>
  <c r="BG49" i="85"/>
  <c r="BF49" i="85"/>
  <c r="BE49" i="85"/>
  <c r="BD49" i="85"/>
  <c r="BC49" i="85"/>
  <c r="BB49" i="85"/>
  <c r="BA49" i="85"/>
  <c r="BL48" i="85"/>
  <c r="BK48" i="85"/>
  <c r="BJ48" i="85"/>
  <c r="BI48" i="85"/>
  <c r="BH48" i="85"/>
  <c r="BG48" i="85"/>
  <c r="BF48" i="85"/>
  <c r="BE48" i="85"/>
  <c r="BD48" i="85"/>
  <c r="BC48" i="85"/>
  <c r="BB48" i="85"/>
  <c r="BA48" i="85"/>
  <c r="BL47" i="85"/>
  <c r="BK47" i="85"/>
  <c r="BJ47" i="85"/>
  <c r="BI47" i="85"/>
  <c r="BH47" i="85"/>
  <c r="BG47" i="85"/>
  <c r="BF47" i="85"/>
  <c r="BE47" i="85"/>
  <c r="BD47" i="85"/>
  <c r="BC47" i="85"/>
  <c r="BB47" i="85"/>
  <c r="BA47" i="85"/>
  <c r="BL46" i="85"/>
  <c r="BK46" i="85"/>
  <c r="BJ46" i="85"/>
  <c r="BI46" i="85"/>
  <c r="BH46" i="85"/>
  <c r="BG46" i="85"/>
  <c r="BF46" i="85"/>
  <c r="BE46" i="85"/>
  <c r="BD46" i="85"/>
  <c r="BC46" i="85"/>
  <c r="BB46" i="85"/>
  <c r="BA46" i="85"/>
  <c r="BL45" i="85"/>
  <c r="BK45" i="85"/>
  <c r="BJ45" i="85"/>
  <c r="BI45" i="85"/>
  <c r="BH45" i="85"/>
  <c r="BG45" i="85"/>
  <c r="BF45" i="85"/>
  <c r="BE45" i="85"/>
  <c r="BD45" i="85"/>
  <c r="BC45" i="85"/>
  <c r="BB45" i="85"/>
  <c r="BA45" i="85"/>
  <c r="BL44" i="85"/>
  <c r="BK44" i="85"/>
  <c r="BJ44" i="85"/>
  <c r="BI44" i="85"/>
  <c r="BH44" i="85"/>
  <c r="BG44" i="85"/>
  <c r="BF44" i="85"/>
  <c r="BE44" i="85"/>
  <c r="BD44" i="85"/>
  <c r="BC44" i="85"/>
  <c r="BB44" i="85"/>
  <c r="BA44" i="85"/>
  <c r="BL43" i="85"/>
  <c r="BK43" i="85"/>
  <c r="BJ43" i="85"/>
  <c r="BI43" i="85"/>
  <c r="BH43" i="85"/>
  <c r="BG43" i="85"/>
  <c r="BF43" i="85"/>
  <c r="BE43" i="85"/>
  <c r="BD43" i="85"/>
  <c r="BC43" i="85"/>
  <c r="BB43" i="85"/>
  <c r="BA43" i="85"/>
  <c r="BL42" i="85"/>
  <c r="BK42" i="85"/>
  <c r="BJ42" i="85"/>
  <c r="BI42" i="85"/>
  <c r="BH42" i="85"/>
  <c r="BG42" i="85"/>
  <c r="BF42" i="85"/>
  <c r="BE42" i="85"/>
  <c r="BD42" i="85"/>
  <c r="BC42" i="85"/>
  <c r="BB42" i="85"/>
  <c r="BA42" i="85"/>
  <c r="BL41" i="85"/>
  <c r="BK41" i="85"/>
  <c r="BJ41" i="85"/>
  <c r="BI41" i="85"/>
  <c r="BH41" i="85"/>
  <c r="BG41" i="85"/>
  <c r="BF41" i="85"/>
  <c r="BE41" i="85"/>
  <c r="BD41" i="85"/>
  <c r="BC41" i="85"/>
  <c r="BB41" i="85"/>
  <c r="BA41" i="85"/>
  <c r="BL40" i="85"/>
  <c r="BK40" i="85"/>
  <c r="BJ40" i="85"/>
  <c r="BI40" i="85"/>
  <c r="BH40" i="85"/>
  <c r="BG40" i="85"/>
  <c r="BF40" i="85"/>
  <c r="BE40" i="85"/>
  <c r="BD40" i="85"/>
  <c r="BC40" i="85"/>
  <c r="BB40" i="85"/>
  <c r="BA40" i="85"/>
  <c r="BL39" i="85"/>
  <c r="BK39" i="85"/>
  <c r="BJ39" i="85"/>
  <c r="BI39" i="85"/>
  <c r="BH39" i="85"/>
  <c r="BG39" i="85"/>
  <c r="BF39" i="85"/>
  <c r="BE39" i="85"/>
  <c r="BD39" i="85"/>
  <c r="BC39" i="85"/>
  <c r="BB39" i="85"/>
  <c r="BA39" i="85"/>
  <c r="BL38" i="85"/>
  <c r="BK38" i="85"/>
  <c r="BJ38" i="85"/>
  <c r="BI38" i="85"/>
  <c r="BH38" i="85"/>
  <c r="BG38" i="85"/>
  <c r="BF38" i="85"/>
  <c r="BE38" i="85"/>
  <c r="BD38" i="85"/>
  <c r="BC38" i="85"/>
  <c r="BB38" i="85"/>
  <c r="BA38" i="85"/>
  <c r="BL37" i="85"/>
  <c r="BK37" i="85"/>
  <c r="BJ37" i="85"/>
  <c r="BI37" i="85"/>
  <c r="BH37" i="85"/>
  <c r="BG37" i="85"/>
  <c r="BF37" i="85"/>
  <c r="BE37" i="85"/>
  <c r="BD37" i="85"/>
  <c r="BC37" i="85"/>
  <c r="BB37" i="85"/>
  <c r="BA37" i="85"/>
  <c r="BL36" i="85"/>
  <c r="BK36" i="85"/>
  <c r="BJ36" i="85"/>
  <c r="BI36" i="85"/>
  <c r="BH36" i="85"/>
  <c r="BG36" i="85"/>
  <c r="BF36" i="85"/>
  <c r="BE36" i="85"/>
  <c r="BD36" i="85"/>
  <c r="BC36" i="85"/>
  <c r="BB36" i="85"/>
  <c r="BA36" i="85"/>
  <c r="BL35" i="85"/>
  <c r="BK35" i="85"/>
  <c r="BJ35" i="85"/>
  <c r="BI35" i="85"/>
  <c r="BH35" i="85"/>
  <c r="BG35" i="85"/>
  <c r="BF35" i="85"/>
  <c r="BE35" i="85"/>
  <c r="BD35" i="85"/>
  <c r="BC35" i="85"/>
  <c r="BB35" i="85"/>
  <c r="BA35" i="85"/>
  <c r="BL34" i="85"/>
  <c r="BK34" i="85"/>
  <c r="BJ34" i="85"/>
  <c r="BI34" i="85"/>
  <c r="BH34" i="85"/>
  <c r="BG34" i="85"/>
  <c r="BF34" i="85"/>
  <c r="BE34" i="85"/>
  <c r="BD34" i="85"/>
  <c r="BC34" i="85"/>
  <c r="BB34" i="85"/>
  <c r="BA34" i="85"/>
  <c r="BL33" i="85"/>
  <c r="BK33" i="85"/>
  <c r="BJ33" i="85"/>
  <c r="BI33" i="85"/>
  <c r="BH33" i="85"/>
  <c r="BG33" i="85"/>
  <c r="BF33" i="85"/>
  <c r="BE33" i="85"/>
  <c r="BD33" i="85"/>
  <c r="BC33" i="85"/>
  <c r="BB33" i="85"/>
  <c r="BA33" i="85"/>
  <c r="BL32" i="85"/>
  <c r="BK32" i="85"/>
  <c r="BJ32" i="85"/>
  <c r="BI32" i="85"/>
  <c r="BH32" i="85"/>
  <c r="BG32" i="85"/>
  <c r="BF32" i="85"/>
  <c r="BE32" i="85"/>
  <c r="BD32" i="85"/>
  <c r="BC32" i="85"/>
  <c r="BB32" i="85"/>
  <c r="BA32" i="85"/>
  <c r="BL31" i="85"/>
  <c r="BK31" i="85"/>
  <c r="BJ31" i="85"/>
  <c r="BI31" i="85"/>
  <c r="BH31" i="85"/>
  <c r="BG31" i="85"/>
  <c r="BF31" i="85"/>
  <c r="BE31" i="85"/>
  <c r="BD31" i="85"/>
  <c r="BC31" i="85"/>
  <c r="BB31" i="85"/>
  <c r="BA31" i="85"/>
  <c r="BL30" i="85"/>
  <c r="BK30" i="85"/>
  <c r="BJ30" i="85"/>
  <c r="BI30" i="85"/>
  <c r="BH30" i="85"/>
  <c r="BG30" i="85"/>
  <c r="BF30" i="85"/>
  <c r="BE30" i="85"/>
  <c r="BD30" i="85"/>
  <c r="BC30" i="85"/>
  <c r="BB30" i="85"/>
  <c r="BA30" i="85"/>
  <c r="BL29" i="85"/>
  <c r="BK29" i="85"/>
  <c r="BJ29" i="85"/>
  <c r="BI29" i="85"/>
  <c r="BH29" i="85"/>
  <c r="BG29" i="85"/>
  <c r="BF29" i="85"/>
  <c r="BE29" i="85"/>
  <c r="BD29" i="85"/>
  <c r="BC29" i="85"/>
  <c r="BB29" i="85"/>
  <c r="BA29" i="85"/>
  <c r="BL28" i="85"/>
  <c r="BK28" i="85"/>
  <c r="BJ28" i="85"/>
  <c r="BI28" i="85"/>
  <c r="BH28" i="85"/>
  <c r="BG28" i="85"/>
  <c r="BF28" i="85"/>
  <c r="BE28" i="85"/>
  <c r="BD28" i="85"/>
  <c r="BC28" i="85"/>
  <c r="BB28" i="85"/>
  <c r="BA28" i="85"/>
  <c r="BL27" i="85"/>
  <c r="BK27" i="85"/>
  <c r="BJ27" i="85"/>
  <c r="BI27" i="85"/>
  <c r="BH27" i="85"/>
  <c r="BG27" i="85"/>
  <c r="BF27" i="85"/>
  <c r="BE27" i="85"/>
  <c r="BD27" i="85"/>
  <c r="BC27" i="85"/>
  <c r="BB27" i="85"/>
  <c r="BA27" i="85"/>
  <c r="AR27" i="85"/>
  <c r="AR226" i="85" s="1"/>
  <c r="AQ27" i="85"/>
  <c r="AP27" i="85"/>
  <c r="BL26" i="85"/>
  <c r="BK26" i="85"/>
  <c r="BJ26" i="85"/>
  <c r="BI26" i="85"/>
  <c r="BH26" i="85"/>
  <c r="BG26" i="85"/>
  <c r="BF26" i="85"/>
  <c r="BE26" i="85"/>
  <c r="BD26" i="85"/>
  <c r="BC26" i="85"/>
  <c r="BB26" i="85"/>
  <c r="BA26" i="85"/>
  <c r="AQ26" i="85"/>
  <c r="AP26" i="85"/>
  <c r="R1" i="85"/>
  <c r="N1" i="85"/>
  <c r="BL95" i="84"/>
  <c r="BK95" i="84"/>
  <c r="BJ95" i="84"/>
  <c r="BI95" i="84"/>
  <c r="BH95" i="84"/>
  <c r="BG95" i="84"/>
  <c r="BF95" i="84"/>
  <c r="BE95" i="84"/>
  <c r="BD95" i="84"/>
  <c r="BC95" i="84"/>
  <c r="BB95" i="84"/>
  <c r="BA95" i="84"/>
  <c r="BL94" i="84"/>
  <c r="BK94" i="84"/>
  <c r="BJ94" i="84"/>
  <c r="BI94" i="84"/>
  <c r="BH94" i="84"/>
  <c r="BG94" i="84"/>
  <c r="BF94" i="84"/>
  <c r="BE94" i="84"/>
  <c r="BD94" i="84"/>
  <c r="BC94" i="84"/>
  <c r="BB94" i="84"/>
  <c r="BA94" i="84"/>
  <c r="BL93" i="84"/>
  <c r="BK93" i="84"/>
  <c r="BJ93" i="84"/>
  <c r="BI93" i="84"/>
  <c r="BH93" i="84"/>
  <c r="BG93" i="84"/>
  <c r="BF93" i="84"/>
  <c r="BE93" i="84"/>
  <c r="BD93" i="84"/>
  <c r="BC93" i="84"/>
  <c r="BB93" i="84"/>
  <c r="BA93" i="84"/>
  <c r="BL92" i="84"/>
  <c r="BK92" i="84"/>
  <c r="BJ92" i="84"/>
  <c r="BI92" i="84"/>
  <c r="BH92" i="84"/>
  <c r="BG92" i="84"/>
  <c r="BF92" i="84"/>
  <c r="BE92" i="84"/>
  <c r="BD92" i="84"/>
  <c r="BC92" i="84"/>
  <c r="BB92" i="84"/>
  <c r="BA92" i="84"/>
  <c r="BL91" i="84"/>
  <c r="BK91" i="84"/>
  <c r="BJ91" i="84"/>
  <c r="BI91" i="84"/>
  <c r="BH91" i="84"/>
  <c r="BG91" i="84"/>
  <c r="BF91" i="84"/>
  <c r="BE91" i="84"/>
  <c r="BD91" i="84"/>
  <c r="BC91" i="84"/>
  <c r="BB91" i="84"/>
  <c r="BA91" i="84"/>
  <c r="BL90" i="84"/>
  <c r="BK90" i="84"/>
  <c r="BJ90" i="84"/>
  <c r="BI90" i="84"/>
  <c r="BH90" i="84"/>
  <c r="BG90" i="84"/>
  <c r="BF90" i="84"/>
  <c r="BE90" i="84"/>
  <c r="BD90" i="84"/>
  <c r="BC90" i="84"/>
  <c r="BB90" i="84"/>
  <c r="BA90" i="84"/>
  <c r="BL89" i="84"/>
  <c r="BK89" i="84"/>
  <c r="BJ89" i="84"/>
  <c r="BI89" i="84"/>
  <c r="BH89" i="84"/>
  <c r="BG89" i="84"/>
  <c r="BF89" i="84"/>
  <c r="BE89" i="84"/>
  <c r="BD89" i="84"/>
  <c r="BC89" i="84"/>
  <c r="BB89" i="84"/>
  <c r="BA89" i="84"/>
  <c r="BL88" i="84"/>
  <c r="BK88" i="84"/>
  <c r="BJ88" i="84"/>
  <c r="BI88" i="84"/>
  <c r="BH88" i="84"/>
  <c r="BG88" i="84"/>
  <c r="BF88" i="84"/>
  <c r="BE88" i="84"/>
  <c r="BD88" i="84"/>
  <c r="BC88" i="84"/>
  <c r="BB88" i="84"/>
  <c r="BA88" i="84"/>
  <c r="BL87" i="84"/>
  <c r="BK87" i="84"/>
  <c r="BJ87" i="84"/>
  <c r="BI87" i="84"/>
  <c r="BH87" i="84"/>
  <c r="BG87" i="84"/>
  <c r="BF87" i="84"/>
  <c r="BE87" i="84"/>
  <c r="BD87" i="84"/>
  <c r="BC87" i="84"/>
  <c r="BB87" i="84"/>
  <c r="BA87" i="84"/>
  <c r="BL86" i="84"/>
  <c r="BK86" i="84"/>
  <c r="BJ86" i="84"/>
  <c r="BI86" i="84"/>
  <c r="BH86" i="84"/>
  <c r="BG86" i="84"/>
  <c r="BF86" i="84"/>
  <c r="BE86" i="84"/>
  <c r="BD86" i="84"/>
  <c r="BC86" i="84"/>
  <c r="BB86" i="84"/>
  <c r="BA86" i="84"/>
  <c r="BL85" i="84"/>
  <c r="BK85" i="84"/>
  <c r="BJ85" i="84"/>
  <c r="BI85" i="84"/>
  <c r="BH85" i="84"/>
  <c r="BG85" i="84"/>
  <c r="BF85" i="84"/>
  <c r="BE85" i="84"/>
  <c r="BD85" i="84"/>
  <c r="BC85" i="84"/>
  <c r="BB85" i="84"/>
  <c r="BA85" i="84"/>
  <c r="BL84" i="84"/>
  <c r="BK84" i="84"/>
  <c r="BJ84" i="84"/>
  <c r="BI84" i="84"/>
  <c r="BH84" i="84"/>
  <c r="BG84" i="84"/>
  <c r="BF84" i="84"/>
  <c r="BE84" i="84"/>
  <c r="BD84" i="84"/>
  <c r="BC84" i="84"/>
  <c r="BB84" i="84"/>
  <c r="BA84" i="84"/>
  <c r="BL83" i="84"/>
  <c r="BK83" i="84"/>
  <c r="BJ83" i="84"/>
  <c r="BI83" i="84"/>
  <c r="BH83" i="84"/>
  <c r="BG83" i="84"/>
  <c r="BF83" i="84"/>
  <c r="BE83" i="84"/>
  <c r="BD83" i="84"/>
  <c r="BC83" i="84"/>
  <c r="BB83" i="84"/>
  <c r="BA83" i="84"/>
  <c r="BL82" i="84"/>
  <c r="BK82" i="84"/>
  <c r="BJ82" i="84"/>
  <c r="BI82" i="84"/>
  <c r="BH82" i="84"/>
  <c r="BG82" i="84"/>
  <c r="BF82" i="84"/>
  <c r="BE82" i="84"/>
  <c r="BD82" i="84"/>
  <c r="BC82" i="84"/>
  <c r="BB82" i="84"/>
  <c r="BA82" i="84"/>
  <c r="BL81" i="84"/>
  <c r="BK81" i="84"/>
  <c r="BJ81" i="84"/>
  <c r="BI81" i="84"/>
  <c r="BH81" i="84"/>
  <c r="BG81" i="84"/>
  <c r="BF81" i="84"/>
  <c r="BE81" i="84"/>
  <c r="BD81" i="84"/>
  <c r="BC81" i="84"/>
  <c r="BB81" i="84"/>
  <c r="BA81" i="84"/>
  <c r="BL80" i="84"/>
  <c r="BK80" i="84"/>
  <c r="BJ80" i="84"/>
  <c r="BI80" i="84"/>
  <c r="BH80" i="84"/>
  <c r="BG80" i="84"/>
  <c r="BF80" i="84"/>
  <c r="BE80" i="84"/>
  <c r="BD80" i="84"/>
  <c r="BC80" i="84"/>
  <c r="BB80" i="84"/>
  <c r="BA80" i="84"/>
  <c r="BL79" i="84"/>
  <c r="BK79" i="84"/>
  <c r="BJ79" i="84"/>
  <c r="BI79" i="84"/>
  <c r="BH79" i="84"/>
  <c r="BG79" i="84"/>
  <c r="BF79" i="84"/>
  <c r="BE79" i="84"/>
  <c r="BD79" i="84"/>
  <c r="BC79" i="84"/>
  <c r="BB79" i="84"/>
  <c r="BA79" i="84"/>
  <c r="BL78" i="84"/>
  <c r="BK78" i="84"/>
  <c r="BJ78" i="84"/>
  <c r="BI78" i="84"/>
  <c r="BH78" i="84"/>
  <c r="BG78" i="84"/>
  <c r="BF78" i="84"/>
  <c r="BE78" i="84"/>
  <c r="BD78" i="84"/>
  <c r="BC78" i="84"/>
  <c r="BB78" i="84"/>
  <c r="BA78" i="84"/>
  <c r="BL77" i="84"/>
  <c r="BK77" i="84"/>
  <c r="BJ77" i="84"/>
  <c r="BI77" i="84"/>
  <c r="BH77" i="84"/>
  <c r="BG77" i="84"/>
  <c r="BF77" i="84"/>
  <c r="BE77" i="84"/>
  <c r="BD77" i="84"/>
  <c r="BC77" i="84"/>
  <c r="BB77" i="84"/>
  <c r="BA77" i="84"/>
  <c r="BL76" i="84"/>
  <c r="BK76" i="84"/>
  <c r="BJ76" i="84"/>
  <c r="BI76" i="84"/>
  <c r="BH76" i="84"/>
  <c r="BG76" i="84"/>
  <c r="BF76" i="84"/>
  <c r="BE76" i="84"/>
  <c r="BD76" i="84"/>
  <c r="BC76" i="84"/>
  <c r="BB76" i="84"/>
  <c r="BA76" i="84"/>
  <c r="BL75" i="84"/>
  <c r="BK75" i="84"/>
  <c r="BJ75" i="84"/>
  <c r="BI75" i="84"/>
  <c r="BH75" i="84"/>
  <c r="BG75" i="84"/>
  <c r="BF75" i="84"/>
  <c r="BE75" i="84"/>
  <c r="BD75" i="84"/>
  <c r="BC75" i="84"/>
  <c r="BB75" i="84"/>
  <c r="BA75" i="84"/>
  <c r="BL74" i="84"/>
  <c r="BK74" i="84"/>
  <c r="BJ74" i="84"/>
  <c r="BI74" i="84"/>
  <c r="BH74" i="84"/>
  <c r="BG74" i="84"/>
  <c r="BF74" i="84"/>
  <c r="BE74" i="84"/>
  <c r="BD74" i="84"/>
  <c r="BC74" i="84"/>
  <c r="BB74" i="84"/>
  <c r="BA74" i="84"/>
  <c r="BL73" i="84"/>
  <c r="BK73" i="84"/>
  <c r="BJ73" i="84"/>
  <c r="BI73" i="84"/>
  <c r="BH73" i="84"/>
  <c r="BG73" i="84"/>
  <c r="BF73" i="84"/>
  <c r="BE73" i="84"/>
  <c r="BD73" i="84"/>
  <c r="BC73" i="84"/>
  <c r="BB73" i="84"/>
  <c r="BA73" i="84"/>
  <c r="BL72" i="84"/>
  <c r="BK72" i="84"/>
  <c r="BJ72" i="84"/>
  <c r="BI72" i="84"/>
  <c r="BH72" i="84"/>
  <c r="BG72" i="84"/>
  <c r="BF72" i="84"/>
  <c r="BE72" i="84"/>
  <c r="BD72" i="84"/>
  <c r="BC72" i="84"/>
  <c r="BB72" i="84"/>
  <c r="BA72" i="84"/>
  <c r="BL71" i="84"/>
  <c r="BK71" i="84"/>
  <c r="BJ71" i="84"/>
  <c r="BI71" i="84"/>
  <c r="BH71" i="84"/>
  <c r="BG71" i="84"/>
  <c r="BF71" i="84"/>
  <c r="BE71" i="84"/>
  <c r="BD71" i="84"/>
  <c r="BC71" i="84"/>
  <c r="BB71" i="84"/>
  <c r="BA71" i="84"/>
  <c r="BL70" i="84"/>
  <c r="BK70" i="84"/>
  <c r="BJ70" i="84"/>
  <c r="BI70" i="84"/>
  <c r="BH70" i="84"/>
  <c r="BG70" i="84"/>
  <c r="BF70" i="84"/>
  <c r="BE70" i="84"/>
  <c r="BD70" i="84"/>
  <c r="BC70" i="84"/>
  <c r="BB70" i="84"/>
  <c r="BA70" i="84"/>
  <c r="BL69" i="84"/>
  <c r="BK69" i="84"/>
  <c r="BJ69" i="84"/>
  <c r="BI69" i="84"/>
  <c r="BH69" i="84"/>
  <c r="BG69" i="84"/>
  <c r="BF69" i="84"/>
  <c r="BE69" i="84"/>
  <c r="BD69" i="84"/>
  <c r="BC69" i="84"/>
  <c r="BB69" i="84"/>
  <c r="BA69" i="84"/>
  <c r="BL68" i="84"/>
  <c r="BK68" i="84"/>
  <c r="BJ68" i="84"/>
  <c r="BI68" i="84"/>
  <c r="BH68" i="84"/>
  <c r="BG68" i="84"/>
  <c r="BF68" i="84"/>
  <c r="BE68" i="84"/>
  <c r="BD68" i="84"/>
  <c r="BC68" i="84"/>
  <c r="BB68" i="84"/>
  <c r="BA68" i="84"/>
  <c r="BL67" i="84"/>
  <c r="BK67" i="84"/>
  <c r="BJ67" i="84"/>
  <c r="BI67" i="84"/>
  <c r="BH67" i="84"/>
  <c r="BG67" i="84"/>
  <c r="BF67" i="84"/>
  <c r="BE67" i="84"/>
  <c r="BD67" i="84"/>
  <c r="BC67" i="84"/>
  <c r="BB67" i="84"/>
  <c r="BA67" i="84"/>
  <c r="BL66" i="84"/>
  <c r="BK66" i="84"/>
  <c r="BJ66" i="84"/>
  <c r="BI66" i="84"/>
  <c r="BH66" i="84"/>
  <c r="BG66" i="84"/>
  <c r="BF66" i="84"/>
  <c r="BE66" i="84"/>
  <c r="BD66" i="84"/>
  <c r="BC66" i="84"/>
  <c r="BB66" i="84"/>
  <c r="BA66" i="84"/>
  <c r="BL65" i="84"/>
  <c r="BK65" i="84"/>
  <c r="BJ65" i="84"/>
  <c r="BI65" i="84"/>
  <c r="BH65" i="84"/>
  <c r="BG65" i="84"/>
  <c r="BF65" i="84"/>
  <c r="BE65" i="84"/>
  <c r="BD65" i="84"/>
  <c r="BC65" i="84"/>
  <c r="BB65" i="84"/>
  <c r="BA65" i="84"/>
  <c r="BL64" i="84"/>
  <c r="BK64" i="84"/>
  <c r="BJ64" i="84"/>
  <c r="BI64" i="84"/>
  <c r="BH64" i="84"/>
  <c r="BG64" i="84"/>
  <c r="BF64" i="84"/>
  <c r="BE64" i="84"/>
  <c r="BD64" i="84"/>
  <c r="BC64" i="84"/>
  <c r="BB64" i="84"/>
  <c r="BA64" i="84"/>
  <c r="BL63" i="84"/>
  <c r="BK63" i="84"/>
  <c r="BJ63" i="84"/>
  <c r="BI63" i="84"/>
  <c r="BH63" i="84"/>
  <c r="BG63" i="84"/>
  <c r="BF63" i="84"/>
  <c r="BE63" i="84"/>
  <c r="BD63" i="84"/>
  <c r="BC63" i="84"/>
  <c r="BB63" i="84"/>
  <c r="BA63" i="84"/>
  <c r="BL62" i="84"/>
  <c r="BK62" i="84"/>
  <c r="BJ62" i="84"/>
  <c r="BI62" i="84"/>
  <c r="BH62" i="84"/>
  <c r="BG62" i="84"/>
  <c r="BF62" i="84"/>
  <c r="BE62" i="84"/>
  <c r="BD62" i="84"/>
  <c r="BC62" i="84"/>
  <c r="BB62" i="84"/>
  <c r="BA62" i="84"/>
  <c r="BL61" i="84"/>
  <c r="BK61" i="84"/>
  <c r="BJ61" i="84"/>
  <c r="BI61" i="84"/>
  <c r="BH61" i="84"/>
  <c r="BG61" i="84"/>
  <c r="BF61" i="84"/>
  <c r="BE61" i="84"/>
  <c r="BD61" i="84"/>
  <c r="BC61" i="84"/>
  <c r="BB61" i="84"/>
  <c r="BA61" i="84"/>
  <c r="BL60" i="84"/>
  <c r="BK60" i="84"/>
  <c r="BJ60" i="84"/>
  <c r="BI60" i="84"/>
  <c r="BH60" i="84"/>
  <c r="BG60" i="84"/>
  <c r="BF60" i="84"/>
  <c r="BE60" i="84"/>
  <c r="BD60" i="84"/>
  <c r="BC60" i="84"/>
  <c r="BB60" i="84"/>
  <c r="BA60" i="84"/>
  <c r="BL59" i="84"/>
  <c r="BK59" i="84"/>
  <c r="BJ59" i="84"/>
  <c r="BI59" i="84"/>
  <c r="BH59" i="84"/>
  <c r="BG59" i="84"/>
  <c r="BF59" i="84"/>
  <c r="BE59" i="84"/>
  <c r="BD59" i="84"/>
  <c r="BC59" i="84"/>
  <c r="BB59" i="84"/>
  <c r="BA59" i="84"/>
  <c r="BL58" i="84"/>
  <c r="BK58" i="84"/>
  <c r="BJ58" i="84"/>
  <c r="BI58" i="84"/>
  <c r="BH58" i="84"/>
  <c r="BG58" i="84"/>
  <c r="BF58" i="84"/>
  <c r="BE58" i="84"/>
  <c r="BD58" i="84"/>
  <c r="BC58" i="84"/>
  <c r="BB58" i="84"/>
  <c r="BA58" i="84"/>
  <c r="BL57" i="84"/>
  <c r="BK57" i="84"/>
  <c r="BJ57" i="84"/>
  <c r="BI57" i="84"/>
  <c r="BH57" i="84"/>
  <c r="BG57" i="84"/>
  <c r="BF57" i="84"/>
  <c r="BE57" i="84"/>
  <c r="BD57" i="84"/>
  <c r="BC57" i="84"/>
  <c r="BB57" i="84"/>
  <c r="BA57" i="84"/>
  <c r="BL56" i="84"/>
  <c r="BK56" i="84"/>
  <c r="BJ56" i="84"/>
  <c r="BI56" i="84"/>
  <c r="BH56" i="84"/>
  <c r="BG56" i="84"/>
  <c r="BF56" i="84"/>
  <c r="BE56" i="84"/>
  <c r="BD56" i="84"/>
  <c r="BC56" i="84"/>
  <c r="BB56" i="84"/>
  <c r="BA56" i="84"/>
  <c r="AQ56" i="84"/>
  <c r="AQ136" i="84" s="1"/>
  <c r="AR18" i="84"/>
  <c r="P8" i="84"/>
  <c r="K8" i="84"/>
  <c r="AP226" i="85" l="1"/>
  <c r="AQ226" i="85"/>
  <c r="B21" i="87"/>
  <c r="C20" i="87"/>
  <c r="AI20" i="87"/>
  <c r="AJ19" i="87"/>
  <c r="AC21" i="87"/>
  <c r="AD20" i="87"/>
  <c r="Z22" i="87"/>
  <c r="AA21" i="87"/>
  <c r="W22" i="87"/>
  <c r="X21" i="87"/>
  <c r="T22" i="87"/>
  <c r="U21" i="87"/>
  <c r="R21" i="87"/>
  <c r="Q22" i="87"/>
  <c r="N22" i="87"/>
  <c r="O21" i="87"/>
  <c r="L21" i="87"/>
  <c r="K22" i="87"/>
  <c r="I21" i="87"/>
  <c r="H22" i="87"/>
  <c r="F21" i="87"/>
  <c r="E22" i="87"/>
  <c r="L16" i="85"/>
  <c r="BM41" i="85"/>
  <c r="BM60" i="85"/>
  <c r="BM62" i="84"/>
  <c r="BM78" i="84"/>
  <c r="BM67" i="84"/>
  <c r="BM83" i="84"/>
  <c r="BM93" i="84"/>
  <c r="BM91" i="84"/>
  <c r="BM51" i="85"/>
  <c r="BM40" i="85"/>
  <c r="BM57" i="85"/>
  <c r="BM58" i="85"/>
  <c r="BM35" i="85"/>
  <c r="BM56" i="85"/>
  <c r="BN1" i="85"/>
  <c r="BM28" i="85"/>
  <c r="BM29" i="85"/>
  <c r="BM39" i="85"/>
  <c r="BM44" i="85"/>
  <c r="BM45" i="85"/>
  <c r="BM55" i="85"/>
  <c r="BM59" i="85"/>
  <c r="BM65" i="85"/>
  <c r="BM27" i="85"/>
  <c r="BM32" i="85"/>
  <c r="BM33" i="85"/>
  <c r="BM43" i="85"/>
  <c r="BM48" i="85"/>
  <c r="BM49" i="85"/>
  <c r="BM31" i="85"/>
  <c r="BM36" i="85"/>
  <c r="BM37" i="85"/>
  <c r="BM47" i="85"/>
  <c r="BM52" i="85"/>
  <c r="BM53" i="85"/>
  <c r="BM61" i="85"/>
  <c r="BM63" i="85"/>
  <c r="AW17" i="85"/>
  <c r="BM57" i="84"/>
  <c r="BM73" i="84"/>
  <c r="M46" i="84"/>
  <c r="BM26" i="85"/>
  <c r="BM30" i="85"/>
  <c r="BM34" i="85"/>
  <c r="BM38" i="85"/>
  <c r="BM42" i="85"/>
  <c r="BM46" i="85"/>
  <c r="BM50" i="85"/>
  <c r="BM54" i="85"/>
  <c r="BM62" i="85"/>
  <c r="BM64" i="85"/>
  <c r="BM61" i="84"/>
  <c r="BM66" i="84"/>
  <c r="BM71" i="84"/>
  <c r="BM77" i="84"/>
  <c r="BM82" i="84"/>
  <c r="BM87" i="84"/>
  <c r="BM89" i="84"/>
  <c r="BM90" i="84"/>
  <c r="BM59" i="84"/>
  <c r="BM65" i="84"/>
  <c r="BM70" i="84"/>
  <c r="BM75" i="84"/>
  <c r="BM81" i="84"/>
  <c r="BM86" i="84"/>
  <c r="BM88" i="84"/>
  <c r="BM95" i="84"/>
  <c r="L49" i="84"/>
  <c r="BM58" i="84"/>
  <c r="BM63" i="84"/>
  <c r="BM69" i="84"/>
  <c r="BM74" i="84"/>
  <c r="BM79" i="84"/>
  <c r="BM85" i="84"/>
  <c r="BM64" i="84"/>
  <c r="BM80" i="84"/>
  <c r="BM56" i="84"/>
  <c r="BM68" i="84"/>
  <c r="BM72" i="84"/>
  <c r="BM76" i="84"/>
  <c r="BM84" i="84"/>
  <c r="BM60" i="84"/>
  <c r="BM92" i="84"/>
  <c r="BM94" i="84"/>
  <c r="Q16" i="85" l="1"/>
  <c r="W16" i="85"/>
  <c r="AC22" i="87"/>
  <c r="AD21" i="87"/>
  <c r="AI21" i="87"/>
  <c r="AJ20" i="87"/>
  <c r="B22" i="87"/>
  <c r="C21" i="87"/>
  <c r="AA22" i="87"/>
  <c r="Z23" i="87"/>
  <c r="X22" i="87"/>
  <c r="W23" i="87"/>
  <c r="T23" i="87"/>
  <c r="U22" i="87"/>
  <c r="Q23" i="87"/>
  <c r="R22" i="87"/>
  <c r="N23" i="87"/>
  <c r="O22" i="87"/>
  <c r="K23" i="87"/>
  <c r="L22" i="87"/>
  <c r="I22" i="87"/>
  <c r="H23" i="87"/>
  <c r="E23" i="87"/>
  <c r="F22" i="87"/>
  <c r="W49" i="84"/>
  <c r="B49" i="84"/>
  <c r="AW50" i="84" s="1"/>
  <c r="Q49" i="84" s="1"/>
  <c r="B23" i="87" l="1"/>
  <c r="C22" i="87"/>
  <c r="AI22" i="87"/>
  <c r="AJ21" i="87"/>
  <c r="AC23" i="87"/>
  <c r="AD22" i="87"/>
  <c r="Z24" i="87"/>
  <c r="AA23" i="87"/>
  <c r="W24" i="87"/>
  <c r="X23" i="87"/>
  <c r="T24" i="87"/>
  <c r="U23" i="87"/>
  <c r="Q24" i="87"/>
  <c r="R23" i="87"/>
  <c r="N24" i="87"/>
  <c r="O23" i="87"/>
  <c r="K24" i="87"/>
  <c r="L23" i="87"/>
  <c r="H24" i="87"/>
  <c r="I23" i="87"/>
  <c r="E24" i="87"/>
  <c r="F23" i="87"/>
  <c r="BQ1" i="85"/>
  <c r="BP1" i="85"/>
  <c r="BO1" i="85"/>
  <c r="BM1" i="85"/>
  <c r="AC24" i="87" l="1"/>
  <c r="AD23" i="87"/>
  <c r="AI23" i="87"/>
  <c r="AJ22" i="87"/>
  <c r="B24" i="87"/>
  <c r="C23" i="87"/>
  <c r="Z25" i="87"/>
  <c r="AA24" i="87"/>
  <c r="W25" i="87"/>
  <c r="X24" i="87"/>
  <c r="T25" i="87"/>
  <c r="U24" i="87"/>
  <c r="R24" i="87"/>
  <c r="Q25" i="87"/>
  <c r="N25" i="87"/>
  <c r="O24" i="87"/>
  <c r="K25" i="87"/>
  <c r="L24" i="87"/>
  <c r="I24" i="87"/>
  <c r="H25" i="87"/>
  <c r="E25" i="87"/>
  <c r="F24" i="87"/>
  <c r="B25" i="87" l="1"/>
  <c r="C24" i="87"/>
  <c r="AI24" i="87"/>
  <c r="AJ23" i="87"/>
  <c r="AC25" i="87"/>
  <c r="AD24" i="87"/>
  <c r="Z26" i="87"/>
  <c r="AA25" i="87"/>
  <c r="W26" i="87"/>
  <c r="X25" i="87"/>
  <c r="T26" i="87"/>
  <c r="U25" i="87"/>
  <c r="R25" i="87"/>
  <c r="Q26" i="87"/>
  <c r="N26" i="87"/>
  <c r="O25" i="87"/>
  <c r="L25" i="87"/>
  <c r="K26" i="87"/>
  <c r="I25" i="87"/>
  <c r="H26" i="87"/>
  <c r="F25" i="87"/>
  <c r="E26" i="87"/>
  <c r="AC26" i="87" l="1"/>
  <c r="AD25" i="87"/>
  <c r="AI25" i="87"/>
  <c r="AJ24" i="87"/>
  <c r="B26" i="87"/>
  <c r="C25" i="87"/>
  <c r="AA26" i="87"/>
  <c r="Z27" i="87"/>
  <c r="X26" i="87"/>
  <c r="W27" i="87"/>
  <c r="T27" i="87"/>
  <c r="U26" i="87"/>
  <c r="Q27" i="87"/>
  <c r="R26" i="87"/>
  <c r="N27" i="87"/>
  <c r="O26" i="87"/>
  <c r="K27" i="87"/>
  <c r="L26" i="87"/>
  <c r="H27" i="87"/>
  <c r="I26" i="87"/>
  <c r="E27" i="87"/>
  <c r="F26" i="87"/>
  <c r="B27" i="87" l="1"/>
  <c r="C26" i="87"/>
  <c r="AI26" i="87"/>
  <c r="AJ25" i="87"/>
  <c r="AC27" i="87"/>
  <c r="AD26" i="87"/>
  <c r="Z28" i="87"/>
  <c r="AA27" i="87"/>
  <c r="W28" i="87"/>
  <c r="X27" i="87"/>
  <c r="T28" i="87"/>
  <c r="U27" i="87"/>
  <c r="Q28" i="87"/>
  <c r="R27" i="87"/>
  <c r="N28" i="87"/>
  <c r="O27" i="87"/>
  <c r="K28" i="87"/>
  <c r="L27" i="87"/>
  <c r="H28" i="87"/>
  <c r="I27" i="87"/>
  <c r="E28" i="87"/>
  <c r="F27" i="87"/>
  <c r="AI27" i="87" l="1"/>
  <c r="AJ26" i="87"/>
  <c r="AC28" i="87"/>
  <c r="AD27" i="87"/>
  <c r="B28" i="87"/>
  <c r="C27" i="87"/>
  <c r="Z29" i="87"/>
  <c r="AA28" i="87"/>
  <c r="W29" i="87"/>
  <c r="X28" i="87"/>
  <c r="T29" i="87"/>
  <c r="U28" i="87"/>
  <c r="Q29" i="87"/>
  <c r="R28" i="87"/>
  <c r="N29" i="87"/>
  <c r="O28" i="87"/>
  <c r="K29" i="87"/>
  <c r="L28" i="87"/>
  <c r="H29" i="87"/>
  <c r="I28" i="87"/>
  <c r="E29" i="87"/>
  <c r="F28" i="87"/>
  <c r="B29" i="87" l="1"/>
  <c r="C28" i="87"/>
  <c r="AC29" i="87"/>
  <c r="AD28" i="87"/>
  <c r="AI28" i="87"/>
  <c r="AJ27" i="87"/>
  <c r="Z30" i="87"/>
  <c r="AA29" i="87"/>
  <c r="W30" i="87"/>
  <c r="X29" i="87"/>
  <c r="T30" i="87"/>
  <c r="U29" i="87"/>
  <c r="R29" i="87"/>
  <c r="Q30" i="87"/>
  <c r="N30" i="87"/>
  <c r="O29" i="87"/>
  <c r="L29" i="87"/>
  <c r="K30" i="87"/>
  <c r="I29" i="87"/>
  <c r="H30" i="87"/>
  <c r="F29" i="87"/>
  <c r="E30" i="87"/>
  <c r="AC30" i="87" l="1"/>
  <c r="AD29" i="87"/>
  <c r="AI29" i="87"/>
  <c r="AJ28" i="87"/>
  <c r="B30" i="87"/>
  <c r="C29" i="87"/>
  <c r="AA30" i="87"/>
  <c r="Z31" i="87"/>
  <c r="X30" i="87"/>
  <c r="W31" i="87"/>
  <c r="U30" i="87"/>
  <c r="T31" i="87"/>
  <c r="Q31" i="87"/>
  <c r="R30" i="87"/>
  <c r="N31" i="87"/>
  <c r="O30" i="87"/>
  <c r="K31" i="87"/>
  <c r="L30" i="87"/>
  <c r="I30" i="87"/>
  <c r="H31" i="87"/>
  <c r="E31" i="87"/>
  <c r="F30" i="87"/>
  <c r="AI30" i="87" l="1"/>
  <c r="AJ29" i="87"/>
  <c r="B31" i="87"/>
  <c r="C30" i="87"/>
  <c r="AC31" i="87"/>
  <c r="AD30" i="87"/>
  <c r="Z32" i="87"/>
  <c r="AA31" i="87"/>
  <c r="W32" i="87"/>
  <c r="X31" i="87"/>
  <c r="T32" i="87"/>
  <c r="U31" i="87"/>
  <c r="Q32" i="87"/>
  <c r="R31" i="87"/>
  <c r="N32" i="87"/>
  <c r="O31" i="87"/>
  <c r="K32" i="87"/>
  <c r="L31" i="87"/>
  <c r="H32" i="87"/>
  <c r="I31" i="87"/>
  <c r="E32" i="87"/>
  <c r="F31" i="87"/>
  <c r="B32" i="87" l="1"/>
  <c r="C31" i="87"/>
  <c r="AC32" i="87"/>
  <c r="AD31" i="87"/>
  <c r="AI31" i="87"/>
  <c r="AJ30" i="87"/>
  <c r="Z33" i="87"/>
  <c r="AA32" i="87"/>
  <c r="W33" i="87"/>
  <c r="X32" i="87"/>
  <c r="T33" i="87"/>
  <c r="U32" i="87"/>
  <c r="R32" i="87"/>
  <c r="Q33" i="87"/>
  <c r="N33" i="87"/>
  <c r="O32" i="87"/>
  <c r="K33" i="87"/>
  <c r="L32" i="87"/>
  <c r="I32" i="87"/>
  <c r="H33" i="87"/>
  <c r="E33" i="87"/>
  <c r="F32" i="87"/>
  <c r="AI32" i="87" l="1"/>
  <c r="AJ31" i="87"/>
  <c r="AC33" i="87"/>
  <c r="AD32" i="87"/>
  <c r="B33" i="87"/>
  <c r="C32" i="87"/>
  <c r="Z34" i="87"/>
  <c r="AA33" i="87"/>
  <c r="W34" i="87"/>
  <c r="X33" i="87"/>
  <c r="T34" i="87"/>
  <c r="U33" i="87"/>
  <c r="R33" i="87"/>
  <c r="Q34" i="87"/>
  <c r="N34" i="87"/>
  <c r="O33" i="87"/>
  <c r="L33" i="87"/>
  <c r="K34" i="87"/>
  <c r="I33" i="87"/>
  <c r="H34" i="87"/>
  <c r="F33" i="87"/>
  <c r="E34" i="87"/>
  <c r="B34" i="87" l="1"/>
  <c r="C33" i="87"/>
  <c r="AC34" i="87"/>
  <c r="AD33" i="87"/>
  <c r="AI33" i="87"/>
  <c r="AJ32" i="87"/>
  <c r="AA34" i="87"/>
  <c r="Z35" i="87"/>
  <c r="X34" i="87"/>
  <c r="W35" i="87"/>
  <c r="U34" i="87"/>
  <c r="T35" i="87"/>
  <c r="Q35" i="87"/>
  <c r="R34" i="87"/>
  <c r="O34" i="87"/>
  <c r="N35" i="87"/>
  <c r="K35" i="87"/>
  <c r="L34" i="87"/>
  <c r="I34" i="87"/>
  <c r="H35" i="87"/>
  <c r="E35" i="87"/>
  <c r="F34" i="87"/>
  <c r="AC35" i="87" l="1"/>
  <c r="AD34" i="87"/>
  <c r="AI34" i="87"/>
  <c r="AJ33" i="87"/>
  <c r="B35" i="87"/>
  <c r="C34" i="87"/>
  <c r="Z36" i="87"/>
  <c r="AA35" i="87"/>
  <c r="W36" i="87"/>
  <c r="X35" i="87"/>
  <c r="T36" i="87"/>
  <c r="U35" i="87"/>
  <c r="Q36" i="87"/>
  <c r="R35" i="87"/>
  <c r="N36" i="87"/>
  <c r="O35" i="87"/>
  <c r="K36" i="87"/>
  <c r="L35" i="87"/>
  <c r="H36" i="87"/>
  <c r="I35" i="87"/>
  <c r="E36" i="87"/>
  <c r="F35" i="87"/>
  <c r="AI35" i="87" l="1"/>
  <c r="AJ34" i="87"/>
  <c r="B36" i="87"/>
  <c r="C35" i="87"/>
  <c r="AC36" i="87"/>
  <c r="AD35" i="87"/>
  <c r="Z37" i="87"/>
  <c r="AA36" i="87"/>
  <c r="W37" i="87"/>
  <c r="X36" i="87"/>
  <c r="T37" i="87"/>
  <c r="U36" i="87"/>
  <c r="Q37" i="87"/>
  <c r="R36" i="87"/>
  <c r="N37" i="87"/>
  <c r="O36" i="87"/>
  <c r="K37" i="87"/>
  <c r="L36" i="87"/>
  <c r="H37" i="87"/>
  <c r="I36" i="87"/>
  <c r="E37" i="87"/>
  <c r="F36" i="87"/>
  <c r="B37" i="87" l="1"/>
  <c r="C36" i="87"/>
  <c r="AC37" i="87"/>
  <c r="AD36" i="87"/>
  <c r="AI36" i="87"/>
  <c r="AJ35" i="87"/>
  <c r="Z38" i="87"/>
  <c r="AA37" i="87"/>
  <c r="W38" i="87"/>
  <c r="X37" i="87"/>
  <c r="T38" i="87"/>
  <c r="U37" i="87"/>
  <c r="R37" i="87"/>
  <c r="Q38" i="87"/>
  <c r="N38" i="87"/>
  <c r="O37" i="87"/>
  <c r="L37" i="87"/>
  <c r="K38" i="87"/>
  <c r="I37" i="87"/>
  <c r="H38" i="87"/>
  <c r="F37" i="87"/>
  <c r="E38" i="87"/>
  <c r="AI37" i="87" l="1"/>
  <c r="AJ36" i="87"/>
  <c r="AC38" i="87"/>
  <c r="AD37" i="87"/>
  <c r="B38" i="87"/>
  <c r="C37" i="87"/>
  <c r="AA38" i="87"/>
  <c r="Z39" i="87"/>
  <c r="X38" i="87"/>
  <c r="W39" i="87"/>
  <c r="T39" i="87"/>
  <c r="U38" i="87"/>
  <c r="Q39" i="87"/>
  <c r="R38" i="87"/>
  <c r="N39" i="87"/>
  <c r="O38" i="87"/>
  <c r="K39" i="87"/>
  <c r="L38" i="87"/>
  <c r="I38" i="87"/>
  <c r="H39" i="87"/>
  <c r="E39" i="87"/>
  <c r="F38" i="87"/>
  <c r="B39" i="87" l="1"/>
  <c r="C38" i="87"/>
  <c r="AC39" i="87"/>
  <c r="AD38" i="87"/>
  <c r="AI38" i="87"/>
  <c r="AJ37" i="87"/>
  <c r="AA39" i="87"/>
  <c r="Z40" i="87"/>
  <c r="W40" i="87"/>
  <c r="X39" i="87"/>
  <c r="T40" i="87"/>
  <c r="U39" i="87"/>
  <c r="Q40" i="87"/>
  <c r="R39" i="87"/>
  <c r="N40" i="87"/>
  <c r="O39" i="87"/>
  <c r="K40" i="87"/>
  <c r="L39" i="87"/>
  <c r="H40" i="87"/>
  <c r="I39" i="87"/>
  <c r="E40" i="87"/>
  <c r="F39" i="87"/>
  <c r="AC40" i="87" l="1"/>
  <c r="AD39" i="87"/>
  <c r="AI39" i="87"/>
  <c r="AJ38" i="87"/>
  <c r="C39" i="87"/>
  <c r="B40" i="87"/>
  <c r="Z41" i="87"/>
  <c r="AA40" i="87"/>
  <c r="W41" i="87"/>
  <c r="X40" i="87"/>
  <c r="T41" i="87"/>
  <c r="U40" i="87"/>
  <c r="R40" i="87"/>
  <c r="Q41" i="87"/>
  <c r="N41" i="87"/>
  <c r="O40" i="87"/>
  <c r="K41" i="87"/>
  <c r="L40" i="87"/>
  <c r="I40" i="87"/>
  <c r="H41" i="87"/>
  <c r="E41" i="87"/>
  <c r="F40" i="87"/>
  <c r="AI40" i="87" l="1"/>
  <c r="AJ39" i="87"/>
  <c r="C40" i="87"/>
  <c r="B41" i="87"/>
  <c r="AD40" i="87"/>
  <c r="AC41" i="87"/>
  <c r="Z42" i="87"/>
  <c r="AA42" i="87" s="1"/>
  <c r="AA41" i="87"/>
  <c r="W42" i="87"/>
  <c r="X42" i="87" s="1"/>
  <c r="X41" i="87"/>
  <c r="T42" i="87"/>
  <c r="U42" i="87" s="1"/>
  <c r="U41" i="87"/>
  <c r="R41" i="87"/>
  <c r="Q42" i="87"/>
  <c r="R42" i="87" s="1"/>
  <c r="N42" i="87"/>
  <c r="O42" i="87" s="1"/>
  <c r="O41" i="87"/>
  <c r="L41" i="87"/>
  <c r="K42" i="87"/>
  <c r="L42" i="87" s="1"/>
  <c r="H42" i="87"/>
  <c r="I42" i="87" s="1"/>
  <c r="I41" i="87"/>
  <c r="F41" i="87"/>
  <c r="E42" i="87"/>
  <c r="F42" i="87" s="1"/>
  <c r="B42" i="87" l="1"/>
  <c r="C42" i="87" s="1"/>
  <c r="C41" i="87"/>
  <c r="AC42" i="87"/>
  <c r="AD42" i="87" s="1"/>
  <c r="AD41" i="87"/>
  <c r="AI41" i="87"/>
  <c r="AJ40" i="87"/>
  <c r="AI42" i="87" l="1"/>
  <c r="AJ42" i="87" s="1"/>
  <c r="M8" i="87" s="1"/>
  <c r="AJ41" i="8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8" authorId="0" shapeId="0" xr:uid="{00000000-0006-0000-0000-000001000000}">
      <text>
        <r>
          <rPr>
            <sz val="12"/>
            <color indexed="81"/>
            <rFont val="MS P ゴシック"/>
            <family val="3"/>
            <charset val="128"/>
          </rPr>
          <t xml:space="preserve">国税長官に指定された13桁の法人番号を入力してください。
</t>
        </r>
      </text>
    </comment>
    <comment ref="AR24" authorId="0" shapeId="0" xr:uid="{00000000-0006-0000-0000-000002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24" authorId="0" shapeId="0" xr:uid="{00000000-0006-0000-0000-000003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25" authorId="0" shapeId="0" xr:uid="{00000000-0006-0000-0000-000004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25" authorId="0" shapeId="0" xr:uid="{00000000-0006-0000-0000-000005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26" authorId="0" shapeId="0" xr:uid="{00000000-0006-0000-0000-000006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R14" authorId="0" shapeId="0" xr:uid="{29D88594-54E5-49D0-B8B6-0136C55D596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14" authorId="0" shapeId="0" xr:uid="{58ED5E03-50E7-402D-BCC3-D4A74B9E9A7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15" authorId="0" shapeId="0" xr:uid="{C097198C-C6A3-4A88-9833-222A193DFC4F}">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15" authorId="0" shapeId="0" xr:uid="{DA2B91C0-AF70-4F92-BF0F-0126C163DFE4}">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216" authorId="0" shapeId="0" xr:uid="{0B7BB022-7C98-40F1-8EEA-02A44C97FBB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18" authorId="0" shapeId="0" xr:uid="{E168D3DF-C194-47E8-B9F9-6C0291914222}">
      <text>
        <r>
          <rPr>
            <sz val="12"/>
            <color indexed="81"/>
            <rFont val="MS P ゴシック"/>
            <family val="3"/>
            <charset val="128"/>
          </rPr>
          <t xml:space="preserve">国税長官に指定された13桁の法人番号を入力してください。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E8" authorId="0" shapeId="0" xr:uid="{8BB1D71C-1E83-4751-A40F-CC22249CA010}">
      <text>
        <r>
          <rPr>
            <sz val="12"/>
            <color indexed="81"/>
            <rFont val="MS P ゴシック"/>
            <family val="3"/>
            <charset val="128"/>
          </rPr>
          <t xml:space="preserve">国税長官に指定された13桁の法人番号を入力してください。
</t>
        </r>
      </text>
    </comment>
    <comment ref="AR72" authorId="0" shapeId="0" xr:uid="{62FDBCCC-4167-4F1B-8CB6-F1C454E38A7C}">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72" authorId="0" shapeId="0" xr:uid="{A4E03F8E-1BB0-4C9D-9BD3-3783CEB77DE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73" authorId="0" shapeId="0" xr:uid="{87415FCC-ACE6-4CEA-B3D5-D4D174A72596}">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73" authorId="0" shapeId="0" xr:uid="{4D456A5D-630E-4D03-8FCF-9A68221CAB6B}">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114" authorId="0" shapeId="0" xr:uid="{B3230BAE-A115-4F95-B402-2A33E5D849A3}">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R15" authorId="0" shapeId="0" xr:uid="{AB234323-703A-4F84-AA43-E23CB1C6844B}">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15" authorId="0" shapeId="0" xr:uid="{8BDC9B70-9D9D-4BEF-8369-1FDF8822AC98}">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16" authorId="0" shapeId="0" xr:uid="{1BAA1F91-9D6A-4B8D-A198-E1C49C7DAE45}">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16" authorId="0" shapeId="0" xr:uid="{05B6C413-6EE2-41FE-8AC4-49F476195AE2}">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57" authorId="0" shapeId="0" xr:uid="{A4E3B318-ED32-47A0-A260-5538716917A2}">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AR54" authorId="0" shapeId="0" xr:uid="{00000000-0006-0000-0100-000001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S54" authorId="0" shapeId="0" xr:uid="{00000000-0006-0000-0100-000002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P55" authorId="0" shapeId="0" xr:uid="{00000000-0006-0000-0100-000003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AQ55" authorId="0" shapeId="0" xr:uid="{00000000-0006-0000-0100-000004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 ref="B136" authorId="0" shapeId="0" xr:uid="{00000000-0006-0000-0100-000005000000}">
      <text>
        <r>
          <rPr>
            <sz val="12"/>
            <color indexed="81"/>
            <rFont val="MS P ゴシック"/>
            <family val="3"/>
            <charset val="128"/>
          </rPr>
          <t>計算式が入力されているため、入力不要です</t>
        </r>
        <r>
          <rPr>
            <sz val="10"/>
            <color indexed="81"/>
            <rFont val="MS P ゴシック"/>
            <family val="3"/>
            <charset val="12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<sst xmlns="http://schemas.openxmlformats.org/spreadsheetml/2006/main" count="3633" uniqueCount="1582">
  <si>
    <t>4月</t>
    <rPh sb="1" eb="2">
      <t>ガツ</t>
    </rPh>
    <phoneticPr fontId="3"/>
  </si>
  <si>
    <t>計</t>
    <rPh sb="0" eb="1">
      <t>ケイ</t>
    </rPh>
    <phoneticPr fontId="3"/>
  </si>
  <si>
    <t>月給</t>
    <rPh sb="0" eb="2">
      <t>ゲッキュウ</t>
    </rPh>
    <phoneticPr fontId="3"/>
  </si>
  <si>
    <t>時給</t>
    <rPh sb="0" eb="2">
      <t>ジキュウ</t>
    </rPh>
    <phoneticPr fontId="3"/>
  </si>
  <si>
    <t>日給</t>
    <rPh sb="0" eb="2">
      <t>ニッキュウ</t>
    </rPh>
    <phoneticPr fontId="3"/>
  </si>
  <si>
    <t>時間</t>
    <rPh sb="0" eb="2">
      <t>ジカン</t>
    </rPh>
    <phoneticPr fontId="3"/>
  </si>
  <si>
    <t>円</t>
    <rPh sb="0" eb="1">
      <t>エン</t>
    </rPh>
    <phoneticPr fontId="3"/>
  </si>
  <si>
    <t>就労実績</t>
    <phoneticPr fontId="3"/>
  </si>
  <si>
    <t>日数</t>
    <rPh sb="0" eb="2">
      <t>ニッスウ</t>
    </rPh>
    <phoneticPr fontId="3"/>
  </si>
  <si>
    <t>5月</t>
    <phoneticPr fontId="3"/>
  </si>
  <si>
    <t>6月</t>
    <phoneticPr fontId="3"/>
  </si>
  <si>
    <t>7月</t>
    <phoneticPr fontId="3"/>
  </si>
  <si>
    <t>8月</t>
    <phoneticPr fontId="3"/>
  </si>
  <si>
    <t>9月</t>
    <phoneticPr fontId="3"/>
  </si>
  <si>
    <t>10月</t>
    <phoneticPr fontId="3"/>
  </si>
  <si>
    <t>11月</t>
    <phoneticPr fontId="3"/>
  </si>
  <si>
    <t>12月</t>
    <phoneticPr fontId="3"/>
  </si>
  <si>
    <t>1月</t>
    <phoneticPr fontId="3"/>
  </si>
  <si>
    <t>2月</t>
    <phoneticPr fontId="3"/>
  </si>
  <si>
    <t>3月</t>
    <phoneticPr fontId="3"/>
  </si>
  <si>
    <t>総額</t>
    <rPh sb="0" eb="2">
      <t>ソウガク</t>
    </rPh>
    <phoneticPr fontId="3"/>
  </si>
  <si>
    <t>支払延べ人数</t>
    <rPh sb="0" eb="2">
      <t>シハライ</t>
    </rPh>
    <rPh sb="2" eb="3">
      <t>ノ</t>
    </rPh>
    <rPh sb="4" eb="6">
      <t>ニンズウ</t>
    </rPh>
    <phoneticPr fontId="3"/>
  </si>
  <si>
    <t>氏名</t>
    <rPh sb="0" eb="1">
      <t>シ</t>
    </rPh>
    <rPh sb="1" eb="2">
      <t>メイ</t>
    </rPh>
    <phoneticPr fontId="3"/>
  </si>
  <si>
    <t>注１）</t>
    <rPh sb="0" eb="1">
      <t>チュウ</t>
    </rPh>
    <phoneticPr fontId="3"/>
  </si>
  <si>
    <t>注２）</t>
    <rPh sb="0" eb="1">
      <t>チュウ</t>
    </rPh>
    <phoneticPr fontId="3"/>
  </si>
  <si>
    <t>注３）</t>
    <rPh sb="0" eb="1">
      <t>チュウ</t>
    </rPh>
    <phoneticPr fontId="3"/>
  </si>
  <si>
    <t>注４）</t>
    <rPh sb="0" eb="1">
      <t>チュウ</t>
    </rPh>
    <phoneticPr fontId="3"/>
  </si>
  <si>
    <t>注５）</t>
    <rPh sb="0" eb="1">
      <t>チュウ</t>
    </rPh>
    <phoneticPr fontId="3"/>
  </si>
  <si>
    <t>注６）</t>
    <rPh sb="0" eb="1">
      <t>チュウ</t>
    </rPh>
    <phoneticPr fontId="3"/>
  </si>
  <si>
    <t>一時金等</t>
    <rPh sb="0" eb="3">
      <t>イチジキン</t>
    </rPh>
    <rPh sb="3" eb="4">
      <t>トウ</t>
    </rPh>
    <phoneticPr fontId="3"/>
  </si>
  <si>
    <t>青色セルにのみ入力してください。白色セルは自動計算になっています。</t>
    <rPh sb="0" eb="2">
      <t>アオイロ</t>
    </rPh>
    <rPh sb="16" eb="18">
      <t>シロイロ</t>
    </rPh>
    <phoneticPr fontId="3"/>
  </si>
  <si>
    <t>人</t>
    <rPh sb="0" eb="1">
      <t>ニン</t>
    </rPh>
    <phoneticPr fontId="3"/>
  </si>
  <si>
    <t>＜農福連携の実施状況＞</t>
    <rPh sb="1" eb="3">
      <t>ノウフク</t>
    </rPh>
    <rPh sb="3" eb="5">
      <t>レンケイ</t>
    </rPh>
    <rPh sb="6" eb="8">
      <t>ジッシ</t>
    </rPh>
    <rPh sb="8" eb="10">
      <t>ジョウキョウ</t>
    </rPh>
    <phoneticPr fontId="3"/>
  </si>
  <si>
    <t>）</t>
    <phoneticPr fontId="3"/>
  </si>
  <si>
    <t>（全就労支援事業収入における割合：</t>
    <phoneticPr fontId="3"/>
  </si>
  <si>
    <t>→</t>
    <phoneticPr fontId="3"/>
  </si>
  <si>
    <t>所在市町村</t>
    <rPh sb="0" eb="2">
      <t>ショザイ</t>
    </rPh>
    <rPh sb="2" eb="5">
      <t>シチョウソン</t>
    </rPh>
    <phoneticPr fontId="3"/>
  </si>
  <si>
    <t>法人種別</t>
    <rPh sb="0" eb="2">
      <t>ホウジン</t>
    </rPh>
    <rPh sb="2" eb="4">
      <t>シュベツ</t>
    </rPh>
    <phoneticPr fontId="3"/>
  </si>
  <si>
    <t>定員数</t>
    <rPh sb="0" eb="2">
      <t>テイイン</t>
    </rPh>
    <rPh sb="2" eb="3">
      <t>スウ</t>
    </rPh>
    <phoneticPr fontId="3"/>
  </si>
  <si>
    <t>事業所名</t>
    <rPh sb="0" eb="3">
      <t>ジギョウショ</t>
    </rPh>
    <rPh sb="3" eb="4">
      <t>メイ</t>
    </rPh>
    <phoneticPr fontId="3"/>
  </si>
  <si>
    <t>その他(社団・財団・農協・生協等)</t>
    <rPh sb="2" eb="3">
      <t>タ</t>
    </rPh>
    <rPh sb="4" eb="6">
      <t>シャダン</t>
    </rPh>
    <rPh sb="7" eb="9">
      <t>ザイダン</t>
    </rPh>
    <rPh sb="10" eb="12">
      <t>ノウキョウ</t>
    </rPh>
    <rPh sb="13" eb="15">
      <t>セイキョウ</t>
    </rPh>
    <rPh sb="15" eb="16">
      <t>トウ</t>
    </rPh>
    <phoneticPr fontId="3"/>
  </si>
  <si>
    <t>　就労支援事業収支額</t>
    <rPh sb="1" eb="3">
      <t>シュウロウ</t>
    </rPh>
    <rPh sb="3" eb="5">
      <t>シエン</t>
    </rPh>
    <rPh sb="5" eb="7">
      <t>ジギョウ</t>
    </rPh>
    <rPh sb="7" eb="9">
      <t>シュウシ</t>
    </rPh>
    <rPh sb="9" eb="10">
      <t>ガク</t>
    </rPh>
    <phoneticPr fontId="20"/>
  </si>
  <si>
    <t>電話番号</t>
    <rPh sb="0" eb="2">
      <t>デンワ</t>
    </rPh>
    <rPh sb="2" eb="4">
      <t>バンゴウ</t>
    </rPh>
    <phoneticPr fontId="3"/>
  </si>
  <si>
    <t>法人名</t>
    <rPh sb="0" eb="2">
      <t>ホウジン</t>
    </rPh>
    <rPh sb="2" eb="3">
      <t>メイ</t>
    </rPh>
    <phoneticPr fontId="3"/>
  </si>
  <si>
    <t>特定非営利活動法人</t>
    <rPh sb="0" eb="2">
      <t>トクテイ</t>
    </rPh>
    <rPh sb="2" eb="5">
      <t>ヒエイリ</t>
    </rPh>
    <rPh sb="5" eb="7">
      <t>カツドウ</t>
    </rPh>
    <rPh sb="7" eb="9">
      <t>ホウジン</t>
    </rPh>
    <phoneticPr fontId="3"/>
  </si>
  <si>
    <t>②就労支援事業支出額</t>
    <rPh sb="1" eb="3">
      <t>シュウロウ</t>
    </rPh>
    <rPh sb="3" eb="5">
      <t>シエン</t>
    </rPh>
    <rPh sb="5" eb="7">
      <t>ジギョウ</t>
    </rPh>
    <rPh sb="7" eb="9">
      <t>シシュツ</t>
    </rPh>
    <rPh sb="9" eb="10">
      <t>ガク</t>
    </rPh>
    <phoneticPr fontId="20"/>
  </si>
  <si>
    <t>メールアドレス</t>
    <phoneticPr fontId="3"/>
  </si>
  <si>
    <t>法人番号</t>
    <rPh sb="0" eb="2">
      <t>ホウジン</t>
    </rPh>
    <rPh sb="2" eb="4">
      <t>バンゴウ</t>
    </rPh>
    <phoneticPr fontId="3"/>
  </si>
  <si>
    <t>営利法人(株式・合名・合資・合同会社)</t>
    <rPh sb="0" eb="2">
      <t>エイリ</t>
    </rPh>
    <rPh sb="2" eb="4">
      <t>ホウジン</t>
    </rPh>
    <rPh sb="5" eb="7">
      <t>カブシキ</t>
    </rPh>
    <rPh sb="8" eb="10">
      <t>ゴウメイ</t>
    </rPh>
    <rPh sb="11" eb="13">
      <t>ゴウシ</t>
    </rPh>
    <rPh sb="14" eb="16">
      <t>ゴウドウ</t>
    </rPh>
    <rPh sb="16" eb="18">
      <t>ガイシャ</t>
    </rPh>
    <phoneticPr fontId="3"/>
  </si>
  <si>
    <t>①就労支援事業収入額</t>
    <rPh sb="1" eb="3">
      <t>シュウロウ</t>
    </rPh>
    <rPh sb="3" eb="5">
      <t>シエン</t>
    </rPh>
    <rPh sb="5" eb="7">
      <t>ジギョウ</t>
    </rPh>
    <rPh sb="7" eb="10">
      <t>シュウニュウガク</t>
    </rPh>
    <phoneticPr fontId="20"/>
  </si>
  <si>
    <t>担当者職・氏名</t>
    <rPh sb="0" eb="3">
      <t>タントウシャ</t>
    </rPh>
    <rPh sb="3" eb="4">
      <t>ショク</t>
    </rPh>
    <rPh sb="5" eb="7">
      <t>シメイ</t>
    </rPh>
    <phoneticPr fontId="3"/>
  </si>
  <si>
    <t>事業所番号</t>
    <rPh sb="0" eb="3">
      <t>ジギョウショ</t>
    </rPh>
    <rPh sb="3" eb="5">
      <t>バンゴウ</t>
    </rPh>
    <phoneticPr fontId="3"/>
  </si>
  <si>
    <t>医療法人</t>
    <rPh sb="0" eb="2">
      <t>イリョウ</t>
    </rPh>
    <rPh sb="2" eb="4">
      <t>ホウジン</t>
    </rPh>
    <phoneticPr fontId="3"/>
  </si>
  <si>
    <t>＜事業者情報＞</t>
    <rPh sb="1" eb="4">
      <t>ジギョウシャ</t>
    </rPh>
    <rPh sb="4" eb="6">
      <t>ジョウホウ</t>
    </rPh>
    <phoneticPr fontId="3"/>
  </si>
  <si>
    <t>社会福祉法人</t>
    <rPh sb="0" eb="6">
      <t>シャカイフクシホウジン</t>
    </rPh>
    <phoneticPr fontId="3"/>
  </si>
  <si>
    <t>社会福祉協議会</t>
    <rPh sb="0" eb="2">
      <t>シャカイ</t>
    </rPh>
    <rPh sb="2" eb="4">
      <t>フクシ</t>
    </rPh>
    <rPh sb="4" eb="7">
      <t>キョウギカイ</t>
    </rPh>
    <phoneticPr fontId="3"/>
  </si>
  <si>
    <t>人　　（割合：</t>
    <rPh sb="0" eb="1">
      <t>ニン</t>
    </rPh>
    <rPh sb="4" eb="6">
      <t>ワリアイ</t>
    </rPh>
    <phoneticPr fontId="3"/>
  </si>
  <si>
    <t>事業所番号</t>
  </si>
  <si>
    <t>社会福祉法人　ふれあいの里</t>
  </si>
  <si>
    <t>宮城県</t>
  </si>
  <si>
    <t>0410200026</t>
  </si>
  <si>
    <t>在宅障害者多機能支援施設ラボラーレ</t>
  </si>
  <si>
    <t>社会福祉法人石巻祥心会</t>
  </si>
  <si>
    <t>社会福祉法人東北福祉会</t>
  </si>
  <si>
    <t>社会福祉法人石巻市社会福祉協議会</t>
  </si>
  <si>
    <t>サンネットなごみ</t>
  </si>
  <si>
    <t>0410200356</t>
  </si>
  <si>
    <t>ワークスつばさ</t>
  </si>
  <si>
    <t>0410200364</t>
  </si>
  <si>
    <t>かなん</t>
  </si>
  <si>
    <t>0410200372</t>
  </si>
  <si>
    <t>社会福祉法人　夢みの里</t>
  </si>
  <si>
    <t>0410200596</t>
  </si>
  <si>
    <t>就労継続支援センター桜・さくら</t>
  </si>
  <si>
    <t>株式会社北上の郷</t>
  </si>
  <si>
    <t>トータルサポートセンター　みんなの夢広場</t>
  </si>
  <si>
    <t>0410210058</t>
  </si>
  <si>
    <t>小国の郷</t>
  </si>
  <si>
    <t>0410210074</t>
  </si>
  <si>
    <t>石巻市社協みどり園</t>
  </si>
  <si>
    <t>0410210082</t>
  </si>
  <si>
    <t>石巻市社協かしわホーム</t>
  </si>
  <si>
    <t>0410210090</t>
  </si>
  <si>
    <t>愛さんさん宅食株式会社</t>
  </si>
  <si>
    <t>0410210132</t>
  </si>
  <si>
    <t>愛さんさん　石巻事業所</t>
  </si>
  <si>
    <t>0410210249</t>
  </si>
  <si>
    <t>多機能型事業所　YUTTARI</t>
  </si>
  <si>
    <t>織音</t>
  </si>
  <si>
    <t>0410210264</t>
  </si>
  <si>
    <t>きゅう</t>
  </si>
  <si>
    <t>0410210355</t>
  </si>
  <si>
    <t>パーラー山と田んぼ</t>
  </si>
  <si>
    <t>0410210389</t>
  </si>
  <si>
    <t>ゆにばーさるプラザ</t>
  </si>
  <si>
    <t>0410210439</t>
  </si>
  <si>
    <t>めだかのたいよう</t>
  </si>
  <si>
    <t>0410210512</t>
  </si>
  <si>
    <t>株式会社manaby</t>
  </si>
  <si>
    <t>Ecoリサイクル松並工場</t>
  </si>
  <si>
    <t>0410210538</t>
  </si>
  <si>
    <t>株式会社アップルファーム</t>
  </si>
  <si>
    <t>石巻メンテナンスセンター</t>
  </si>
  <si>
    <t>0410210603</t>
  </si>
  <si>
    <t>社会福祉法人宮城県障がい者福祉協会</t>
  </si>
  <si>
    <t>社会福祉法人　嶋福祉会</t>
  </si>
  <si>
    <t>さくら学園</t>
  </si>
  <si>
    <t>0410300180</t>
  </si>
  <si>
    <t>医療法人菅野愛生会</t>
  </si>
  <si>
    <t>メープルガーデン</t>
  </si>
  <si>
    <t>0410300230</t>
  </si>
  <si>
    <t>社会福祉法人やまとみらい福祉会</t>
  </si>
  <si>
    <t>有限会社大裕</t>
  </si>
  <si>
    <t>チョコしおがま</t>
  </si>
  <si>
    <t>0410300354</t>
  </si>
  <si>
    <t>一般社団法人ハッピーキャンパー</t>
  </si>
  <si>
    <t>ワークスタイル　にこ</t>
  </si>
  <si>
    <t>0410300370</t>
  </si>
  <si>
    <t>社会福祉法人キングス・ガーデン宮城</t>
  </si>
  <si>
    <t>幸町ブランチ</t>
  </si>
  <si>
    <t>0410500045</t>
  </si>
  <si>
    <t>社会福祉法人洗心会</t>
  </si>
  <si>
    <t>特定非営利活動法人ネットワークオレンジ</t>
  </si>
  <si>
    <t>社会福祉法人気仙沼市社会福祉協議会</t>
  </si>
  <si>
    <t>ワークショップひまわり</t>
  </si>
  <si>
    <t>0410500276</t>
  </si>
  <si>
    <t>気仙沼市松峰園</t>
  </si>
  <si>
    <t>0410500300</t>
  </si>
  <si>
    <t>ワークショップふれあい</t>
  </si>
  <si>
    <t>0410500565</t>
  </si>
  <si>
    <t>Ｏｒａｎｇｅ　Ｍａｔｅｓ</t>
  </si>
  <si>
    <t>一般社団法人かもみーる</t>
  </si>
  <si>
    <t>働希舎かもみ～る</t>
  </si>
  <si>
    <t>0410500581</t>
  </si>
  <si>
    <t>社会福祉法人白石陽光園</t>
  </si>
  <si>
    <t>白石あけぼの園</t>
  </si>
  <si>
    <t>0410600050</t>
  </si>
  <si>
    <t>八枚田</t>
  </si>
  <si>
    <t>0410600167</t>
  </si>
  <si>
    <t>株式会社エスシー</t>
  </si>
  <si>
    <t>ABAIN</t>
  </si>
  <si>
    <t>0410600225</t>
  </si>
  <si>
    <t>社会福祉法人　みのり会</t>
  </si>
  <si>
    <t>社会福祉法人名取市社会福祉協議会</t>
  </si>
  <si>
    <t>名取市みのり園</t>
  </si>
  <si>
    <t>名取市友愛作業所</t>
  </si>
  <si>
    <t>0410700249</t>
  </si>
  <si>
    <t>一般社団法人こねくと</t>
  </si>
  <si>
    <t>wara</t>
  </si>
  <si>
    <t>0410700371</t>
  </si>
  <si>
    <t>0410700389</t>
  </si>
  <si>
    <t>株式会社ゼンシン</t>
  </si>
  <si>
    <t>テラグラッサ</t>
  </si>
  <si>
    <t>0410700397</t>
  </si>
  <si>
    <t>ラ・フレーズ</t>
  </si>
  <si>
    <t>0410700496</t>
  </si>
  <si>
    <t>株式会社ゲンマ</t>
  </si>
  <si>
    <t>就労継続支援B型　MAKANA(マカナ)</t>
  </si>
  <si>
    <t>0410700512</t>
  </si>
  <si>
    <t>一般社団法人HELLOS</t>
  </si>
  <si>
    <t>社会福祉法人臥牛三敬会</t>
  </si>
  <si>
    <t>虹の園</t>
  </si>
  <si>
    <t>0410800031</t>
  </si>
  <si>
    <t>0410800130</t>
  </si>
  <si>
    <t>社会福祉法人角田市社会福祉協議会</t>
  </si>
  <si>
    <t>角田市障害者就労支援施設のぎく</t>
  </si>
  <si>
    <t>0410800155</t>
  </si>
  <si>
    <t>一般社団法人みなみの風</t>
  </si>
  <si>
    <t>社会福祉法人　多賀城市社会福祉協議会</t>
  </si>
  <si>
    <t>多賀城市福祉工房のぞみ園</t>
  </si>
  <si>
    <t>0410900047</t>
  </si>
  <si>
    <t>レインボー多賀城</t>
  </si>
  <si>
    <t>0410900054</t>
  </si>
  <si>
    <t>特定非営利活動法人幸創</t>
  </si>
  <si>
    <t>一般社団法人ＣＯＭ’Ｓ</t>
  </si>
  <si>
    <t>ＣＯＭ’Ｓ</t>
  </si>
  <si>
    <t>エコ・アース・ファクトリー株式会社</t>
  </si>
  <si>
    <t>特定非営利活動法人結</t>
  </si>
  <si>
    <t>就労支援事業所　ゆい</t>
  </si>
  <si>
    <t>0410917082</t>
  </si>
  <si>
    <t>岩沼市障害者地域就労支援センター　ひまわりホーム</t>
  </si>
  <si>
    <t>社会福祉法人しおかぜ福祉会</t>
  </si>
  <si>
    <t>障害福祉サービス事業所しおかぜ</t>
  </si>
  <si>
    <t>0411100100</t>
  </si>
  <si>
    <t>特定非営利活動法人ハンス・バーガー協会</t>
  </si>
  <si>
    <t>サポートセンター　リーチェ</t>
  </si>
  <si>
    <t>0411100217</t>
  </si>
  <si>
    <t>公益社団法人青年海外協力協会</t>
  </si>
  <si>
    <t>公益社団法人　青年海外協力協会</t>
  </si>
  <si>
    <t>0411100282</t>
  </si>
  <si>
    <t>0411100340</t>
  </si>
  <si>
    <t>JOCA東北　J’sWork</t>
  </si>
  <si>
    <t>社会福祉法人　恵泉会</t>
  </si>
  <si>
    <t>若葉園</t>
  </si>
  <si>
    <t>0411200058</t>
  </si>
  <si>
    <t>社会福祉法人登米市社会福祉協議会</t>
  </si>
  <si>
    <t>社会福祉法人はらから福祉会</t>
  </si>
  <si>
    <t>登米大地</t>
  </si>
  <si>
    <t>さくらワークス</t>
  </si>
  <si>
    <t>0411200249</t>
  </si>
  <si>
    <t>0411200306</t>
  </si>
  <si>
    <t>登米市社協南方福祉作業所あやめ園</t>
  </si>
  <si>
    <t>0411200322</t>
  </si>
  <si>
    <t>すてっぷ</t>
  </si>
  <si>
    <t>0411200330</t>
  </si>
  <si>
    <t>登米市社協豊里福祉作業所工房なかま</t>
  </si>
  <si>
    <t>0411200348</t>
  </si>
  <si>
    <t>ラボラーレ登米</t>
  </si>
  <si>
    <t>0411200371</t>
  </si>
  <si>
    <t>0411200421</t>
  </si>
  <si>
    <t>株式会社ドリーム</t>
  </si>
  <si>
    <t>ドリーム農園</t>
  </si>
  <si>
    <t>0411200504</t>
  </si>
  <si>
    <t>特定非営利活動法人わらいの館四季</t>
  </si>
  <si>
    <t>Seed Company</t>
  </si>
  <si>
    <t>0411200561</t>
  </si>
  <si>
    <t>有限会社みんなの家</t>
  </si>
  <si>
    <t>みんなの家のぞみ</t>
  </si>
  <si>
    <t>0411200579</t>
  </si>
  <si>
    <t>社会福祉法人　栗原秀峰会</t>
  </si>
  <si>
    <t>パン工房いそっぷ</t>
  </si>
  <si>
    <t>0411300197</t>
  </si>
  <si>
    <t>特定非営利活動法人栗原市障害者就労支援センター</t>
  </si>
  <si>
    <t>ＮＰＯステップアップ</t>
  </si>
  <si>
    <t>0411300247</t>
  </si>
  <si>
    <t>社会福祉法人豊明会</t>
  </si>
  <si>
    <t>ふくし工房かつらっぱ</t>
  </si>
  <si>
    <t>0411300254</t>
  </si>
  <si>
    <t>株式会社照隅</t>
  </si>
  <si>
    <t>ゆめや</t>
  </si>
  <si>
    <t>0411300387</t>
  </si>
  <si>
    <t>株式会社リツワ</t>
  </si>
  <si>
    <t>0411300452</t>
  </si>
  <si>
    <t>就労支援事業所　チャレンジド岩ヶ崎</t>
  </si>
  <si>
    <t>社会福祉法人矢本愛育会</t>
  </si>
  <si>
    <t>障害者日中活動支援施設ぎんの星</t>
  </si>
  <si>
    <t>0411400021</t>
  </si>
  <si>
    <t>一般社団法人くるり</t>
  </si>
  <si>
    <t>ワークハウスくりの木</t>
  </si>
  <si>
    <t>0411400260</t>
  </si>
  <si>
    <t>特定非営利活動法人　くもりのち晴れ</t>
  </si>
  <si>
    <t>社会福祉法人大崎誠心会</t>
  </si>
  <si>
    <t>社会福祉法人永楽会</t>
  </si>
  <si>
    <t>ハーモニーさんぼんぎ</t>
  </si>
  <si>
    <t>工房パルコ</t>
  </si>
  <si>
    <t>0411500200</t>
  </si>
  <si>
    <t>社会福祉法人　おおさきさくら福祉会</t>
  </si>
  <si>
    <t>社会福祉法人　聖心会</t>
  </si>
  <si>
    <t>指定障害福祉サービス事業所　大崎太陽の村</t>
  </si>
  <si>
    <t>0411500325</t>
  </si>
  <si>
    <t>しあんくれ～る</t>
  </si>
  <si>
    <t>0411500382</t>
  </si>
  <si>
    <t>すずかけの里</t>
  </si>
  <si>
    <t>0411500416</t>
  </si>
  <si>
    <t>社会福祉法人チャレンジドらいふ</t>
  </si>
  <si>
    <t>社会福祉法人宮城厚生福祉会</t>
  </si>
  <si>
    <t>多機能型就労支援事業所てとて古川</t>
  </si>
  <si>
    <t>0411500697</t>
  </si>
  <si>
    <t>特定非営利活動法人まきばフリースクール</t>
  </si>
  <si>
    <t>0411500754</t>
  </si>
  <si>
    <t>社会福祉法人みんなの輪</t>
  </si>
  <si>
    <t>あいあいファーム　わ・は・わ田尻</t>
  </si>
  <si>
    <t>0411500770</t>
  </si>
  <si>
    <t>鳴子地域福祉事業所　まるちゃん家</t>
  </si>
  <si>
    <t>0411500804</t>
  </si>
  <si>
    <t>特定非営利活動法人　学びの庭</t>
  </si>
  <si>
    <t>就労支援センター　『ジェムストーン』</t>
  </si>
  <si>
    <t>0411500853</t>
  </si>
  <si>
    <t>一般社団法人はぴかむ</t>
  </si>
  <si>
    <t>指定障害福祉サービス事業所　葵～あおい</t>
  </si>
  <si>
    <t>0411500879</t>
  </si>
  <si>
    <t>合同会社リレーション</t>
  </si>
  <si>
    <t>就労継続支援（B型）事業所ライフアップ</t>
  </si>
  <si>
    <t>0411500895</t>
  </si>
  <si>
    <t>社会福祉法人　優愛会</t>
  </si>
  <si>
    <t>しあわせカフェ</t>
  </si>
  <si>
    <t>0411500903</t>
  </si>
  <si>
    <t>合同会社おれんじの羽</t>
  </si>
  <si>
    <t>おれんじ工房</t>
  </si>
  <si>
    <t>0411600059</t>
  </si>
  <si>
    <t>株式会社ゴリラファーム</t>
  </si>
  <si>
    <t>ＡＭＥＨＡＲＥ</t>
  </si>
  <si>
    <t>0411600117</t>
  </si>
  <si>
    <t>蔵王すずしろ</t>
  </si>
  <si>
    <t>0412100075</t>
  </si>
  <si>
    <t>社会福祉法人福寿会</t>
  </si>
  <si>
    <t>多機能型事業所　旭園</t>
  </si>
  <si>
    <t>0412200040</t>
  </si>
  <si>
    <t>びいんず夢楽多</t>
  </si>
  <si>
    <t>0412200222</t>
  </si>
  <si>
    <t>くりえいと柴田</t>
  </si>
  <si>
    <t>0412200230</t>
  </si>
  <si>
    <t>レインボー川崎</t>
  </si>
  <si>
    <t>0412200339</t>
  </si>
  <si>
    <t>有限会社ケイ</t>
  </si>
  <si>
    <t>0412210106</t>
  </si>
  <si>
    <t>ワーク　サポート南桜</t>
  </si>
  <si>
    <t>一般社団法人ふくのね</t>
  </si>
  <si>
    <t>0412210148</t>
  </si>
  <si>
    <t>ほっとファーム　株式会社</t>
  </si>
  <si>
    <t>障がい者就労支援事業所　かけはし</t>
  </si>
  <si>
    <t>ほっとハート柴田</t>
  </si>
  <si>
    <t>0412210254</t>
  </si>
  <si>
    <t>ざおう菜園</t>
  </si>
  <si>
    <t>みずきの里丸森</t>
  </si>
  <si>
    <t>0412300022</t>
  </si>
  <si>
    <t>亘理町</t>
  </si>
  <si>
    <t>亘理町ゆうゆう作業所</t>
  </si>
  <si>
    <t>えいむ亘理</t>
  </si>
  <si>
    <t>0412400095</t>
  </si>
  <si>
    <t>こうそう亘理</t>
  </si>
  <si>
    <t>0412400160</t>
  </si>
  <si>
    <t>山元町共同作業所</t>
  </si>
  <si>
    <t>0412400178</t>
  </si>
  <si>
    <t>0412400269</t>
  </si>
  <si>
    <t>特定非営利活動法人ポラリス</t>
  </si>
  <si>
    <t>ポラリス</t>
  </si>
  <si>
    <t>0412400285</t>
  </si>
  <si>
    <t>山元いちご農園れいずホーム</t>
  </si>
  <si>
    <t>社会福祉法人　松の実福祉会</t>
  </si>
  <si>
    <t>松の実</t>
  </si>
  <si>
    <t>0412600108</t>
  </si>
  <si>
    <t>みお七ヶ浜</t>
  </si>
  <si>
    <t>0412600124</t>
  </si>
  <si>
    <t>こうそう</t>
  </si>
  <si>
    <t>0412600157</t>
  </si>
  <si>
    <t>梨花</t>
  </si>
  <si>
    <t>0412600165</t>
  </si>
  <si>
    <t>工房　歩歩</t>
  </si>
  <si>
    <t>0412600181</t>
  </si>
  <si>
    <t>DiyCE</t>
  </si>
  <si>
    <t>0412630170</t>
  </si>
  <si>
    <t>特定非営利活動法人黒川こころの応援団</t>
  </si>
  <si>
    <t>nisipirica</t>
  </si>
  <si>
    <t>0412700015</t>
  </si>
  <si>
    <t>特定非営利活動法人ステップアップたいわ</t>
  </si>
  <si>
    <t>ステップアップたいわ</t>
  </si>
  <si>
    <t>0412700353</t>
  </si>
  <si>
    <t>パン工房　わ・は・わ</t>
  </si>
  <si>
    <t>0412700379</t>
  </si>
  <si>
    <t>夢の風とみや</t>
  </si>
  <si>
    <t>0412700395</t>
  </si>
  <si>
    <t>大郷ファーム</t>
  </si>
  <si>
    <t>わ・は・わ味明</t>
  </si>
  <si>
    <t>0412700429</t>
  </si>
  <si>
    <t>宮城県船形の郷</t>
  </si>
  <si>
    <t>0412700452</t>
  </si>
  <si>
    <t>一般社団法人　Ａｉえりあサポート福祉会</t>
  </si>
  <si>
    <t>あいの郷</t>
  </si>
  <si>
    <t>0412700478</t>
  </si>
  <si>
    <t>特定非営利活動法人大郷ファーム</t>
  </si>
  <si>
    <t>0412700536</t>
  </si>
  <si>
    <t>わ・は・わ大衡</t>
  </si>
  <si>
    <t>0412700684</t>
  </si>
  <si>
    <t>ワインフォレスト七ツ森</t>
  </si>
  <si>
    <t>加美町</t>
  </si>
  <si>
    <t>加美町障害者自立支援センター</t>
  </si>
  <si>
    <t>0412800062</t>
  </si>
  <si>
    <t>クローバーハウス</t>
  </si>
  <si>
    <t>0412800088</t>
  </si>
  <si>
    <t>一般社団法人そにゃる</t>
  </si>
  <si>
    <t>そにゃる</t>
  </si>
  <si>
    <t>0412800153</t>
  </si>
  <si>
    <t>社会福祉法人共生の森</t>
  </si>
  <si>
    <t>0413100090</t>
  </si>
  <si>
    <t>社会福祉法人共生の森就労支援継続支援B型事業所</t>
  </si>
  <si>
    <t>わ・は・わ美里</t>
  </si>
  <si>
    <t>0413100116</t>
  </si>
  <si>
    <t>株式会社エール</t>
  </si>
  <si>
    <t>よつば農園</t>
  </si>
  <si>
    <t>0413100165</t>
  </si>
  <si>
    <t>就労支援センターＡＫＡＲＩ</t>
  </si>
  <si>
    <t>0413100272</t>
  </si>
  <si>
    <t>一般社団法人ALC</t>
  </si>
  <si>
    <t>にじいろてらす</t>
  </si>
  <si>
    <t>0413100280</t>
  </si>
  <si>
    <t>わ・は・わ南郷</t>
  </si>
  <si>
    <t>0413100298</t>
  </si>
  <si>
    <t>ほっとハート美里</t>
  </si>
  <si>
    <t>0413100322</t>
  </si>
  <si>
    <t>特定非営利活動法人きらら女川</t>
  </si>
  <si>
    <t>きらら女川</t>
  </si>
  <si>
    <t>0413500042</t>
  </si>
  <si>
    <t>仙台市</t>
  </si>
  <si>
    <t>社会福祉法人一歩一歩福祉会</t>
  </si>
  <si>
    <t>社会福祉法人千代福祉会</t>
  </si>
  <si>
    <t>社会福祉法人仙台市手をつなぐ育成会</t>
  </si>
  <si>
    <t>社会福祉法人信和会</t>
  </si>
  <si>
    <t>社会福祉法人仙台市肢体不自由児者父母の会</t>
  </si>
  <si>
    <t>仙台自立の家</t>
  </si>
  <si>
    <t>0415100643</t>
  </si>
  <si>
    <t>社会福祉法人国見会</t>
  </si>
  <si>
    <t>医療法人社団原クリニック</t>
  </si>
  <si>
    <t>仙台メンタルヘルスサービス</t>
  </si>
  <si>
    <t>0415100684</t>
  </si>
  <si>
    <t>0415100700</t>
  </si>
  <si>
    <t>みんなの広場（くにみ工房）</t>
  </si>
  <si>
    <t>仙台もぐらの家</t>
  </si>
  <si>
    <t>0415100718</t>
  </si>
  <si>
    <t>社会福祉法人幸生会</t>
  </si>
  <si>
    <t>ぱーとなー</t>
  </si>
  <si>
    <t>0415100734</t>
  </si>
  <si>
    <t>クローバーズ・ピアワッセ</t>
  </si>
  <si>
    <t>0415100882</t>
  </si>
  <si>
    <t>特定非営利活動法人生活支援きょうどう舎</t>
  </si>
  <si>
    <t>特定非営利活動法人桑の木</t>
  </si>
  <si>
    <t>マルベリー工房</t>
  </si>
  <si>
    <t>0415100965</t>
  </si>
  <si>
    <t>一般社団法人悠優会</t>
  </si>
  <si>
    <t>くるみの木</t>
  </si>
  <si>
    <t>0415101054</t>
  </si>
  <si>
    <t>パル三居沢</t>
  </si>
  <si>
    <t>0415101070</t>
  </si>
  <si>
    <t>メルヴェイユ仙台</t>
  </si>
  <si>
    <t>特定非営利活動法人多夢多夢舎中山工房</t>
  </si>
  <si>
    <t>多夢多夢舎中山工房</t>
  </si>
  <si>
    <t>0415101161</t>
  </si>
  <si>
    <t>特定非営利活動法人博英舎・こころや</t>
  </si>
  <si>
    <t>こころや</t>
  </si>
  <si>
    <t>0415101179</t>
  </si>
  <si>
    <t>特定非営利活動法人コスモスクラブ</t>
  </si>
  <si>
    <t>株式会社ＭＡＹＵＲＡ</t>
  </si>
  <si>
    <t>0415101310</t>
  </si>
  <si>
    <t>社会福祉法人ぽっけコミュニティネットワーク</t>
  </si>
  <si>
    <t>チャレンジビラ</t>
  </si>
  <si>
    <t>株式会社秀賀会</t>
  </si>
  <si>
    <t>0415101393</t>
  </si>
  <si>
    <t>社会福祉法人仙台市障害者福祉協会</t>
  </si>
  <si>
    <t>ほっとファーム株式会社</t>
  </si>
  <si>
    <t>一般社団法人祐紀会</t>
  </si>
  <si>
    <t>あしあと</t>
  </si>
  <si>
    <t>たんぽぽハウス</t>
  </si>
  <si>
    <t>課外塾</t>
  </si>
  <si>
    <t>一般社団法人アート・インクルージョン</t>
  </si>
  <si>
    <t>アート・インクルージョンファクトリー</t>
  </si>
  <si>
    <t>0415101732</t>
  </si>
  <si>
    <t>特定非営利活動法人　創の会</t>
  </si>
  <si>
    <t>0415101740</t>
  </si>
  <si>
    <t>0415101757</t>
  </si>
  <si>
    <t>就労継続支援Ｂ型事業所　くにみの風</t>
  </si>
  <si>
    <t>0415101773</t>
  </si>
  <si>
    <t>アミークス株式会社</t>
  </si>
  <si>
    <t>ほっとハート仙台</t>
  </si>
  <si>
    <t>レストランぴぁ</t>
  </si>
  <si>
    <t>株式会社さくら</t>
  </si>
  <si>
    <t>さくら工房</t>
  </si>
  <si>
    <t>0415101914</t>
  </si>
  <si>
    <t>社会福祉法人仙萩の杜</t>
  </si>
  <si>
    <t>0415101948</t>
  </si>
  <si>
    <t>一般社団法人アイエスエフネットベネフィット</t>
  </si>
  <si>
    <t>アイエスエフネットベネフィット仙台</t>
  </si>
  <si>
    <t>0415102003</t>
  </si>
  <si>
    <t>株式会社ハート米夢</t>
  </si>
  <si>
    <t>株式会社ハート米夢仙台青葉事業所</t>
  </si>
  <si>
    <t>0415102045</t>
  </si>
  <si>
    <t>一般社団法人ぶるー・びー</t>
  </si>
  <si>
    <t>ぶるー・びー</t>
  </si>
  <si>
    <t>0415102078</t>
  </si>
  <si>
    <t>特定非営利活動法人せんだいアビリティネットワーク</t>
  </si>
  <si>
    <t>せんだい庵</t>
  </si>
  <si>
    <t>0415102185</t>
  </si>
  <si>
    <t>0415102318</t>
  </si>
  <si>
    <t>一般社団法人己達会</t>
  </si>
  <si>
    <t>0415102342</t>
  </si>
  <si>
    <t>0415102359</t>
  </si>
  <si>
    <t>特定非営利活動法人Links</t>
  </si>
  <si>
    <t>Links青葉</t>
  </si>
  <si>
    <t>0415102367</t>
  </si>
  <si>
    <t>せんだんの杜　杜の工房</t>
  </si>
  <si>
    <t>0415102441</t>
  </si>
  <si>
    <t>社会福祉法人仙台つるがや福祉会</t>
  </si>
  <si>
    <t>アミークスＺＯＥＮ</t>
  </si>
  <si>
    <t>0415102482</t>
  </si>
  <si>
    <t>サニースポット木町</t>
  </si>
  <si>
    <t>株式会社満天の星</t>
  </si>
  <si>
    <t>ぺがさす</t>
  </si>
  <si>
    <t>0415102557</t>
  </si>
  <si>
    <t>株式会社たんぽぽ</t>
  </si>
  <si>
    <t>0415102573</t>
  </si>
  <si>
    <t>学校法人岩沼学園</t>
  </si>
  <si>
    <t>あんぶれら舎</t>
  </si>
  <si>
    <t>0415102623</t>
  </si>
  <si>
    <t>みんなの広場（工房きまち）</t>
  </si>
  <si>
    <t>0415102631</t>
  </si>
  <si>
    <t>株式会社あるふぁおめが</t>
  </si>
  <si>
    <t>サブカルビジネスセンター仙台</t>
  </si>
  <si>
    <t>0415102656</t>
  </si>
  <si>
    <t>0415102664</t>
  </si>
  <si>
    <t>株式会社チャレンジプラットフォーム</t>
  </si>
  <si>
    <t>0415102714</t>
  </si>
  <si>
    <t>ジョブサポートＹＯＵ旭ケ丘</t>
  </si>
  <si>
    <t>0415102839</t>
  </si>
  <si>
    <t>多機能型事業所　スペースせんだい</t>
  </si>
  <si>
    <t>0415102847</t>
  </si>
  <si>
    <t>社会福祉法人家庭福祉会</t>
  </si>
  <si>
    <t>きぼう園</t>
  </si>
  <si>
    <t>0415200062</t>
  </si>
  <si>
    <t>第二啓生園</t>
  </si>
  <si>
    <t>0415200351</t>
  </si>
  <si>
    <t>社会福祉法人愛泉会</t>
  </si>
  <si>
    <t>社会福祉法人愛子福祉会</t>
  </si>
  <si>
    <t>いずみ授産所</t>
  </si>
  <si>
    <t>ワークつるがや</t>
  </si>
  <si>
    <t>0415200427</t>
  </si>
  <si>
    <t>社会福祉法人ゆうゆう舎</t>
  </si>
  <si>
    <t>0415200435</t>
  </si>
  <si>
    <t>わ・は・わ宮城野</t>
  </si>
  <si>
    <t>0415200476</t>
  </si>
  <si>
    <t>特定非営利活動法人あなたの街の｢三河や」さん</t>
  </si>
  <si>
    <t>特定非営利活動法人フルハウス</t>
  </si>
  <si>
    <t>コッペ</t>
  </si>
  <si>
    <t>0415200583</t>
  </si>
  <si>
    <t>0415200591</t>
  </si>
  <si>
    <t>しじゅうからat work</t>
  </si>
  <si>
    <t>0415200997</t>
  </si>
  <si>
    <t>工房すぴか</t>
  </si>
  <si>
    <t>0415201037</t>
  </si>
  <si>
    <t>ぱれった・けやき宮城野</t>
  </si>
  <si>
    <t>0415201094</t>
  </si>
  <si>
    <t>ぴぁ</t>
  </si>
  <si>
    <t>0415201151</t>
  </si>
  <si>
    <t>特定非営利活動法人シャロームの会</t>
  </si>
  <si>
    <t>0415201433</t>
  </si>
  <si>
    <t>株式会社エフリング</t>
  </si>
  <si>
    <t>ジョブタス東仙台事業所</t>
  </si>
  <si>
    <t>0415201482</t>
  </si>
  <si>
    <t>ワーキングギルド花梨</t>
  </si>
  <si>
    <t>0415300193</t>
  </si>
  <si>
    <t>わ・は・わ</t>
  </si>
  <si>
    <t>0415300250</t>
  </si>
  <si>
    <t>社会福祉法人わたげ福祉会</t>
  </si>
  <si>
    <t>0415300425</t>
  </si>
  <si>
    <t>フォンテーヌ</t>
  </si>
  <si>
    <t>0415300441</t>
  </si>
  <si>
    <t>わたげの樹</t>
  </si>
  <si>
    <t>0415300649</t>
  </si>
  <si>
    <t>社会福祉法人あおぞら</t>
  </si>
  <si>
    <t>もぐもぐ</t>
  </si>
  <si>
    <t>0415300672</t>
  </si>
  <si>
    <t>ほっとたいむ</t>
  </si>
  <si>
    <t>0415300706</t>
  </si>
  <si>
    <t>0415300730</t>
  </si>
  <si>
    <t>就労継続支援Ｂ型事業所　はぴかむ</t>
  </si>
  <si>
    <t>0415300847</t>
  </si>
  <si>
    <t>わ・は・わ沖野</t>
  </si>
  <si>
    <t>0415300904</t>
  </si>
  <si>
    <t>Links五橋</t>
  </si>
  <si>
    <t>0415300920</t>
  </si>
  <si>
    <t>株式会社スパーツ</t>
  </si>
  <si>
    <t>スパーツ長町</t>
  </si>
  <si>
    <t>0415300979</t>
  </si>
  <si>
    <t>特定非営利活動法人　みどり会</t>
  </si>
  <si>
    <t>株式会社なでしこ</t>
  </si>
  <si>
    <t>就労継続支援事業所なでしこ</t>
  </si>
  <si>
    <t>0415300995</t>
  </si>
  <si>
    <t>一般社団法人　杜の都福祉事業団</t>
  </si>
  <si>
    <t>ゼルコバ</t>
  </si>
  <si>
    <t>0415301035</t>
  </si>
  <si>
    <t>スパーツ若林</t>
  </si>
  <si>
    <t>0415301100</t>
  </si>
  <si>
    <t>株式会社未来企画</t>
  </si>
  <si>
    <t>アスノバ</t>
  </si>
  <si>
    <t>0415301142</t>
  </si>
  <si>
    <t>株式会社ゆめ工房</t>
  </si>
  <si>
    <t>いいね仙台</t>
  </si>
  <si>
    <t>0415301159</t>
  </si>
  <si>
    <t>社会福祉法人ライフの学校</t>
  </si>
  <si>
    <t>0415301175</t>
  </si>
  <si>
    <t>合同会社ビッグママ</t>
  </si>
  <si>
    <t>就労支援Ｂ型事業所　ビッグサン</t>
  </si>
  <si>
    <t>0415301233</t>
  </si>
  <si>
    <t>社会福祉法人共生福祉会</t>
  </si>
  <si>
    <t>仙台ワークキャンパス</t>
  </si>
  <si>
    <t>0415400118</t>
  </si>
  <si>
    <t>0415400498</t>
  </si>
  <si>
    <t>ポッケの森</t>
  </si>
  <si>
    <t>社会福祉法人一寿会</t>
  </si>
  <si>
    <t>一寿園</t>
  </si>
  <si>
    <t>0415400589</t>
  </si>
  <si>
    <t>社会福祉法人わらしべ舎</t>
  </si>
  <si>
    <t>わらしべ舎西多賀工房</t>
  </si>
  <si>
    <t>0415400597</t>
  </si>
  <si>
    <t>フリースペースソレイユ</t>
  </si>
  <si>
    <t>社会福祉法人共生福祉会萩の郷福祉工場</t>
  </si>
  <si>
    <t>0415400712</t>
  </si>
  <si>
    <t>0415400720</t>
  </si>
  <si>
    <t>びすた～りフードマーケット</t>
  </si>
  <si>
    <t>0415400746</t>
  </si>
  <si>
    <t>すぴなっち</t>
  </si>
  <si>
    <t>0415400761</t>
  </si>
  <si>
    <t>ピアサポートセンターそら</t>
  </si>
  <si>
    <t>0415400779</t>
  </si>
  <si>
    <t>特定非営利活動法人だんでらいおん</t>
  </si>
  <si>
    <t>だんでらいおん</t>
  </si>
  <si>
    <t>0415400894</t>
  </si>
  <si>
    <t>障害福祉サービス事業所ビッグママ</t>
  </si>
  <si>
    <t>0415400902</t>
  </si>
  <si>
    <t>社会福祉法人ふれあいの森</t>
  </si>
  <si>
    <t>多機能型事業所向日葵ファミリー</t>
  </si>
  <si>
    <t>0415400985</t>
  </si>
  <si>
    <t>特定非営利活動法人アグリ・ノーマライゼーションin秋保</t>
  </si>
  <si>
    <t>サンサンファクトリー</t>
  </si>
  <si>
    <t>0415401009</t>
  </si>
  <si>
    <t>せんしょう庵</t>
  </si>
  <si>
    <t>0415401264</t>
  </si>
  <si>
    <t>一般社団法人恵のもり</t>
  </si>
  <si>
    <t>ＭＥＧＵＭＩ</t>
  </si>
  <si>
    <t>0415401439</t>
  </si>
  <si>
    <t>株式会社サンテック</t>
  </si>
  <si>
    <t>0415401462</t>
  </si>
  <si>
    <t>希望の星</t>
  </si>
  <si>
    <t>0415401470</t>
  </si>
  <si>
    <t>まどか</t>
  </si>
  <si>
    <t>0415401678</t>
  </si>
  <si>
    <t>社会福祉法人りんごの樹</t>
  </si>
  <si>
    <t>社会福祉法人りんごの樹虹の橋</t>
  </si>
  <si>
    <t>0415401702</t>
  </si>
  <si>
    <t>みどり工房　長町</t>
  </si>
  <si>
    <t>0415401819</t>
  </si>
  <si>
    <t>グリーンファーム仙台</t>
  </si>
  <si>
    <t>特定非営利活動法人ふるたいむ</t>
  </si>
  <si>
    <t>就労継続支援Ｂ型事業所　芽ぶき</t>
  </si>
  <si>
    <t>0415401884</t>
  </si>
  <si>
    <t>特定非営利活動法人グループゆう</t>
  </si>
  <si>
    <t>工房かやの実</t>
  </si>
  <si>
    <t>0415500271</t>
  </si>
  <si>
    <t>障害福祉サービス事業所ほうゆう</t>
  </si>
  <si>
    <t>0415500297</t>
  </si>
  <si>
    <t>社会福祉法人太陽の丘福祉会</t>
  </si>
  <si>
    <t>仙台ローズガーデン</t>
  </si>
  <si>
    <t>0415500370</t>
  </si>
  <si>
    <t>特定非営利活動法人雲母倶楽部</t>
  </si>
  <si>
    <t>南光だi雲母倶楽部</t>
  </si>
  <si>
    <t>0415500479</t>
  </si>
  <si>
    <t>ワークスペースぽぽ</t>
  </si>
  <si>
    <t>0415500610</t>
  </si>
  <si>
    <t>ワーク　ファレ</t>
  </si>
  <si>
    <t>0415500693</t>
  </si>
  <si>
    <t>すまいる作業所</t>
  </si>
  <si>
    <t>0415500701</t>
  </si>
  <si>
    <t>パルいずみ</t>
  </si>
  <si>
    <t>0415500719</t>
  </si>
  <si>
    <t>特定非営利活動法人あゆみ</t>
  </si>
  <si>
    <t>ふぉれすとあゆみ</t>
  </si>
  <si>
    <t>0415500784</t>
  </si>
  <si>
    <t>仙台市泉ふれあいの家</t>
  </si>
  <si>
    <t>0415500875</t>
  </si>
  <si>
    <t>特定非営利活動法人みんなえがお</t>
  </si>
  <si>
    <t>0415500982</t>
  </si>
  <si>
    <t>みどり工房　泉中央</t>
  </si>
  <si>
    <t>0415501295</t>
  </si>
  <si>
    <t>ココア・泉中央</t>
  </si>
  <si>
    <t>0415501329</t>
  </si>
  <si>
    <t>株式会社　加藤福祉サービス</t>
  </si>
  <si>
    <t>就労支援施設ねのわーく</t>
  </si>
  <si>
    <t>0415501345</t>
  </si>
  <si>
    <t>0415501386</t>
  </si>
  <si>
    <t>0415501410</t>
  </si>
  <si>
    <t>Ａｎｄ　Ｙｏｕ マズロ</t>
  </si>
  <si>
    <t>つばめファクトリー</t>
  </si>
  <si>
    <t>特定非営利活動法人ソキウスせんだい</t>
  </si>
  <si>
    <t>コラボ・ソキウス</t>
  </si>
  <si>
    <t>0415501550</t>
  </si>
  <si>
    <t>株式会社リーベ</t>
  </si>
  <si>
    <t>就労支援事業所フィオーレ仙台</t>
  </si>
  <si>
    <t>0415501568</t>
  </si>
  <si>
    <t>※ 就労支援事業支出は利用者に支払う工賃（賃金）総額を除いてください。</t>
    <rPh sb="2" eb="4">
      <t>シュウロウ</t>
    </rPh>
    <rPh sb="4" eb="6">
      <t>シエン</t>
    </rPh>
    <rPh sb="6" eb="8">
      <t>ジギョウ</t>
    </rPh>
    <rPh sb="8" eb="10">
      <t>シシュツ</t>
    </rPh>
    <rPh sb="11" eb="14">
      <t>リヨウシャ</t>
    </rPh>
    <rPh sb="15" eb="17">
      <t>シハラ</t>
    </rPh>
    <rPh sb="18" eb="20">
      <t>コウチン</t>
    </rPh>
    <rPh sb="21" eb="23">
      <t>チンギン</t>
    </rPh>
    <rPh sb="24" eb="26">
      <t>ソウガク</t>
    </rPh>
    <rPh sb="27" eb="28">
      <t>ノゾ</t>
    </rPh>
    <phoneticPr fontId="3"/>
  </si>
  <si>
    <t>syoufukuch@pref.miyagi.lg.jp</t>
    <phoneticPr fontId="3"/>
  </si>
  <si>
    <t>〇</t>
  </si>
  <si>
    <t>＜在宅支援の実施状況＞</t>
    <rPh sb="1" eb="3">
      <t>ザイタク</t>
    </rPh>
    <rPh sb="3" eb="5">
      <t>シエン</t>
    </rPh>
    <rPh sb="6" eb="8">
      <t>ジッシ</t>
    </rPh>
    <rPh sb="8" eb="10">
      <t>ジョウキョウ</t>
    </rPh>
    <phoneticPr fontId="3"/>
  </si>
  <si>
    <t>直近の決算期における就労支援事業収支を入力してください。</t>
    <rPh sb="0" eb="2">
      <t>チョッキン</t>
    </rPh>
    <rPh sb="3" eb="6">
      <t>ケッサンキ</t>
    </rPh>
    <rPh sb="10" eb="12">
      <t>シュウロウ</t>
    </rPh>
    <rPh sb="12" eb="14">
      <t>シエン</t>
    </rPh>
    <rPh sb="14" eb="16">
      <t>ジギョウ</t>
    </rPh>
    <rPh sb="16" eb="18">
      <t>シュウシ</t>
    </rPh>
    <rPh sb="19" eb="21">
      <t>ニュウリョク</t>
    </rPh>
    <phoneticPr fontId="3"/>
  </si>
  <si>
    <t>＜生産活動の状況＞</t>
    <rPh sb="1" eb="3">
      <t>セイサン</t>
    </rPh>
    <rPh sb="3" eb="5">
      <t>カツドウ</t>
    </rPh>
    <rPh sb="6" eb="8">
      <t>ジョウキョウ</t>
    </rPh>
    <phoneticPr fontId="3"/>
  </si>
  <si>
    <t>生産活動種類</t>
    <rPh sb="0" eb="2">
      <t>セイサン</t>
    </rPh>
    <rPh sb="2" eb="4">
      <t>カツドウ</t>
    </rPh>
    <rPh sb="4" eb="6">
      <t>シュルイ</t>
    </rPh>
    <phoneticPr fontId="3"/>
  </si>
  <si>
    <t>収入割合</t>
    <rPh sb="0" eb="2">
      <t>シュウニュウ</t>
    </rPh>
    <rPh sb="2" eb="4">
      <t>ワリアイ</t>
    </rPh>
    <phoneticPr fontId="3"/>
  </si>
  <si>
    <t>％</t>
    <phoneticPr fontId="3"/>
  </si>
  <si>
    <t>具体的な商品名・業務内容等</t>
    <rPh sb="0" eb="3">
      <t>グタイテキ</t>
    </rPh>
    <rPh sb="4" eb="7">
      <t>ショウヒンメイ</t>
    </rPh>
    <rPh sb="8" eb="10">
      <t>ギョウム</t>
    </rPh>
    <rPh sb="10" eb="12">
      <t>ナイヨウ</t>
    </rPh>
    <rPh sb="12" eb="13">
      <t>トウ</t>
    </rPh>
    <phoneticPr fontId="3"/>
  </si>
  <si>
    <t>食品の製造・加工・販売</t>
    <rPh sb="0" eb="2">
      <t>ショクヒン</t>
    </rPh>
    <rPh sb="3" eb="5">
      <t>セイゾウ</t>
    </rPh>
    <rPh sb="6" eb="8">
      <t>カコウ</t>
    </rPh>
    <rPh sb="9" eb="11">
      <t>ハンバイ</t>
    </rPh>
    <phoneticPr fontId="3"/>
  </si>
  <si>
    <t>レストラン・カフェ等の運営</t>
    <rPh sb="9" eb="10">
      <t>トウ</t>
    </rPh>
    <rPh sb="11" eb="13">
      <t>ウンエイ</t>
    </rPh>
    <phoneticPr fontId="3"/>
  </si>
  <si>
    <t>手工芸品の自主製品・販売</t>
    <rPh sb="0" eb="1">
      <t>シュ</t>
    </rPh>
    <rPh sb="1" eb="4">
      <t>コウゲイヒン</t>
    </rPh>
    <rPh sb="5" eb="7">
      <t>ジシュ</t>
    </rPh>
    <rPh sb="7" eb="9">
      <t>セイヒン</t>
    </rPh>
    <rPh sb="10" eb="12">
      <t>ハンバイ</t>
    </rPh>
    <phoneticPr fontId="3"/>
  </si>
  <si>
    <t>農作物の生産・販売</t>
    <rPh sb="0" eb="3">
      <t>ノウサクモツ</t>
    </rPh>
    <rPh sb="4" eb="6">
      <t>セイサン</t>
    </rPh>
    <rPh sb="7" eb="9">
      <t>ハンバイ</t>
    </rPh>
    <phoneticPr fontId="3"/>
  </si>
  <si>
    <t>リネン・クリーニング</t>
  </si>
  <si>
    <t>IT関連業務（データ入力・WEBサイト作成等）</t>
    <rPh sb="2" eb="4">
      <t>カンレン</t>
    </rPh>
    <rPh sb="4" eb="6">
      <t>ギョウム</t>
    </rPh>
    <rPh sb="10" eb="12">
      <t>ニュウリョク</t>
    </rPh>
    <rPh sb="19" eb="21">
      <t>サクセイ</t>
    </rPh>
    <rPh sb="21" eb="22">
      <t>トウ</t>
    </rPh>
    <phoneticPr fontId="3"/>
  </si>
  <si>
    <t>印刷業務</t>
    <rPh sb="0" eb="2">
      <t>インサツ</t>
    </rPh>
    <rPh sb="2" eb="4">
      <t>ギョウム</t>
    </rPh>
    <phoneticPr fontId="4"/>
  </si>
  <si>
    <t>施設外就労（清掃・維持管理業務）</t>
    <phoneticPr fontId="3"/>
  </si>
  <si>
    <t>施設外就労（その他）</t>
    <rPh sb="0" eb="2">
      <t>シセツ</t>
    </rPh>
    <rPh sb="2" eb="3">
      <t>ガイ</t>
    </rPh>
    <rPh sb="3" eb="5">
      <t>シュウロウ</t>
    </rPh>
    <rPh sb="8" eb="9">
      <t>タ</t>
    </rPh>
    <phoneticPr fontId="3"/>
  </si>
  <si>
    <t>軽作業</t>
    <rPh sb="0" eb="3">
      <t>ケイサギョウ</t>
    </rPh>
    <phoneticPr fontId="3"/>
  </si>
  <si>
    <t>その他</t>
    <rPh sb="2" eb="3">
      <t>タ</t>
    </rPh>
    <phoneticPr fontId="3"/>
  </si>
  <si>
    <t>④（③において〇と回答された場合のみ）農福連携に係る就労支援事業収入額</t>
    <rPh sb="9" eb="11">
      <t>カイトウ</t>
    </rPh>
    <rPh sb="14" eb="16">
      <t>バアイ</t>
    </rPh>
    <phoneticPr fontId="3"/>
  </si>
  <si>
    <t>⑥（⑤において○と回答された場合のみ）</t>
    <rPh sb="9" eb="11">
      <t>カイトウ</t>
    </rPh>
    <rPh sb="14" eb="16">
      <t>バアイ</t>
    </rPh>
    <phoneticPr fontId="3"/>
  </si>
  <si>
    <t>№</t>
    <phoneticPr fontId="3"/>
  </si>
  <si>
    <t>ⅰ</t>
    <phoneticPr fontId="3"/>
  </si>
  <si>
    <t>ⅱ</t>
    <phoneticPr fontId="3"/>
  </si>
  <si>
    <t>ⅲ</t>
    <phoneticPr fontId="3"/>
  </si>
  <si>
    <t>ⅳ</t>
    <phoneticPr fontId="3"/>
  </si>
  <si>
    <t>ⅴ</t>
    <phoneticPr fontId="3"/>
  </si>
  <si>
    <t>ⅵ</t>
    <phoneticPr fontId="3"/>
  </si>
  <si>
    <t>ⅶ</t>
    <phoneticPr fontId="3"/>
  </si>
  <si>
    <t>ⅷ</t>
    <phoneticPr fontId="3"/>
  </si>
  <si>
    <t>ⅸ</t>
    <phoneticPr fontId="3"/>
  </si>
  <si>
    <t>ⅹ</t>
    <phoneticPr fontId="3"/>
  </si>
  <si>
    <t>ⅺ</t>
    <phoneticPr fontId="3"/>
  </si>
  <si>
    <t>法人番号</t>
  </si>
  <si>
    <t>6370305000405</t>
  </si>
  <si>
    <t>2370305000788</t>
  </si>
  <si>
    <t>8370305000849</t>
  </si>
  <si>
    <t>6020001090090</t>
  </si>
  <si>
    <t>3013305000743</t>
  </si>
  <si>
    <t>あっぷるぷらす</t>
  </si>
  <si>
    <t>0410210595</t>
  </si>
  <si>
    <t>7370005010199</t>
  </si>
  <si>
    <t>愛さんさん　ファーム</t>
  </si>
  <si>
    <t>0410300388</t>
  </si>
  <si>
    <t>株式会社みらい総合福祉</t>
  </si>
  <si>
    <t>みらい塩釜事業所</t>
  </si>
  <si>
    <t>0410300412</t>
  </si>
  <si>
    <t>7370505000039</t>
  </si>
  <si>
    <t>3370505000034</t>
  </si>
  <si>
    <t>4370505000438</t>
  </si>
  <si>
    <t>8370505000426</t>
  </si>
  <si>
    <t>8370505000566</t>
  </si>
  <si>
    <t>2370105001276</t>
  </si>
  <si>
    <t>8000020040002</t>
  </si>
  <si>
    <t>1370101001883</t>
  </si>
  <si>
    <t>株式会社アッタカーム</t>
  </si>
  <si>
    <t>manaby CREATORS 名取駅前</t>
  </si>
  <si>
    <t>0410700611</t>
  </si>
  <si>
    <t>HELLOS名取（B型）</t>
  </si>
  <si>
    <t>8370105001089</t>
  </si>
  <si>
    <t>6370105001090</t>
  </si>
  <si>
    <t>6370605000170</t>
  </si>
  <si>
    <t>6370605000732</t>
  </si>
  <si>
    <t>結び株式会社</t>
  </si>
  <si>
    <t>0410917116</t>
  </si>
  <si>
    <t>スタンディ株式会社</t>
  </si>
  <si>
    <t>ソーシャルビレッジ仙台</t>
  </si>
  <si>
    <t>0410917124</t>
  </si>
  <si>
    <t>8010005019069</t>
  </si>
  <si>
    <t>7370105001222</t>
  </si>
  <si>
    <t>9370405000558</t>
  </si>
  <si>
    <t>登米鱒淵事業所　呼人里</t>
  </si>
  <si>
    <t>0411200744</t>
  </si>
  <si>
    <t>4370305000398</t>
  </si>
  <si>
    <t>4370205000102</t>
  </si>
  <si>
    <t>3370005002852</t>
  </si>
  <si>
    <t>8370005001940</t>
  </si>
  <si>
    <t>4370105000103</t>
  </si>
  <si>
    <t>7370102000193</t>
  </si>
  <si>
    <t>8370005009109</t>
  </si>
  <si>
    <t>9370005002871</t>
  </si>
  <si>
    <t>6370005002957</t>
  </si>
  <si>
    <t>7370005003211</t>
  </si>
  <si>
    <t>1370005003571</t>
  </si>
  <si>
    <t>7000020044458</t>
  </si>
  <si>
    <t>5370205001999</t>
  </si>
  <si>
    <t>8370201003897</t>
  </si>
  <si>
    <t>株式会社ソーシャルライズ</t>
  </si>
  <si>
    <t>0415201532</t>
  </si>
  <si>
    <t>まるふく</t>
  </si>
  <si>
    <t>0415102862</t>
  </si>
  <si>
    <t>imukat株式会社</t>
  </si>
  <si>
    <t>imukat Lab.</t>
  </si>
  <si>
    <t>0415102888</t>
  </si>
  <si>
    <t>0415102953</t>
  </si>
  <si>
    <t>東北福祉ビジネス株式会社</t>
  </si>
  <si>
    <t>Keyaki no Mori</t>
  </si>
  <si>
    <t>0415102979</t>
  </si>
  <si>
    <t>HELLOS北仙台（B型）</t>
  </si>
  <si>
    <t>0415102987</t>
  </si>
  <si>
    <t>0415103019</t>
  </si>
  <si>
    <t>結っ人</t>
  </si>
  <si>
    <t>0415103076</t>
  </si>
  <si>
    <t>流星舎株式会社</t>
  </si>
  <si>
    <t>ジョブタス仙台薬師堂事業所</t>
  </si>
  <si>
    <t>0415201524</t>
  </si>
  <si>
    <t>菓房　ポミエ</t>
  </si>
  <si>
    <t>一般社団法人みらい東北</t>
  </si>
  <si>
    <t>あすかぜ</t>
  </si>
  <si>
    <t>0415201565</t>
  </si>
  <si>
    <t>一般社団法人ＭＹＲＯマイロ</t>
  </si>
  <si>
    <t>マイロ</t>
  </si>
  <si>
    <t>0415301258</t>
  </si>
  <si>
    <t>株式会社マガジンコンビニエンス</t>
  </si>
  <si>
    <t>ジョブタス仙台六丁の目事業所　</t>
  </si>
  <si>
    <t>0415301266</t>
  </si>
  <si>
    <t>株式会社スミールプロジェクト</t>
  </si>
  <si>
    <t>スミールステッド若林</t>
  </si>
  <si>
    <t>0415301274</t>
  </si>
  <si>
    <t>0415402015</t>
  </si>
  <si>
    <t>株式会社ライフビジョン</t>
  </si>
  <si>
    <t>0415402023</t>
  </si>
  <si>
    <t>チョコさほやま</t>
  </si>
  <si>
    <t>0415402049</t>
  </si>
  <si>
    <t>施設長　　宮城　花子</t>
    <rPh sb="0" eb="3">
      <t>シセツチョウ</t>
    </rPh>
    <rPh sb="5" eb="7">
      <t>ミヤギ</t>
    </rPh>
    <rPh sb="8" eb="10">
      <t>ハナコ</t>
    </rPh>
    <phoneticPr fontId="3"/>
  </si>
  <si>
    <t>022-211-2541</t>
    <phoneticPr fontId="3"/>
  </si>
  <si>
    <t xml:space="preserve">  （C）  在宅で実施している訓練・支援内容及び生産活動内容：</t>
    <rPh sb="7" eb="9">
      <t>ザイタク</t>
    </rPh>
    <rPh sb="10" eb="12">
      <t>ジッシ</t>
    </rPh>
    <rPh sb="16" eb="18">
      <t>クンレン</t>
    </rPh>
    <rPh sb="19" eb="21">
      <t>シエン</t>
    </rPh>
    <rPh sb="21" eb="23">
      <t>ナイヨウ</t>
    </rPh>
    <rPh sb="23" eb="24">
      <t>オヨ</t>
    </rPh>
    <rPh sb="25" eb="27">
      <t>セイサン</t>
    </rPh>
    <rPh sb="27" eb="29">
      <t>カツドウ</t>
    </rPh>
    <rPh sb="29" eb="31">
      <t>ナイヨウ</t>
    </rPh>
    <phoneticPr fontId="3"/>
  </si>
  <si>
    <t>ｉ．その他→内容</t>
    <rPh sb="4" eb="5">
      <t>タ</t>
    </rPh>
    <rPh sb="6" eb="8">
      <t>ナイヨウ</t>
    </rPh>
    <phoneticPr fontId="3"/>
  </si>
  <si>
    <t>⑧実施している生産活動の収入割合（前年度生産活動収入を100とした場合）と具体的な商品名・業務内容を教えてください。</t>
    <rPh sb="1" eb="3">
      <t>ジッシ</t>
    </rPh>
    <phoneticPr fontId="3"/>
  </si>
  <si>
    <t>　（Ｄ） 利用者の在宅での訓練や生産活動を提供するに当たって感じている課題を教えてください。（複数回答可）　</t>
    <rPh sb="5" eb="8">
      <t>リヨウシャ</t>
    </rPh>
    <rPh sb="9" eb="11">
      <t>ザイタク</t>
    </rPh>
    <rPh sb="13" eb="15">
      <t>クンレン</t>
    </rPh>
    <rPh sb="16" eb="18">
      <t>セイサン</t>
    </rPh>
    <rPh sb="18" eb="20">
      <t>カツドウ</t>
    </rPh>
    <rPh sb="21" eb="23">
      <t>テイキョウ</t>
    </rPh>
    <rPh sb="26" eb="27">
      <t>ア</t>
    </rPh>
    <rPh sb="30" eb="31">
      <t>カン</t>
    </rPh>
    <rPh sb="35" eb="37">
      <t>カダイ</t>
    </rPh>
    <rPh sb="38" eb="39">
      <t>オシ</t>
    </rPh>
    <rPh sb="47" eb="49">
      <t>フクスウ</t>
    </rPh>
    <rPh sb="49" eb="51">
      <t>カイトウ</t>
    </rPh>
    <rPh sb="51" eb="52">
      <t>カ</t>
    </rPh>
    <phoneticPr fontId="3"/>
  </si>
  <si>
    <t>ｄ．希望する利用者がいない</t>
    <rPh sb="2" eb="4">
      <t>キボウ</t>
    </rPh>
    <rPh sb="6" eb="9">
      <t>リヨウシャ</t>
    </rPh>
    <phoneticPr fontId="3"/>
  </si>
  <si>
    <r>
      <t>ｅ．</t>
    </r>
    <r>
      <rPr>
        <sz val="12"/>
        <rFont val="ＭＳ Ｐゴシック"/>
        <family val="3"/>
        <charset val="128"/>
      </rPr>
      <t>リモートでの意思疎通・集中の持続が困難な利用者がいる</t>
    </r>
    <rPh sb="8" eb="10">
      <t>イシ</t>
    </rPh>
    <rPh sb="10" eb="12">
      <t>ソツウ</t>
    </rPh>
    <rPh sb="13" eb="15">
      <t>シュウチュウ</t>
    </rPh>
    <rPh sb="16" eb="18">
      <t>ジゾク</t>
    </rPh>
    <rPh sb="19" eb="21">
      <t>コンナン</t>
    </rPh>
    <rPh sb="22" eb="25">
      <t>リヨウシャ</t>
    </rPh>
    <phoneticPr fontId="3"/>
  </si>
  <si>
    <t>ｇ．事業所内作業や施設外就労等，自宅外での訓練・生産活動が中心である</t>
    <rPh sb="2" eb="5">
      <t>ジギョウショ</t>
    </rPh>
    <rPh sb="5" eb="6">
      <t>ナイ</t>
    </rPh>
    <rPh sb="6" eb="8">
      <t>サギョウ</t>
    </rPh>
    <rPh sb="9" eb="11">
      <t>シセツ</t>
    </rPh>
    <rPh sb="11" eb="12">
      <t>ガイ</t>
    </rPh>
    <rPh sb="12" eb="14">
      <t>シュウロウ</t>
    </rPh>
    <rPh sb="14" eb="15">
      <t>トウ</t>
    </rPh>
    <rPh sb="16" eb="18">
      <t>ジタク</t>
    </rPh>
    <rPh sb="18" eb="19">
      <t>ガイ</t>
    </rPh>
    <rPh sb="21" eb="23">
      <t>クンレン</t>
    </rPh>
    <rPh sb="24" eb="26">
      <t>セイサン</t>
    </rPh>
    <rPh sb="26" eb="28">
      <t>カツドウ</t>
    </rPh>
    <rPh sb="29" eb="31">
      <t>チュウシン</t>
    </rPh>
    <phoneticPr fontId="3"/>
  </si>
  <si>
    <t>ｈ．事業所内作業や施設外就労等，自宅外での訓練・生産活動が中心である</t>
    <rPh sb="2" eb="5">
      <t>ジギョウショ</t>
    </rPh>
    <rPh sb="5" eb="6">
      <t>ナイ</t>
    </rPh>
    <rPh sb="6" eb="8">
      <t>サギョウ</t>
    </rPh>
    <rPh sb="9" eb="11">
      <t>シセツ</t>
    </rPh>
    <rPh sb="11" eb="12">
      <t>ガイ</t>
    </rPh>
    <rPh sb="12" eb="14">
      <t>シュウロウ</t>
    </rPh>
    <rPh sb="14" eb="15">
      <t>トウ</t>
    </rPh>
    <rPh sb="16" eb="18">
      <t>ジタク</t>
    </rPh>
    <rPh sb="18" eb="19">
      <t>ガイ</t>
    </rPh>
    <rPh sb="21" eb="23">
      <t>クンレン</t>
    </rPh>
    <rPh sb="24" eb="26">
      <t>セイサン</t>
    </rPh>
    <rPh sb="26" eb="28">
      <t>カツドウ</t>
    </rPh>
    <rPh sb="29" eb="31">
      <t>チュウシン</t>
    </rPh>
    <phoneticPr fontId="3"/>
  </si>
  <si>
    <t>ｄ．利用者の生活・就業リズムづくりが難しい</t>
    <rPh sb="2" eb="5">
      <t>リヨウシャ</t>
    </rPh>
    <rPh sb="6" eb="8">
      <t>セイカツ</t>
    </rPh>
    <rPh sb="9" eb="11">
      <t>シュウギョウ</t>
    </rPh>
    <rPh sb="18" eb="19">
      <t>ムズカ</t>
    </rPh>
    <phoneticPr fontId="3"/>
  </si>
  <si>
    <t>ｅ．職員の意図を適切に伝えるのが難しい</t>
    <rPh sb="2" eb="4">
      <t>ショクイン</t>
    </rPh>
    <rPh sb="5" eb="7">
      <t>イト</t>
    </rPh>
    <rPh sb="8" eb="10">
      <t>テキセツ</t>
    </rPh>
    <rPh sb="11" eb="12">
      <t>ツタ</t>
    </rPh>
    <rPh sb="16" eb="17">
      <t>ムズカ</t>
    </rPh>
    <phoneticPr fontId="3"/>
  </si>
  <si>
    <r>
      <t>ｆ．</t>
    </r>
    <r>
      <rPr>
        <sz val="12"/>
        <rFont val="ＭＳ Ｐゴシック"/>
        <family val="3"/>
        <charset val="128"/>
      </rPr>
      <t>在宅の利用者に対し訓練や生産活動の指示・指導が難しい</t>
    </r>
    <rPh sb="2" eb="4">
      <t>ザイタク</t>
    </rPh>
    <rPh sb="5" eb="8">
      <t>リヨウシャ</t>
    </rPh>
    <rPh sb="9" eb="10">
      <t>タイ</t>
    </rPh>
    <rPh sb="11" eb="13">
      <t>クンレン</t>
    </rPh>
    <rPh sb="14" eb="16">
      <t>セイサン</t>
    </rPh>
    <rPh sb="16" eb="18">
      <t>カツドウ</t>
    </rPh>
    <rPh sb="19" eb="21">
      <t>シジ</t>
    </rPh>
    <rPh sb="22" eb="24">
      <t>シドウ</t>
    </rPh>
    <rPh sb="25" eb="26">
      <t>ムズカ</t>
    </rPh>
    <phoneticPr fontId="3"/>
  </si>
  <si>
    <t>ｇ．在宅支援に係るルールが使いづらい</t>
    <rPh sb="2" eb="4">
      <t>ザイタク</t>
    </rPh>
    <rPh sb="4" eb="6">
      <t>シエン</t>
    </rPh>
    <rPh sb="7" eb="8">
      <t>カカ</t>
    </rPh>
    <rPh sb="13" eb="14">
      <t>ツカ</t>
    </rPh>
    <phoneticPr fontId="3"/>
  </si>
  <si>
    <t>ｈ．その他→内容</t>
    <rPh sb="4" eb="5">
      <t>タ</t>
    </rPh>
    <rPh sb="6" eb="8">
      <t>ナイヨウ</t>
    </rPh>
    <phoneticPr fontId="3"/>
  </si>
  <si>
    <t>⑦（⑤において×と回答された場合のみ）利用者の在宅での訓練や生産活動を提供しない（できない）理由を教えてください。（複数回答可）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</si>
  <si>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利用者１</t>
    <rPh sb="0" eb="3">
      <t>リヨウシャ</t>
    </rPh>
    <phoneticPr fontId="3"/>
  </si>
  <si>
    <t>利用者２</t>
    <rPh sb="0" eb="3">
      <t>リヨウシャ</t>
    </rPh>
    <phoneticPr fontId="3"/>
  </si>
  <si>
    <t>利用者３</t>
    <rPh sb="0" eb="3">
      <t>リヨウシャ</t>
    </rPh>
    <phoneticPr fontId="3"/>
  </si>
  <si>
    <t>利用者４</t>
    <rPh sb="0" eb="3">
      <t>リヨウシャ</t>
    </rPh>
    <phoneticPr fontId="3"/>
  </si>
  <si>
    <t>利用者５</t>
    <rPh sb="0" eb="3">
      <t>リヨウシャ</t>
    </rPh>
    <phoneticPr fontId="3"/>
  </si>
  <si>
    <t>利用者６</t>
    <rPh sb="0" eb="3">
      <t>リヨウシャ</t>
    </rPh>
    <phoneticPr fontId="3"/>
  </si>
  <si>
    <t>利用者７</t>
    <rPh sb="0" eb="3">
      <t>リヨウシャ</t>
    </rPh>
    <phoneticPr fontId="3"/>
  </si>
  <si>
    <t>利用者８</t>
    <rPh sb="0" eb="3">
      <t>リヨウシャ</t>
    </rPh>
    <phoneticPr fontId="3"/>
  </si>
  <si>
    <t>利用者９</t>
    <rPh sb="0" eb="3">
      <t>リヨウシャ</t>
    </rPh>
    <phoneticPr fontId="3"/>
  </si>
  <si>
    <t>利用者１０</t>
    <rPh sb="0" eb="3">
      <t>リヨウシャ</t>
    </rPh>
    <phoneticPr fontId="3"/>
  </si>
  <si>
    <t>利用者１１</t>
    <rPh sb="0" eb="3">
      <t>リヨウシャ</t>
    </rPh>
    <phoneticPr fontId="3"/>
  </si>
  <si>
    <t>利用者１２</t>
    <rPh sb="0" eb="3">
      <t>リヨウシャ</t>
    </rPh>
    <phoneticPr fontId="3"/>
  </si>
  <si>
    <t>利用者１３</t>
    <rPh sb="0" eb="3">
      <t>リヨウシャ</t>
    </rPh>
    <phoneticPr fontId="3"/>
  </si>
  <si>
    <t>利用者１４</t>
    <rPh sb="0" eb="3">
      <t>リヨウシャ</t>
    </rPh>
    <phoneticPr fontId="3"/>
  </si>
  <si>
    <t>工賃
月額</t>
    <rPh sb="3" eb="5">
      <t>ゲツガク</t>
    </rPh>
    <phoneticPr fontId="3"/>
  </si>
  <si>
    <t>会計事務所の領収書入力業務，アンケートのデータ入力業務</t>
    <rPh sb="0" eb="2">
      <t>カイケイ</t>
    </rPh>
    <rPh sb="2" eb="5">
      <t>ジムショ</t>
    </rPh>
    <rPh sb="6" eb="9">
      <t>リョウシュウショ</t>
    </rPh>
    <rPh sb="9" eb="11">
      <t>ニュウリョク</t>
    </rPh>
    <rPh sb="11" eb="13">
      <t>ギョウム</t>
    </rPh>
    <rPh sb="23" eb="25">
      <t>ニュウリョク</t>
    </rPh>
    <rPh sb="25" eb="27">
      <t>ギョウム</t>
    </rPh>
    <phoneticPr fontId="3"/>
  </si>
  <si>
    <t>商品袋詰，梱包材製造，チラシの折り込み，発送・梱包作業</t>
    <rPh sb="0" eb="2">
      <t>ショウヒン</t>
    </rPh>
    <rPh sb="2" eb="4">
      <t>フクロヅ</t>
    </rPh>
    <rPh sb="5" eb="8">
      <t>コンポウザイ</t>
    </rPh>
    <rPh sb="8" eb="10">
      <t>セイゾウ</t>
    </rPh>
    <rPh sb="15" eb="16">
      <t>オ</t>
    </rPh>
    <rPh sb="17" eb="18">
      <t>コ</t>
    </rPh>
    <rPh sb="20" eb="22">
      <t>ハッソウ</t>
    </rPh>
    <rPh sb="23" eb="25">
      <t>コンポウ</t>
    </rPh>
    <rPh sb="25" eb="27">
      <t>サギョウ</t>
    </rPh>
    <phoneticPr fontId="3"/>
  </si>
  <si>
    <t>野菜（きゅうり・ピーマン）やキノコの栽培，地元商店・道の駅での販売，イベントでの販売</t>
    <rPh sb="0" eb="2">
      <t>ヤサイ</t>
    </rPh>
    <rPh sb="18" eb="20">
      <t>サイバイ</t>
    </rPh>
    <rPh sb="21" eb="23">
      <t>ジモト</t>
    </rPh>
    <rPh sb="23" eb="25">
      <t>ショウテン</t>
    </rPh>
    <rPh sb="26" eb="27">
      <t>ミチ</t>
    </rPh>
    <rPh sb="28" eb="29">
      <t>エキ</t>
    </rPh>
    <rPh sb="31" eb="33">
      <t>ハンバイ</t>
    </rPh>
    <rPh sb="40" eb="42">
      <t>ハンバイ</t>
    </rPh>
    <phoneticPr fontId="3"/>
  </si>
  <si>
    <t>時間額</t>
    <rPh sb="0" eb="3">
      <t>ジカンガク</t>
    </rPh>
    <phoneticPr fontId="3"/>
  </si>
  <si>
    <t>月額</t>
    <rPh sb="0" eb="2">
      <t>ゲツガク</t>
    </rPh>
    <phoneticPr fontId="3"/>
  </si>
  <si>
    <t>⑨工賃支払対象者延べ人数</t>
    <rPh sb="1" eb="3">
      <t>コウチン</t>
    </rPh>
    <rPh sb="3" eb="5">
      <t>シハラ</t>
    </rPh>
    <rPh sb="5" eb="7">
      <t>タイショウ</t>
    </rPh>
    <rPh sb="7" eb="8">
      <t>シャ</t>
    </rPh>
    <rPh sb="8" eb="9">
      <t>ノ</t>
    </rPh>
    <rPh sb="10" eb="12">
      <t>ニンズウ</t>
    </rPh>
    <phoneticPr fontId="3"/>
  </si>
  <si>
    <t>＜目標工賃額＞</t>
    <rPh sb="1" eb="3">
      <t>モクヒョウ</t>
    </rPh>
    <rPh sb="3" eb="5">
      <t>コウチン</t>
    </rPh>
    <rPh sb="5" eb="6">
      <t>ガク</t>
    </rPh>
    <phoneticPr fontId="3"/>
  </si>
  <si>
    <t>※時間額目標工賃は設定している事業所のみ記載してください</t>
    <rPh sb="1" eb="4">
      <t>ジカンガク</t>
    </rPh>
    <rPh sb="4" eb="6">
      <t>モクヒョウ</t>
    </rPh>
    <rPh sb="6" eb="8">
      <t>コウチン</t>
    </rPh>
    <rPh sb="9" eb="11">
      <t>セッテイ</t>
    </rPh>
    <rPh sb="15" eb="18">
      <t>ジギョウショ</t>
    </rPh>
    <rPh sb="20" eb="22">
      <t>キサイ</t>
    </rPh>
    <phoneticPr fontId="3"/>
  </si>
  <si>
    <t>※時間額目標工賃は設定している事業所のみ記載してください。</t>
    <rPh sb="1" eb="4">
      <t>ジカンガク</t>
    </rPh>
    <rPh sb="4" eb="6">
      <t>モクヒョウ</t>
    </rPh>
    <rPh sb="6" eb="8">
      <t>コウチン</t>
    </rPh>
    <rPh sb="9" eb="11">
      <t>セッテイ</t>
    </rPh>
    <rPh sb="15" eb="18">
      <t>ジギョウショ</t>
    </rPh>
    <rPh sb="20" eb="22">
      <t>キサイ</t>
    </rPh>
    <phoneticPr fontId="3"/>
  </si>
  <si>
    <t>ｆ．利用者の意欲やリズムの維持が困難</t>
    <rPh sb="2" eb="5">
      <t>リヨウシャ</t>
    </rPh>
    <rPh sb="6" eb="8">
      <t>イヨク</t>
    </rPh>
    <rPh sb="13" eb="15">
      <t>イジ</t>
    </rPh>
    <rPh sb="16" eb="18">
      <t>コンナン</t>
    </rPh>
    <phoneticPr fontId="3"/>
  </si>
  <si>
    <t>内容</t>
    <rPh sb="0" eb="2">
      <t>ナイヨウ</t>
    </rPh>
    <phoneticPr fontId="3"/>
  </si>
  <si>
    <t xml:space="preserve">  （C）  在宅で実施している訓練・支援内容及び生産活動内容　：</t>
    <rPh sb="7" eb="9">
      <t>ザイタク</t>
    </rPh>
    <rPh sb="10" eb="12">
      <t>ジッシ</t>
    </rPh>
    <rPh sb="16" eb="18">
      <t>クンレン</t>
    </rPh>
    <rPh sb="19" eb="21">
      <t>シエン</t>
    </rPh>
    <rPh sb="21" eb="23">
      <t>ナイヨウ</t>
    </rPh>
    <rPh sb="23" eb="24">
      <t>オヨ</t>
    </rPh>
    <rPh sb="25" eb="27">
      <t>セイサン</t>
    </rPh>
    <rPh sb="27" eb="29">
      <t>カツドウ</t>
    </rPh>
    <rPh sb="29" eb="31">
      <t>ナイヨウ</t>
    </rPh>
    <phoneticPr fontId="3"/>
  </si>
  <si>
    <t>具体的な内容</t>
    <rPh sb="0" eb="3">
      <t>グタイテキ</t>
    </rPh>
    <rPh sb="4" eb="6">
      <t>ナイヨウ</t>
    </rPh>
    <phoneticPr fontId="3"/>
  </si>
  <si>
    <t>チラシ・ポスター折り込み作業</t>
    <rPh sb="8" eb="9">
      <t>オ</t>
    </rPh>
    <rPh sb="10" eb="11">
      <t>コ</t>
    </rPh>
    <rPh sb="12" eb="14">
      <t>サギョウ</t>
    </rPh>
    <phoneticPr fontId="3"/>
  </si>
  <si>
    <t>データ入力訓練</t>
    <rPh sb="3" eb="5">
      <t>ニュウリョク</t>
    </rPh>
    <rPh sb="5" eb="7">
      <t>クンレン</t>
    </rPh>
    <phoneticPr fontId="3"/>
  </si>
  <si>
    <t>ａ．訓練のみ</t>
    <rPh sb="2" eb="4">
      <t>クンレン</t>
    </rPh>
    <phoneticPr fontId="3"/>
  </si>
  <si>
    <t>ｂ．訓練 ＋ 生産活動の実施（ＩＴ・ＰC関連業務）</t>
    <rPh sb="2" eb="4">
      <t>クンレン</t>
    </rPh>
    <rPh sb="7" eb="9">
      <t>セイサン</t>
    </rPh>
    <rPh sb="9" eb="11">
      <t>カツドウ</t>
    </rPh>
    <rPh sb="12" eb="14">
      <t>ジッシ</t>
    </rPh>
    <rPh sb="20" eb="22">
      <t>カンレン</t>
    </rPh>
    <rPh sb="22" eb="24">
      <t>ギョウム</t>
    </rPh>
    <phoneticPr fontId="3"/>
  </si>
  <si>
    <t>ｃ．訓練 ＋ 生産活動の実施（その他軽作業）</t>
    <rPh sb="2" eb="4">
      <t>クンレン</t>
    </rPh>
    <rPh sb="7" eb="9">
      <t>セイサン</t>
    </rPh>
    <rPh sb="9" eb="11">
      <t>カツドウ</t>
    </rPh>
    <rPh sb="12" eb="14">
      <t>ジッシ</t>
    </rPh>
    <rPh sb="17" eb="18">
      <t>タ</t>
    </rPh>
    <rPh sb="18" eb="21">
      <t>ケイサギョウ</t>
    </rPh>
    <phoneticPr fontId="3"/>
  </si>
  <si>
    <t>内　容</t>
    <rPh sb="0" eb="1">
      <t>ナイ</t>
    </rPh>
    <rPh sb="2" eb="3">
      <t>カタチ</t>
    </rPh>
    <phoneticPr fontId="3"/>
  </si>
  <si>
    <t>実施人数</t>
    <rPh sb="0" eb="2">
      <t>ジッシ</t>
    </rPh>
    <rPh sb="2" eb="4">
      <t>ニンズウ</t>
    </rPh>
    <phoneticPr fontId="3"/>
  </si>
  <si>
    <t>多機能型事業所については、対象となる施設種別それぞれについて記載してください。</t>
  </si>
  <si>
    <t>報告内容については、事業所ごとに県のホームページ等で公表する予定です。</t>
  </si>
  <si>
    <t>4370005003197</t>
  </si>
  <si>
    <t>8370005010289</t>
  </si>
  <si>
    <t>0410210694</t>
  </si>
  <si>
    <t>0410700637</t>
  </si>
  <si>
    <t>0410700694</t>
  </si>
  <si>
    <t>0410700777</t>
  </si>
  <si>
    <t>0411300015</t>
  </si>
  <si>
    <t>0411400336</t>
  </si>
  <si>
    <t>0411400344</t>
  </si>
  <si>
    <t>0411500952</t>
  </si>
  <si>
    <t>0411500960</t>
  </si>
  <si>
    <t>0411600158</t>
  </si>
  <si>
    <t>0412210338</t>
  </si>
  <si>
    <t>0412210346</t>
  </si>
  <si>
    <t>0412400012</t>
  </si>
  <si>
    <t>0412400467</t>
  </si>
  <si>
    <t>0412700775</t>
  </si>
  <si>
    <t>0415103084</t>
  </si>
  <si>
    <t>0415103100</t>
  </si>
  <si>
    <t>0415103134</t>
  </si>
  <si>
    <t>0415103175</t>
  </si>
  <si>
    <t>0415103183</t>
  </si>
  <si>
    <t>0415201490</t>
  </si>
  <si>
    <t>0415301308</t>
  </si>
  <si>
    <t>0415402072</t>
  </si>
  <si>
    <t>0415402155</t>
  </si>
  <si>
    <t>0415501717</t>
  </si>
  <si>
    <t>特定非営利活動法人　虹の駅</t>
  </si>
  <si>
    <t>一般社団法人震災こころのケア・ネットワークみやぎ</t>
  </si>
  <si>
    <t>一般社団法人さくら</t>
  </si>
  <si>
    <t>株式会社kibidango</t>
  </si>
  <si>
    <t>特定非営利活動法人K`sCompany</t>
  </si>
  <si>
    <t>株式会社　結び</t>
  </si>
  <si>
    <t>株式会社思季</t>
  </si>
  <si>
    <t>一般社団法人あゆみ</t>
  </si>
  <si>
    <t>社会福祉法人みんなの広場</t>
  </si>
  <si>
    <t>株式会社ＰＬＯＷ</t>
  </si>
  <si>
    <t>一般社団法人あぴ</t>
  </si>
  <si>
    <t>株式会社みつばちサポート</t>
  </si>
  <si>
    <t>特定非営利活動法人ふるれっと</t>
  </si>
  <si>
    <t>合同会社くじら</t>
  </si>
  <si>
    <t>特定非営利活動法人ワンダーアート</t>
  </si>
  <si>
    <t>特定非営利活動法人ほっぷの森</t>
  </si>
  <si>
    <t>有限会社クリオネ</t>
  </si>
  <si>
    <t>株式会社帆の風</t>
  </si>
  <si>
    <t>いち</t>
  </si>
  <si>
    <t>チョコなとり</t>
  </si>
  <si>
    <t>サポートうえまつ</t>
  </si>
  <si>
    <t>特定非営利活動法人虹の駅虹菜園</t>
  </si>
  <si>
    <t>就労継続支援Ｂ型からころ</t>
  </si>
  <si>
    <t>ほっとハート松島</t>
  </si>
  <si>
    <t>tajiri工房</t>
  </si>
  <si>
    <t>就労継続支援B型K`sCompany</t>
  </si>
  <si>
    <t>ふくのね輝周館</t>
  </si>
  <si>
    <t>tree</t>
  </si>
  <si>
    <t>アップルファーム亘理</t>
  </si>
  <si>
    <t>くりの木</t>
  </si>
  <si>
    <t>アテンドワーク五橋</t>
  </si>
  <si>
    <t>はるのひ文庫</t>
  </si>
  <si>
    <t>みつばちニコニコ工房</t>
  </si>
  <si>
    <t>マナティ五橋</t>
  </si>
  <si>
    <t>アテンドワーク北仙台</t>
  </si>
  <si>
    <t>キッチンハーモニー・ポコ</t>
  </si>
  <si>
    <t>グレース</t>
  </si>
  <si>
    <t>オリーブの小路</t>
  </si>
  <si>
    <t>Wonder Workers</t>
  </si>
  <si>
    <t>hana　hana</t>
  </si>
  <si>
    <t>Ｍｉｔｔｅ　－ミッテ－</t>
  </si>
  <si>
    <t>株式会社帆の風　泉中央事業所</t>
  </si>
  <si>
    <t>&lt;令和5年度における平均工賃実績＞</t>
    <rPh sb="1" eb="3">
      <t>レイワ</t>
    </rPh>
    <rPh sb="4" eb="6">
      <t>ネンド</t>
    </rPh>
    <rPh sb="10" eb="12">
      <t>ヘイキン</t>
    </rPh>
    <rPh sb="12" eb="14">
      <t>コウチン</t>
    </rPh>
    <rPh sb="14" eb="16">
      <t>ジッセキ</t>
    </rPh>
    <phoneticPr fontId="3"/>
  </si>
  <si>
    <t>⑩年間開所日数</t>
    <rPh sb="1" eb="3">
      <t>ネンカン</t>
    </rPh>
    <rPh sb="3" eb="5">
      <t>カイショ</t>
    </rPh>
    <rPh sb="5" eb="7">
      <t>ニッスウ</t>
    </rPh>
    <phoneticPr fontId="3"/>
  </si>
  <si>
    <r>
      <t>「就労実績」には、時給・月給・日給に関わらず、1か月あたりの</t>
    </r>
    <r>
      <rPr>
        <u/>
        <sz val="11"/>
        <rFont val="ＭＳ Ｐゴシック"/>
        <family val="3"/>
        <charset val="128"/>
      </rPr>
      <t>「就労日数及び就労時間」</t>
    </r>
    <r>
      <rPr>
        <sz val="11"/>
        <rFont val="ＭＳ Ｐゴシック"/>
        <family val="3"/>
        <charset val="128"/>
      </rPr>
      <t>を記入してください。</t>
    </r>
    <rPh sb="1" eb="3">
      <t>シュウロウ</t>
    </rPh>
    <rPh sb="3" eb="5">
      <t>ジッセキ</t>
    </rPh>
    <rPh sb="9" eb="11">
      <t>ジキュウ</t>
    </rPh>
    <rPh sb="12" eb="14">
      <t>ゲッキュウ</t>
    </rPh>
    <rPh sb="15" eb="17">
      <t>ニッキュウ</t>
    </rPh>
    <rPh sb="18" eb="19">
      <t>カカ</t>
    </rPh>
    <rPh sb="25" eb="26">
      <t>ゲツ</t>
    </rPh>
    <rPh sb="31" eb="33">
      <t>シュウロウ</t>
    </rPh>
    <rPh sb="33" eb="35">
      <t>ニッスウ</t>
    </rPh>
    <rPh sb="35" eb="36">
      <t>オヨ</t>
    </rPh>
    <rPh sb="37" eb="39">
      <t>シュウロウ</t>
    </rPh>
    <rPh sb="39" eb="41">
      <t>ジカン</t>
    </rPh>
    <rPh sb="43" eb="45">
      <t>キニュウ</t>
    </rPh>
    <phoneticPr fontId="3"/>
  </si>
  <si>
    <t>1日あたりの利用者平均</t>
    <rPh sb="1" eb="2">
      <t>ヒ</t>
    </rPh>
    <rPh sb="6" eb="9">
      <t>リヨウシャ</t>
    </rPh>
    <rPh sb="9" eb="11">
      <t>ヘイキン</t>
    </rPh>
    <phoneticPr fontId="3"/>
  </si>
  <si>
    <t>人</t>
    <rPh sb="0" eb="1">
      <t>ニン</t>
    </rPh>
    <phoneticPr fontId="3"/>
  </si>
  <si>
    <t>令和６年度</t>
    <rPh sb="0" eb="2">
      <t>レイワ</t>
    </rPh>
    <rPh sb="3" eb="5">
      <t>ネンド</t>
    </rPh>
    <phoneticPr fontId="3"/>
  </si>
  <si>
    <t>令和７年度</t>
    <rPh sb="0" eb="2">
      <t>レイワ</t>
    </rPh>
    <rPh sb="3" eb="5">
      <t>ネンド</t>
    </rPh>
    <phoneticPr fontId="3"/>
  </si>
  <si>
    <t>令和８年度</t>
    <rPh sb="0" eb="2">
      <t>レイワ</t>
    </rPh>
    <rPh sb="3" eb="5">
      <t>ネンド</t>
    </rPh>
    <phoneticPr fontId="3"/>
  </si>
  <si>
    <t>0410210173</t>
  </si>
  <si>
    <t>0410210702</t>
  </si>
  <si>
    <t>0410500375</t>
  </si>
  <si>
    <t>0410700819</t>
  </si>
  <si>
    <t>0410917108</t>
  </si>
  <si>
    <t>0411100415</t>
  </si>
  <si>
    <t>0411400328</t>
  </si>
  <si>
    <t>0411400369</t>
  </si>
  <si>
    <t>0411501000</t>
  </si>
  <si>
    <t>0412210353</t>
  </si>
  <si>
    <t>0412210361</t>
  </si>
  <si>
    <t>0412210379</t>
  </si>
  <si>
    <t>0412210395</t>
  </si>
  <si>
    <t>0412400483</t>
  </si>
  <si>
    <t>0412630139</t>
  </si>
  <si>
    <t>0412630212</t>
  </si>
  <si>
    <t>0412800187</t>
  </si>
  <si>
    <t>0415103332</t>
  </si>
  <si>
    <t>0415103431</t>
  </si>
  <si>
    <t>0415201615</t>
  </si>
  <si>
    <t>0415201664</t>
  </si>
  <si>
    <t>0415201706</t>
  </si>
  <si>
    <t>0415301407</t>
  </si>
  <si>
    <t>0415402197</t>
  </si>
  <si>
    <t>0415501840</t>
  </si>
  <si>
    <t>株式会社なでし子</t>
  </si>
  <si>
    <t>合同会社Cocomira</t>
  </si>
  <si>
    <t>株式会社素意</t>
  </si>
  <si>
    <t>合同会社タカワ</t>
  </si>
  <si>
    <t>社会福祉法人ことぶき会</t>
  </si>
  <si>
    <t>一般社団法人イーチカラー</t>
  </si>
  <si>
    <t>社会福祉法人山元町社会福祉協議会</t>
  </si>
  <si>
    <t>株式会社あすファーム松島</t>
  </si>
  <si>
    <t>一般社団法人めるくまーる</t>
  </si>
  <si>
    <t>合同会社かけはし</t>
  </si>
  <si>
    <t>株式会社中川</t>
  </si>
  <si>
    <t>一般社団法人日本福祉支援協会</t>
  </si>
  <si>
    <t>合同会社竹犬ノ傘</t>
  </si>
  <si>
    <t>特定非営利活動法人ヘゼリヒプライン</t>
  </si>
  <si>
    <t>株式会社МＩＪウエルネス</t>
  </si>
  <si>
    <t>株式会社ｅｑｕａｌ</t>
  </si>
  <si>
    <t>クオリティー株式会社</t>
  </si>
  <si>
    <t>労働者協同組合ワーカーズコープ・センター事業団</t>
  </si>
  <si>
    <t>株式会社ＳＡＴＯＲＩ</t>
  </si>
  <si>
    <t>のぞみ</t>
  </si>
  <si>
    <t>パッソアパッソ石巻</t>
  </si>
  <si>
    <t>就労継続支援Ｂ型事業所　Cocomira Navi</t>
  </si>
  <si>
    <t>HELLOS多賀城</t>
  </si>
  <si>
    <t>ALOHA・CLUB　多賀城事業所</t>
  </si>
  <si>
    <t>就労継続支援事業所　素意</t>
  </si>
  <si>
    <t>障害福祉施設みらい</t>
  </si>
  <si>
    <t>ひがまつステーション</t>
  </si>
  <si>
    <t>就労継続支援Ｂ型事業所　ほっこり</t>
  </si>
  <si>
    <t>ほっとハート槻木</t>
  </si>
  <si>
    <t>manabyCREATORS大河原</t>
  </si>
  <si>
    <t>桜花</t>
  </si>
  <si>
    <t>アイビスカフェ槻木</t>
  </si>
  <si>
    <t>株式会社あすファーム松島　品井沼事業所</t>
  </si>
  <si>
    <t>めるくまーる利府すがや</t>
  </si>
  <si>
    <t>東北福祉カレッジ</t>
  </si>
  <si>
    <t>ハッピートーイ</t>
  </si>
  <si>
    <t>ＣＷファーム仙台福田町</t>
  </si>
  <si>
    <t>まちワクワーキン</t>
  </si>
  <si>
    <t>ライフの学校就労支援センター　ウェルカム！カフェ　霞目キャンパス</t>
  </si>
  <si>
    <t>でじるみ仙台中央</t>
  </si>
  <si>
    <t>アトリエ・アンノウンⅣ 仙台</t>
  </si>
  <si>
    <t>スミールステッドたいはく</t>
  </si>
  <si>
    <t>アンフィニ</t>
  </si>
  <si>
    <t>就労継続支援Ｂ型事業所　ＳＡＴＯＲＩ</t>
  </si>
  <si>
    <t>ｍａｎａｂｙ ＣＲＥＡＴＯＲＳ 泉中央</t>
  </si>
  <si>
    <t>a．生産活動に必要な業務の受注が不足</t>
    <rPh sb="2" eb="4">
      <t>セイサン</t>
    </rPh>
    <rPh sb="4" eb="6">
      <t>カツドウ</t>
    </rPh>
    <rPh sb="7" eb="9">
      <t>ヒツヨウ</t>
    </rPh>
    <rPh sb="10" eb="12">
      <t>ギョウム</t>
    </rPh>
    <rPh sb="13" eb="15">
      <t>ジュチュウ</t>
    </rPh>
    <rPh sb="16" eb="18">
      <t>フソク</t>
    </rPh>
    <phoneticPr fontId="3"/>
  </si>
  <si>
    <t>ｂ．リモートでは利用者の様子が把握しにくい</t>
    <rPh sb="8" eb="11">
      <t>リヨウシャ</t>
    </rPh>
    <rPh sb="12" eb="14">
      <t>ヨウス</t>
    </rPh>
    <rPh sb="15" eb="17">
      <t>ハアク</t>
    </rPh>
    <phoneticPr fontId="3"/>
  </si>
  <si>
    <t>ｃ．生産活動の効率向上が難しい</t>
    <rPh sb="2" eb="4">
      <t>セイサン</t>
    </rPh>
    <rPh sb="4" eb="6">
      <t>カツドウ</t>
    </rPh>
    <rPh sb="7" eb="9">
      <t>コウリツ</t>
    </rPh>
    <rPh sb="9" eb="11">
      <t>コウジョウ</t>
    </rPh>
    <rPh sb="12" eb="13">
      <t>ムズカ</t>
    </rPh>
    <phoneticPr fontId="3"/>
  </si>
  <si>
    <t>a．在宅でできる生産活動・業務を用意できない</t>
    <rPh sb="2" eb="4">
      <t>ザイタク</t>
    </rPh>
    <rPh sb="8" eb="10">
      <t>セイサン</t>
    </rPh>
    <rPh sb="10" eb="12">
      <t>カツドウ</t>
    </rPh>
    <rPh sb="13" eb="15">
      <t>ギョウム</t>
    </rPh>
    <rPh sb="16" eb="18">
      <t>ヨウイ</t>
    </rPh>
    <phoneticPr fontId="3"/>
  </si>
  <si>
    <r>
      <t>ｂ．</t>
    </r>
    <r>
      <rPr>
        <sz val="12"/>
        <rFont val="ＭＳ Ｐゴシック"/>
        <family val="3"/>
        <charset val="128"/>
      </rPr>
      <t>在宅で訓練・生産活動するための設備が用意できない</t>
    </r>
    <rPh sb="2" eb="4">
      <t>ザイタク</t>
    </rPh>
    <rPh sb="5" eb="7">
      <t>クンレン</t>
    </rPh>
    <rPh sb="8" eb="10">
      <t>セイサン</t>
    </rPh>
    <rPh sb="10" eb="12">
      <t>カツドウ</t>
    </rPh>
    <rPh sb="17" eb="19">
      <t>セツビ</t>
    </rPh>
    <rPh sb="20" eb="22">
      <t>ヨウイ</t>
    </rPh>
    <phoneticPr fontId="3"/>
  </si>
  <si>
    <r>
      <t>ｃ．</t>
    </r>
    <r>
      <rPr>
        <sz val="12"/>
        <rFont val="ＭＳ Ｐゴシック"/>
        <family val="3"/>
        <charset val="128"/>
      </rPr>
      <t>在宅で訓練・生産活動を提供するICT環境やノウハウがない</t>
    </r>
    <rPh sb="2" eb="4">
      <t>ザイタク</t>
    </rPh>
    <rPh sb="5" eb="7">
      <t>クンレン</t>
    </rPh>
    <rPh sb="8" eb="10">
      <t>セイサン</t>
    </rPh>
    <rPh sb="10" eb="12">
      <t>カツドウ</t>
    </rPh>
    <rPh sb="13" eb="15">
      <t>テイキョウ</t>
    </rPh>
    <rPh sb="20" eb="22">
      <t>カンキョウ</t>
    </rPh>
    <phoneticPr fontId="3"/>
  </si>
  <si>
    <t>令和6年度工賃（賃金）実績報告書（Ｂ型事業所用）</t>
    <rPh sb="0" eb="2">
      <t>レイワ</t>
    </rPh>
    <rPh sb="3" eb="5">
      <t>ネンド</t>
    </rPh>
    <rPh sb="4" eb="5">
      <t>ド</t>
    </rPh>
    <rPh sb="5" eb="7">
      <t>コウチン</t>
    </rPh>
    <rPh sb="8" eb="10">
      <t>チンギン</t>
    </rPh>
    <rPh sb="11" eb="13">
      <t>ジッセキ</t>
    </rPh>
    <rPh sb="13" eb="16">
      <t>ホウコクショ</t>
    </rPh>
    <rPh sb="18" eb="19">
      <t>ガタ</t>
    </rPh>
    <rPh sb="19" eb="22">
      <t>ジギョウショ</t>
    </rPh>
    <rPh sb="22" eb="23">
      <t>ヨウ</t>
    </rPh>
    <phoneticPr fontId="3"/>
  </si>
  <si>
    <t>⑪年間開所月数</t>
    <rPh sb="1" eb="5">
      <t>ネンカンカイショ</t>
    </rPh>
    <rPh sb="5" eb="7">
      <t>ツキスウ</t>
    </rPh>
    <phoneticPr fontId="3"/>
  </si>
  <si>
    <t>※開所日数については、原則として、工賃の支払いが生じる生産活動の実施日を開所日数として含めていただき、レクリエーションや行事等生産活動を目的としていない日に関しては開所日として数えません。ただし、地域のバザー等の行事で利用者が作成した生産品等を販売した場合に関しては、開所日として算定して差し支えありません。
※開所月数については、令和６年度１年間の開所月の数を記載してください 。（例） 令和６年７月に新規指定を受けた事業所の場合令和６年７月から令和７年３月
の９ か月間開所しているため 、「 9 」 と 記載 。</t>
    <rPh sb="156" eb="160">
      <t>カイショツキスウ</t>
    </rPh>
    <phoneticPr fontId="3"/>
  </si>
  <si>
    <t>対象期間内に施設種別の移行があった場合は、令和７年３月末現在の状態で、対象期間分まとめて記載してください。</t>
    <rPh sb="21" eb="23">
      <t>レイワ</t>
    </rPh>
    <phoneticPr fontId="3"/>
  </si>
  <si>
    <r>
      <rPr>
        <u/>
        <sz val="11"/>
        <rFont val="ＭＳ Ｐゴシック"/>
        <family val="3"/>
        <charset val="128"/>
      </rPr>
      <t>対象期間は令和６年４月から令和７年３月まで</t>
    </r>
    <r>
      <rPr>
        <sz val="11"/>
        <rFont val="ＭＳ Ｐゴシック"/>
        <family val="3"/>
        <charset val="128"/>
      </rPr>
      <t>とし、その実績を記載してください（年度途中で対象事業所となった場合は、指定月からの分を記載してください）。</t>
    </r>
    <rPh sb="5" eb="7">
      <t>レイワ</t>
    </rPh>
    <rPh sb="13" eb="15">
      <t>レイワ</t>
    </rPh>
    <phoneticPr fontId="3"/>
  </si>
  <si>
    <t>（Ｂ）　令和7年3月の常時（利用日数のうち概ね6割程度以上）在宅で実施する訓練及び支援を受けている実利用者数：</t>
    <rPh sb="4" eb="6">
      <t>レイワ</t>
    </rPh>
    <rPh sb="7" eb="8">
      <t>ネン</t>
    </rPh>
    <rPh sb="9" eb="10">
      <t>ガツ</t>
    </rPh>
    <rPh sb="11" eb="13">
      <t>ジョウジ</t>
    </rPh>
    <rPh sb="14" eb="16">
      <t>リヨウ</t>
    </rPh>
    <rPh sb="16" eb="18">
      <t>ニッスウ</t>
    </rPh>
    <rPh sb="21" eb="22">
      <t>オオム</t>
    </rPh>
    <rPh sb="24" eb="25">
      <t>ワリ</t>
    </rPh>
    <rPh sb="25" eb="27">
      <t>テイド</t>
    </rPh>
    <rPh sb="27" eb="29">
      <t>イジョウ</t>
    </rPh>
    <rPh sb="30" eb="32">
      <t>ザイタク</t>
    </rPh>
    <rPh sb="33" eb="35">
      <t>ジッシ</t>
    </rPh>
    <rPh sb="37" eb="39">
      <t>クンレン</t>
    </rPh>
    <rPh sb="39" eb="40">
      <t>オヨ</t>
    </rPh>
    <rPh sb="41" eb="43">
      <t>シエン</t>
    </rPh>
    <rPh sb="44" eb="45">
      <t>ウ</t>
    </rPh>
    <rPh sb="49" eb="50">
      <t>ジツ</t>
    </rPh>
    <rPh sb="50" eb="52">
      <t>リヨウ</t>
    </rPh>
    <rPh sb="52" eb="53">
      <t>シャ</t>
    </rPh>
    <rPh sb="53" eb="54">
      <t>スウ</t>
    </rPh>
    <phoneticPr fontId="3"/>
  </si>
  <si>
    <t>⑤令和7年3月31日時点の運営規程において在宅で実施する訓練及び支援内容が明記されていますか。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</si>
  <si>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法人(設置者)名</t>
  </si>
  <si>
    <t>ＮＰＯ法人BALLOON</t>
  </si>
  <si>
    <t>0411300635</t>
  </si>
  <si>
    <t>サービス事業所名</t>
  </si>
  <si>
    <t>ＢＡＬＬＯＯＮ築館事業所</t>
  </si>
  <si>
    <t>サービス事業所所在地1</t>
  </si>
  <si>
    <t>5370001050861</t>
  </si>
  <si>
    <t>9260005002164</t>
  </si>
  <si>
    <t>4370001047388</t>
  </si>
  <si>
    <t>0410610059</t>
  </si>
  <si>
    <t>0410800254</t>
  </si>
  <si>
    <t>0410917173</t>
  </si>
  <si>
    <t>0411100431</t>
  </si>
  <si>
    <t>0411300650</t>
  </si>
  <si>
    <t>0411501059</t>
  </si>
  <si>
    <t>0412210403</t>
  </si>
  <si>
    <t>0413100348</t>
  </si>
  <si>
    <t>0415102227</t>
  </si>
  <si>
    <t>0415103233</t>
  </si>
  <si>
    <t>0415103456</t>
  </si>
  <si>
    <t>0415103506</t>
  </si>
  <si>
    <t>0415103514</t>
  </si>
  <si>
    <t>0415103563</t>
  </si>
  <si>
    <t>0415103597</t>
  </si>
  <si>
    <t>0415103621</t>
  </si>
  <si>
    <t>0415301316</t>
  </si>
  <si>
    <t>0415301415</t>
  </si>
  <si>
    <t>0415301449</t>
  </si>
  <si>
    <t>0415301464</t>
  </si>
  <si>
    <t>0415402338</t>
  </si>
  <si>
    <t>0415402346</t>
  </si>
  <si>
    <t>0415402387</t>
  </si>
  <si>
    <t>0415402395</t>
  </si>
  <si>
    <t>0415501857</t>
  </si>
  <si>
    <t>0415501931</t>
  </si>
  <si>
    <t>0415501998</t>
  </si>
  <si>
    <t>0415502004</t>
  </si>
  <si>
    <t>0415502020</t>
  </si>
  <si>
    <t>0415502046</t>
  </si>
  <si>
    <t>0415502079</t>
  </si>
  <si>
    <t>WOOOLY株式会社</t>
  </si>
  <si>
    <t>株式会社KEYAKI</t>
  </si>
  <si>
    <t>Ｍｉｃｈｅｌｌｅ株式会社</t>
  </si>
  <si>
    <t>株式会社ひよこグループ</t>
  </si>
  <si>
    <t>労働者協同組合労協センター事業団</t>
  </si>
  <si>
    <t>合同会社フレンドアップ</t>
  </si>
  <si>
    <t>株式会社ユニゾンウェーブ</t>
  </si>
  <si>
    <t>株式会社テクノブレイン</t>
  </si>
  <si>
    <t>株式会社人材サービスYOU</t>
  </si>
  <si>
    <t>一般社団法人トモダチリミテッドパートナーシップ</t>
  </si>
  <si>
    <t>株式会社デジタルワークラボ</t>
  </si>
  <si>
    <t>株式会社イプサム</t>
  </si>
  <si>
    <t>合同会社ナンモ企画</t>
  </si>
  <si>
    <t>アースプロジェクト株式会社</t>
  </si>
  <si>
    <t>株式会社ニチデLab</t>
  </si>
  <si>
    <t>特定非営利活動法人　ほっとたいむ</t>
  </si>
  <si>
    <t>合同会社WEEDS</t>
  </si>
  <si>
    <t>セブンドット合同会社</t>
  </si>
  <si>
    <t>コスモスケア株式会社</t>
  </si>
  <si>
    <t>ＡＭＺ合同会社</t>
  </si>
  <si>
    <t>株式会社フリーライフ</t>
  </si>
  <si>
    <t>グリーンライフ株式会社</t>
  </si>
  <si>
    <t>社会福祉法人つばめっこ</t>
  </si>
  <si>
    <t>株式会社Aruku.</t>
  </si>
  <si>
    <t>合同会社ディライト</t>
  </si>
  <si>
    <t>株式会社アイ・パートナーズ</t>
  </si>
  <si>
    <t>ウーリー白石</t>
  </si>
  <si>
    <t>第ニ虹の園</t>
  </si>
  <si>
    <t>就労継続支援B型　なのはな角田</t>
  </si>
  <si>
    <t>就労継続支援Ｂ型事業所　アトリエミシェル</t>
  </si>
  <si>
    <t>就労継続支援Ｂ型事業所　まきばの実り</t>
  </si>
  <si>
    <t>キャリカク古川駅前オフィス</t>
  </si>
  <si>
    <t>フレンドライフ</t>
  </si>
  <si>
    <t>ＯＮＥＧＡＭＥ宮城美里</t>
  </si>
  <si>
    <t>コキア（就労継続支援Ｂ型）</t>
  </si>
  <si>
    <t>すまいるジョブ</t>
  </si>
  <si>
    <t>己達会esse</t>
  </si>
  <si>
    <t>己達会hikari</t>
  </si>
  <si>
    <t>己達会labo</t>
  </si>
  <si>
    <t>トモダチ</t>
  </si>
  <si>
    <t>就労支援 インクルラボ</t>
  </si>
  <si>
    <t>メタゲーム仙台</t>
  </si>
  <si>
    <t>就労継続支援Ｂ型事業所 エンターテインメントアカデミー でじるみ仙台旭ヶ丘</t>
  </si>
  <si>
    <t>いろはまるごと仙台港</t>
  </si>
  <si>
    <t>WEEDS</t>
  </si>
  <si>
    <t>クリーンキャスト卸町</t>
  </si>
  <si>
    <t>コスモス＠わーくす</t>
  </si>
  <si>
    <t>サニースポット連坊</t>
  </si>
  <si>
    <t>ＡＭＺ長町駅前</t>
  </si>
  <si>
    <t>ふりーらいふ</t>
  </si>
  <si>
    <t>manaby CREATORS 長町南</t>
  </si>
  <si>
    <t>特定非営利活動法人みんなえがお就労継続支援Ｂ型事業所</t>
  </si>
  <si>
    <t>ｵﾘｲﾛ</t>
  </si>
  <si>
    <t>ジョブサポートYOU泉中央</t>
  </si>
  <si>
    <t>グリーンファーム八乙女</t>
  </si>
  <si>
    <t>就労継続支援Ｂ型事業所 はなさく</t>
  </si>
  <si>
    <t>バリュー・ラボ</t>
  </si>
  <si>
    <t>⑫工賃支払総額（円）</t>
    <rPh sb="1" eb="3">
      <t>コウチン</t>
    </rPh>
    <rPh sb="3" eb="5">
      <t>シハラ</t>
    </rPh>
    <rPh sb="5" eb="7">
      <t>ソウガク</t>
    </rPh>
    <rPh sb="8" eb="9">
      <t>エン</t>
    </rPh>
    <phoneticPr fontId="3"/>
  </si>
  <si>
    <t>⑬一人当たりの平均工賃月額（円）</t>
    <rPh sb="1" eb="3">
      <t>ヒトリ</t>
    </rPh>
    <rPh sb="3" eb="4">
      <t>ア</t>
    </rPh>
    <rPh sb="7" eb="9">
      <t>ヘイキン</t>
    </rPh>
    <rPh sb="9" eb="11">
      <t>コウチン</t>
    </rPh>
    <rPh sb="11" eb="13">
      <t>ゲツガク</t>
    </rPh>
    <rPh sb="14" eb="15">
      <t>エン</t>
    </rPh>
    <phoneticPr fontId="3"/>
  </si>
  <si>
    <t>⑭一人当たりの平均工賃時間額（円）</t>
    <rPh sb="1" eb="3">
      <t>ヒトリ</t>
    </rPh>
    <rPh sb="3" eb="4">
      <t>ア</t>
    </rPh>
    <rPh sb="7" eb="9">
      <t>ヘイキン</t>
    </rPh>
    <rPh sb="9" eb="11">
      <t>コウチン</t>
    </rPh>
    <rPh sb="11" eb="13">
      <t>ジカン</t>
    </rPh>
    <rPh sb="13" eb="14">
      <t>ガク</t>
    </rPh>
    <rPh sb="15" eb="16">
      <t>エン</t>
    </rPh>
    <phoneticPr fontId="3"/>
  </si>
  <si>
    <t>○令和６年度・工賃実績算定表（１円単位で記入)　※支給形態にかかわらず労働時間数は必ず記入してください。</t>
    <rPh sb="1" eb="3">
      <t>レイワ</t>
    </rPh>
    <rPh sb="4" eb="6">
      <t>ネンド</t>
    </rPh>
    <rPh sb="5" eb="6">
      <t>ガンネン</t>
    </rPh>
    <rPh sb="9" eb="11">
      <t>ジッセキ</t>
    </rPh>
    <rPh sb="11" eb="13">
      <t>サンテイ</t>
    </rPh>
    <rPh sb="13" eb="14">
      <t>ヒョウ</t>
    </rPh>
    <rPh sb="16" eb="17">
      <t>エン</t>
    </rPh>
    <rPh sb="17" eb="19">
      <t>タンイ</t>
    </rPh>
    <rPh sb="20" eb="22">
      <t>キニュウ</t>
    </rPh>
    <rPh sb="25" eb="27">
      <t>シキュウ</t>
    </rPh>
    <rPh sb="27" eb="29">
      <t>ケイタイ</t>
    </rPh>
    <rPh sb="35" eb="37">
      <t>ロウドウ</t>
    </rPh>
    <rPh sb="37" eb="40">
      <t>ジカンスウ</t>
    </rPh>
    <rPh sb="41" eb="42">
      <t>カナラ</t>
    </rPh>
    <rPh sb="43" eb="45">
      <t>キニュウ</t>
    </rPh>
    <phoneticPr fontId="3"/>
  </si>
  <si>
    <t>③令和６年度において，農福連携に係る生産活動を実施していますか。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</si>
  <si>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＜令和６年度就労支援事業収支＞</t>
    <rPh sb="1" eb="3">
      <t>レイワ</t>
    </rPh>
    <rPh sb="4" eb="6">
      <t>ネンド</t>
    </rPh>
    <rPh sb="6" eb="8">
      <t>シュウロウ</t>
    </rPh>
    <rPh sb="8" eb="10">
      <t>シエン</t>
    </rPh>
    <rPh sb="10" eb="12">
      <t>ジギョウ</t>
    </rPh>
    <rPh sb="12" eb="14">
      <t>シュウシ</t>
    </rPh>
    <phoneticPr fontId="3"/>
  </si>
  <si>
    <r>
      <t>　（A）　</t>
    </r>
    <r>
      <rPr>
        <sz val="12"/>
        <rFont val="ＭＳ Ｐゴシック"/>
        <family val="3"/>
        <charset val="128"/>
      </rPr>
      <t>令和7年3月の実利用者数：</t>
    </r>
    <rPh sb="5" eb="7">
      <t>レイワ</t>
    </rPh>
    <rPh sb="8" eb="9">
      <t>ネン</t>
    </rPh>
    <rPh sb="10" eb="11">
      <t>ガツ</t>
    </rPh>
    <rPh sb="12" eb="13">
      <t>ジツ</t>
    </rPh>
    <rPh sb="13" eb="16">
      <t>リヨウシャ</t>
    </rPh>
    <rPh sb="16" eb="17">
      <t>スウ</t>
    </rPh>
    <phoneticPr fontId="3"/>
  </si>
  <si>
    <t>0410210231</t>
  </si>
  <si>
    <t>0410210744</t>
  </si>
  <si>
    <t>0410210751</t>
  </si>
  <si>
    <t>0410500631</t>
  </si>
  <si>
    <t>0410610067</t>
  </si>
  <si>
    <t>0410800262</t>
  </si>
  <si>
    <t>0410800270</t>
  </si>
  <si>
    <t>0410917207</t>
  </si>
  <si>
    <t>0410917215</t>
  </si>
  <si>
    <t>0411100456</t>
  </si>
  <si>
    <t>0411100464</t>
  </si>
  <si>
    <t>0411200785</t>
  </si>
  <si>
    <t>0411200801</t>
  </si>
  <si>
    <t>0411200819</t>
  </si>
  <si>
    <t>0411300676</t>
  </si>
  <si>
    <t>0411501117</t>
  </si>
  <si>
    <t>0411600182</t>
  </si>
  <si>
    <t>0412210437</t>
  </si>
  <si>
    <t>0415101807</t>
  </si>
  <si>
    <t>0415102870</t>
  </si>
  <si>
    <t>0415103639</t>
  </si>
  <si>
    <t>0415103654</t>
  </si>
  <si>
    <t>0415103688</t>
  </si>
  <si>
    <t>0415103712</t>
  </si>
  <si>
    <t>0415103738</t>
  </si>
  <si>
    <t>0415103761</t>
  </si>
  <si>
    <t>0415103803</t>
  </si>
  <si>
    <t>0415201821</t>
  </si>
  <si>
    <t>0415301472</t>
  </si>
  <si>
    <t>0415301480</t>
  </si>
  <si>
    <t>0415301498</t>
  </si>
  <si>
    <t>0415402478</t>
  </si>
  <si>
    <t>0415402486</t>
  </si>
  <si>
    <t>0415402536</t>
  </si>
  <si>
    <t>0415502111</t>
  </si>
  <si>
    <t>0415502137</t>
  </si>
  <si>
    <t>0415502145</t>
  </si>
  <si>
    <t>0415502160</t>
  </si>
  <si>
    <t>0415502178</t>
  </si>
  <si>
    <t>0415502186</t>
  </si>
  <si>
    <t>0415502202</t>
  </si>
  <si>
    <t>株式会社ダンライフ</t>
  </si>
  <si>
    <t>一般社団法人パシフィック</t>
  </si>
  <si>
    <t>社会福祉法人春圃会</t>
  </si>
  <si>
    <t>株式会社大丈夫</t>
  </si>
  <si>
    <t>株式会社SOCIALVILLAGE</t>
  </si>
  <si>
    <t>合同会社 鈴の八</t>
  </si>
  <si>
    <t>医療法人財団大浦会</t>
  </si>
  <si>
    <t>株式会社ワンズ</t>
  </si>
  <si>
    <t>株式会社Ｐｅｎｇｕｉｎ　Ａｄｖｅｎｔｕｒｅ</t>
  </si>
  <si>
    <t>合同会社リノマ</t>
  </si>
  <si>
    <t>株式会社KEY.</t>
  </si>
  <si>
    <t>合同会社つむぎ</t>
  </si>
  <si>
    <t>株式会社ココピアワークス</t>
  </si>
  <si>
    <t>株式会社EGAO</t>
  </si>
  <si>
    <t>ランス株式会社</t>
  </si>
  <si>
    <t>株式会社Faste</t>
  </si>
  <si>
    <t>株式会社Ｍ＆Ｋ</t>
  </si>
  <si>
    <t>株式会社リハス</t>
  </si>
  <si>
    <t>株式会社WITHNOTE</t>
  </si>
  <si>
    <t>特定非営利活動法人ビートスイッチ</t>
  </si>
  <si>
    <t>株式会社aodamo</t>
  </si>
  <si>
    <t>特定非営利活動法人時のひかり</t>
  </si>
  <si>
    <t>合同会社ユツケル</t>
  </si>
  <si>
    <t>株式会社アオバヤホールディングス</t>
  </si>
  <si>
    <t>有限会社ほのぼの介護</t>
  </si>
  <si>
    <t>株式会社ｋｉｂｉｄａｎｇｏ</t>
  </si>
  <si>
    <t>株式会社ゆらリズムワークス</t>
  </si>
  <si>
    <t>株式会社CHALLENGE LIFE</t>
  </si>
  <si>
    <t>ダンライフ</t>
  </si>
  <si>
    <t>多機能事業所トゥモローパーク</t>
  </si>
  <si>
    <t>パシフィック石巻</t>
  </si>
  <si>
    <t>UMIDASUしゅんぽえん</t>
  </si>
  <si>
    <t>白石蔵王きのこ工場　就労継続支援B型施設</t>
  </si>
  <si>
    <t>ウーリー角田</t>
  </si>
  <si>
    <t>金津作業所　天の川</t>
  </si>
  <si>
    <t>ウーリー多賀城</t>
  </si>
  <si>
    <t>ソーシャルビレッジ ワークス</t>
  </si>
  <si>
    <t>HIYOKO WORKS 岩沼中央</t>
  </si>
  <si>
    <t>めだか専門店　すずの舎</t>
  </si>
  <si>
    <t>ウーリー岩沼</t>
  </si>
  <si>
    <t>就労継続支援Ｂ型事業所かなみのもり</t>
  </si>
  <si>
    <t>しいたけランド</t>
  </si>
  <si>
    <t>MAROPIGX</t>
  </si>
  <si>
    <t>就労継続支援B型事業所　リノマ</t>
  </si>
  <si>
    <t>KEYS LIFE</t>
  </si>
  <si>
    <t>みらい吉岡センター</t>
  </si>
  <si>
    <t>つむぎ工房</t>
  </si>
  <si>
    <t>Ｐｅｔｉｔ　Ｅｃｌａｉｒ</t>
  </si>
  <si>
    <t>アミークスカレッジ仙台</t>
  </si>
  <si>
    <t>manaby CREATORS仙台一番町</t>
  </si>
  <si>
    <t>ココピアリンク</t>
  </si>
  <si>
    <t>就労継続支援B型事業所ホプラス</t>
  </si>
  <si>
    <t>IMUA</t>
  </si>
  <si>
    <t>るぽ</t>
  </si>
  <si>
    <t>あいけんど</t>
  </si>
  <si>
    <t>manaby CREATORS仙台西口</t>
  </si>
  <si>
    <t>Keyaki no Mori一番町</t>
  </si>
  <si>
    <t>ワークベースわ・は・わ</t>
  </si>
  <si>
    <t>Cocowa</t>
  </si>
  <si>
    <t>ぱれった・けやき</t>
  </si>
  <si>
    <t>リハスワーク仙台宮城野</t>
  </si>
  <si>
    <t>WITHNOTE</t>
  </si>
  <si>
    <t>クワノキ</t>
  </si>
  <si>
    <t>就労継続支援Ｂ型　なのはな仙台</t>
  </si>
  <si>
    <t>秋保工房アオダモの木</t>
  </si>
  <si>
    <t>ドゥサムシング</t>
  </si>
  <si>
    <t>イアンベ</t>
  </si>
  <si>
    <t>すてーじ高森</t>
  </si>
  <si>
    <t>就労支援事業所フィオーレ仙台南中山</t>
  </si>
  <si>
    <t>スパークワークス泉中央</t>
  </si>
  <si>
    <t>ほのぼの工房</t>
  </si>
  <si>
    <t>アテンドワーク泉中央</t>
  </si>
  <si>
    <t>キャリカク仙台八乙女駅オフィス</t>
  </si>
  <si>
    <t>ゆらリズムワークス</t>
  </si>
  <si>
    <t>就労継続支援B型 MY GOOD</t>
  </si>
  <si>
    <t>令和７年度工賃（賃金）実績報告書（Ｂ型事業所用）</t>
    <rPh sb="0" eb="2">
      <t>レイワ</t>
    </rPh>
    <rPh sb="3" eb="5">
      <t>ネンド</t>
    </rPh>
    <rPh sb="4" eb="5">
      <t>ド</t>
    </rPh>
    <rPh sb="5" eb="7">
      <t>コウチン</t>
    </rPh>
    <rPh sb="8" eb="10">
      <t>チンギン</t>
    </rPh>
    <rPh sb="11" eb="13">
      <t>ジッセキ</t>
    </rPh>
    <rPh sb="13" eb="16">
      <t>ホウコクショ</t>
    </rPh>
    <rPh sb="18" eb="19">
      <t>ガタ</t>
    </rPh>
    <rPh sb="19" eb="22">
      <t>ジギョウショ</t>
    </rPh>
    <rPh sb="22" eb="23">
      <t>ヨウ</t>
    </rPh>
    <phoneticPr fontId="3"/>
  </si>
  <si>
    <t>0123456789</t>
    <phoneticPr fontId="3"/>
  </si>
  <si>
    <t>●時間</t>
    <rPh sb="1" eb="3">
      <t>ジカン</t>
    </rPh>
    <phoneticPr fontId="3"/>
  </si>
  <si>
    <t>＝</t>
    <phoneticPr fontId="3"/>
  </si>
  <si>
    <t>分</t>
    <rPh sb="0" eb="1">
      <t>フン</t>
    </rPh>
    <phoneticPr fontId="3"/>
  </si>
  <si>
    <t>秒</t>
    <rPh sb="0" eb="1">
      <t>ビョウ</t>
    </rPh>
    <phoneticPr fontId="3"/>
  </si>
  <si>
    <t>緑色に着色されたセルに数字を入力すると、他の単位で表示した場合の数値が赤く着色されたセルに表示されます。</t>
    <rPh sb="0" eb="2">
      <t>ミドリイロ</t>
    </rPh>
    <rPh sb="3" eb="5">
      <t>チャクショク</t>
    </rPh>
    <rPh sb="11" eb="13">
      <t>スウジ</t>
    </rPh>
    <rPh sb="14" eb="16">
      <t>ニュウリョク</t>
    </rPh>
    <rPh sb="20" eb="21">
      <t>ホカ</t>
    </rPh>
    <rPh sb="22" eb="24">
      <t>タンイ</t>
    </rPh>
    <rPh sb="25" eb="27">
      <t>ヒョウジ</t>
    </rPh>
    <rPh sb="29" eb="31">
      <t>バアイ</t>
    </rPh>
    <rPh sb="32" eb="34">
      <t>スウチ</t>
    </rPh>
    <rPh sb="35" eb="36">
      <t>アカ</t>
    </rPh>
    <rPh sb="37" eb="39">
      <t>チャクショク</t>
    </rPh>
    <rPh sb="45" eb="47">
      <t>ヒョウジ</t>
    </rPh>
    <phoneticPr fontId="3"/>
  </si>
  <si>
    <t>●年間開所日数</t>
    <rPh sb="1" eb="7">
      <t>ネンカンカイショニッスウ</t>
    </rPh>
    <phoneticPr fontId="3"/>
  </si>
  <si>
    <t>（１）月ごとの開所日数を把握している場合</t>
    <rPh sb="3" eb="4">
      <t>ツキ</t>
    </rPh>
    <rPh sb="7" eb="11">
      <t>カイショニッスウ</t>
    </rPh>
    <rPh sb="12" eb="14">
      <t>ハアク</t>
    </rPh>
    <rPh sb="18" eb="20">
      <t>バアイ</t>
    </rPh>
    <phoneticPr fontId="3"/>
  </si>
  <si>
    <t>４月</t>
    <rPh sb="1" eb="2">
      <t>ガツ</t>
    </rPh>
    <phoneticPr fontId="3"/>
  </si>
  <si>
    <t>５月</t>
    <rPh sb="1" eb="2">
      <t>ガツ</t>
    </rPh>
    <phoneticPr fontId="3"/>
  </si>
  <si>
    <t>令和７年</t>
    <rPh sb="0" eb="2">
      <t>レイワ</t>
    </rPh>
    <rPh sb="3" eb="4">
      <t>ネン</t>
    </rPh>
    <phoneticPr fontId="3"/>
  </si>
  <si>
    <t>６月</t>
  </si>
  <si>
    <t>７月</t>
  </si>
  <si>
    <t>８月</t>
  </si>
  <si>
    <t>９月</t>
  </si>
  <si>
    <t>１０月</t>
  </si>
  <si>
    <t>１１月</t>
  </si>
  <si>
    <t>１２月</t>
  </si>
  <si>
    <t>１月</t>
  </si>
  <si>
    <t>２月</t>
  </si>
  <si>
    <t>３月</t>
  </si>
  <si>
    <t>令和８年</t>
    <rPh sb="0" eb="2">
      <t>レイワ</t>
    </rPh>
    <rPh sb="3" eb="4">
      <t>ネン</t>
    </rPh>
    <phoneticPr fontId="3"/>
  </si>
  <si>
    <t>日</t>
    <rPh sb="0" eb="1">
      <t>ニチ</t>
    </rPh>
    <phoneticPr fontId="3"/>
  </si>
  <si>
    <t>年間開所日数</t>
    <rPh sb="0" eb="6">
      <t>ネンカンカイショニッスウ</t>
    </rPh>
    <phoneticPr fontId="3"/>
  </si>
  <si>
    <t>（２）カレンダー形式で年間開所日数を確認する場合</t>
    <rPh sb="8" eb="10">
      <t>ケイシキ</t>
    </rPh>
    <rPh sb="11" eb="17">
      <t>ネンカンカイショニッスウ</t>
    </rPh>
    <rPh sb="18" eb="20">
      <t>カクニン</t>
    </rPh>
    <rPh sb="22" eb="24">
      <t>バアイ</t>
    </rPh>
    <phoneticPr fontId="3"/>
  </si>
  <si>
    <t>　ただし、地域のバザー等の行事で利用者が作成した生産品等を販売した場合に関しては、開所日として算定して差し支えありません。</t>
    <phoneticPr fontId="3"/>
  </si>
  <si>
    <t>○カレンダー形式で開所日数を算出する場合</t>
    <rPh sb="6" eb="8">
      <t>ケイシキ</t>
    </rPh>
    <rPh sb="9" eb="11">
      <t>カイショ</t>
    </rPh>
    <rPh sb="11" eb="13">
      <t>ニッスウ</t>
    </rPh>
    <rPh sb="14" eb="16">
      <t>サンシュツ</t>
    </rPh>
    <rPh sb="18" eb="20">
      <t>バアイ</t>
    </rPh>
    <phoneticPr fontId="3"/>
  </si>
  <si>
    <t>下記のカレンダーのうち、開所日数に該当する日付の緑着色欄に「●」を入れてください。４月から３月まで、入力内容に誤りがないか確認し、間違えて入力した箇所がなければ次の枠内の数値が年間開所日数です。</t>
    <rPh sb="0" eb="2">
      <t>カキ</t>
    </rPh>
    <rPh sb="12" eb="14">
      <t>カイショ</t>
    </rPh>
    <rPh sb="14" eb="16">
      <t>ニッスウ</t>
    </rPh>
    <rPh sb="17" eb="19">
      <t>ガイトウ</t>
    </rPh>
    <rPh sb="21" eb="23">
      <t>ヒヅケ</t>
    </rPh>
    <rPh sb="24" eb="28">
      <t>ミドリチャクショクラン</t>
    </rPh>
    <rPh sb="33" eb="34">
      <t>イ</t>
    </rPh>
    <rPh sb="42" eb="43">
      <t>ガツ</t>
    </rPh>
    <rPh sb="46" eb="47">
      <t>ガツ</t>
    </rPh>
    <rPh sb="50" eb="54">
      <t>ニュウリョクナイヨウ</t>
    </rPh>
    <rPh sb="55" eb="56">
      <t>アヤマ</t>
    </rPh>
    <rPh sb="61" eb="63">
      <t>カクニン</t>
    </rPh>
    <rPh sb="65" eb="67">
      <t>マチガ</t>
    </rPh>
    <rPh sb="69" eb="71">
      <t>ニュウリョク</t>
    </rPh>
    <rPh sb="73" eb="75">
      <t>カショ</t>
    </rPh>
    <rPh sb="80" eb="81">
      <t>ツギ</t>
    </rPh>
    <rPh sb="82" eb="84">
      <t>ワクナイ</t>
    </rPh>
    <rPh sb="85" eb="87">
      <t>スウチ</t>
    </rPh>
    <rPh sb="88" eb="94">
      <t>ネンカンカイショニッスウ</t>
    </rPh>
    <phoneticPr fontId="3"/>
  </si>
  <si>
    <r>
      <t>※開所日数については、原則として、工賃の支払いが生じる生産活動の実施日を開所日数として含めていただき、</t>
    </r>
    <r>
      <rPr>
        <u/>
        <sz val="12"/>
        <rFont val="ＭＳ Ｐゴシック"/>
        <family val="3"/>
        <charset val="128"/>
      </rPr>
      <t>レクリエーションや行事等生産活動を目的としていない日に関しては開所日として数えません</t>
    </r>
    <r>
      <rPr>
        <sz val="12"/>
        <rFont val="ＭＳ Ｐゴシック"/>
        <family val="3"/>
        <charset val="128"/>
      </rPr>
      <t>。</t>
    </r>
    <phoneticPr fontId="3"/>
  </si>
  <si>
    <t>→　別シートへ</t>
    <rPh sb="2" eb="3">
      <t>ベツ</t>
    </rPh>
    <phoneticPr fontId="3"/>
  </si>
  <si>
    <t>←　実績報告書に転記する際は、赤く着色されたセルをコピーして、実績報告書の回答欄に「値の貼り付け」をしてください。　</t>
    <rPh sb="2" eb="7">
      <t>ジッセキホウコクショ</t>
    </rPh>
    <rPh sb="8" eb="10">
      <t>テンキ</t>
    </rPh>
    <rPh sb="12" eb="13">
      <t>サイ</t>
    </rPh>
    <rPh sb="15" eb="16">
      <t>アカ</t>
    </rPh>
    <rPh sb="17" eb="19">
      <t>チャクショク</t>
    </rPh>
    <rPh sb="31" eb="36">
      <t>ジッセキホウコクショ</t>
    </rPh>
    <rPh sb="37" eb="40">
      <t>カイトウラン</t>
    </rPh>
    <rPh sb="42" eb="43">
      <t>アタイ</t>
    </rPh>
    <rPh sb="44" eb="45">
      <t>ハ</t>
    </rPh>
    <rPh sb="46" eb="47">
      <t>ツ</t>
    </rPh>
    <phoneticPr fontId="3"/>
  </si>
  <si>
    <t>　</t>
  </si>
  <si>
    <t>緑色に着色されたセルに各月の開所日数を入力すると、年間の開所日数を算定できます。</t>
    <rPh sb="0" eb="2">
      <t>ミドリイロ</t>
    </rPh>
    <rPh sb="3" eb="5">
      <t>チャクショク</t>
    </rPh>
    <rPh sb="11" eb="13">
      <t>カクツキ</t>
    </rPh>
    <rPh sb="14" eb="18">
      <t>カイショニッスウ</t>
    </rPh>
    <rPh sb="19" eb="21">
      <t>ニュウリョク</t>
    </rPh>
    <rPh sb="25" eb="27">
      <t>ネンカン</t>
    </rPh>
    <rPh sb="28" eb="32">
      <t>カイショニッスウ</t>
    </rPh>
    <rPh sb="33" eb="35">
      <t>サンテイ</t>
    </rPh>
    <phoneticPr fontId="3"/>
  </si>
  <si>
    <t>年間開所日数が360日を超えています。年中無休に近い日数ですが、誤りがないか再度確認してください。</t>
    <rPh sb="0" eb="6">
      <t>ネンカンカイショニッスウ</t>
    </rPh>
    <rPh sb="10" eb="11">
      <t>ニチ</t>
    </rPh>
    <rPh sb="12" eb="13">
      <t>コ</t>
    </rPh>
    <rPh sb="19" eb="23">
      <t>ネンジュウムキュウ</t>
    </rPh>
    <rPh sb="24" eb="25">
      <t>チカ</t>
    </rPh>
    <rPh sb="26" eb="28">
      <t>ニッスウ</t>
    </rPh>
    <rPh sb="32" eb="33">
      <t>アヤマ</t>
    </rPh>
    <rPh sb="38" eb="42">
      <t>サイドカクニン</t>
    </rPh>
    <phoneticPr fontId="3"/>
  </si>
  <si>
    <t>↑　実績報告書に転記する際は、赤く着色されたセルをコピーして、実績報告書の回答欄に「値の貼り付け」をしてください。　</t>
    <rPh sb="2" eb="7">
      <t>ジッセキホウコクショ</t>
    </rPh>
    <rPh sb="8" eb="10">
      <t>テンキ</t>
    </rPh>
    <rPh sb="12" eb="13">
      <t>サイ</t>
    </rPh>
    <rPh sb="15" eb="16">
      <t>アカ</t>
    </rPh>
    <rPh sb="17" eb="19">
      <t>チャクショク</t>
    </rPh>
    <rPh sb="31" eb="36">
      <t>ジッセキホウコクショ</t>
    </rPh>
    <rPh sb="37" eb="40">
      <t>カイトウラン</t>
    </rPh>
    <rPh sb="42" eb="43">
      <t>アタイ</t>
    </rPh>
    <rPh sb="44" eb="45">
      <t>ハ</t>
    </rPh>
    <rPh sb="46" eb="47">
      <t>ツ</t>
    </rPh>
    <phoneticPr fontId="3"/>
  </si>
  <si>
    <t>&lt;令和７年度における平均工賃実績＞</t>
    <rPh sb="1" eb="3">
      <t>レイワ</t>
    </rPh>
    <rPh sb="4" eb="6">
      <t>ネンド</t>
    </rPh>
    <rPh sb="10" eb="12">
      <t>ヘイキン</t>
    </rPh>
    <rPh sb="12" eb="14">
      <t>コウチン</t>
    </rPh>
    <rPh sb="14" eb="16">
      <t>ジッセキ</t>
    </rPh>
    <phoneticPr fontId="3"/>
  </si>
  <si>
    <t>　</t>
    <phoneticPr fontId="3"/>
  </si>
  <si>
    <t>ⅰ　食品の製造・加工・販売</t>
  </si>
  <si>
    <t>ⅱ　レストラン・カフェ等の運営</t>
  </si>
  <si>
    <t>ⅲ　手工芸品の自主製品・販売</t>
  </si>
  <si>
    <t>ⅳ　農作物の生産・販売</t>
  </si>
  <si>
    <t>ⅴ　リネン・クリーニング</t>
  </si>
  <si>
    <t>ⅵ　IT関連業務（データ入力・WEBサイト作成等）</t>
  </si>
  <si>
    <t>ⅶ　印刷業務</t>
  </si>
  <si>
    <t>ⅷ　施設外就労（清掃・維持管理業務）</t>
  </si>
  <si>
    <t>ⅸ　施設外就労（その他）</t>
  </si>
  <si>
    <t>ⅹ　軽作業</t>
  </si>
  <si>
    <t>ⅺ　その他</t>
  </si>
  <si>
    <t>※　事業所番号は半角10桁で記入してください。</t>
    <phoneticPr fontId="3"/>
  </si>
  <si>
    <t>※　提出する際は必ずExcelファイル形式で御提出願います。</t>
    <phoneticPr fontId="3"/>
  </si>
  <si>
    <t xml:space="preserve">
※　Excelファイル名を事業所番号としてください。【例　B0123456789.xlsx】</t>
    <phoneticPr fontId="3"/>
  </si>
  <si>
    <t>※　実施人数は主に実施している支援内容別に記載願います。</t>
  </si>
  <si>
    <t>※　収入の割合は概ねの割合でかまいません。</t>
  </si>
  <si>
    <t>＜水福連携の実施状況＞</t>
    <rPh sb="1" eb="2">
      <t>ミズ</t>
    </rPh>
    <rPh sb="2" eb="3">
      <t>フク</t>
    </rPh>
    <rPh sb="3" eb="5">
      <t>レンケイ</t>
    </rPh>
    <rPh sb="6" eb="8">
      <t>ジッシ</t>
    </rPh>
    <rPh sb="8" eb="10">
      <t>ジョウキョウ</t>
    </rPh>
    <phoneticPr fontId="3"/>
  </si>
  <si>
    <t>③令和７年度において、水福連携に係る生産活動を実施していますか。</t>
    <rPh sb="1" eb="3">
      <t>レイワ</t>
    </rPh>
    <rPh sb="4" eb="6">
      <t>ネンド</t>
    </rPh>
    <rPh sb="11" eb="12">
      <t>スイ</t>
    </rPh>
    <rPh sb="12" eb="13">
      <t>フク</t>
    </rPh>
    <rPh sb="13" eb="15">
      <t>レンケイ</t>
    </rPh>
    <rPh sb="16" eb="17">
      <t>カカ</t>
    </rPh>
    <rPh sb="18" eb="20">
      <t>セイサン</t>
    </rPh>
    <rPh sb="20" eb="22">
      <t>カツドウ</t>
    </rPh>
    <rPh sb="23" eb="25">
      <t>ジッシ</t>
    </rPh>
    <phoneticPr fontId="3"/>
  </si>
  <si>
    <t>＜林福連携の実施状況＞</t>
    <rPh sb="1" eb="2">
      <t>ハヤシ</t>
    </rPh>
    <rPh sb="2" eb="3">
      <t>フク</t>
    </rPh>
    <rPh sb="3" eb="5">
      <t>レンケイ</t>
    </rPh>
    <rPh sb="6" eb="8">
      <t>ジッシ</t>
    </rPh>
    <rPh sb="8" eb="10">
      <t>ジョウキョウ</t>
    </rPh>
    <phoneticPr fontId="3"/>
  </si>
  <si>
    <t>令和７年度から開始しましたか。</t>
    <rPh sb="0" eb="2">
      <t>レイワ</t>
    </rPh>
    <rPh sb="3" eb="5">
      <t>ネンド</t>
    </rPh>
    <rPh sb="7" eb="9">
      <t>カイシ</t>
    </rPh>
    <phoneticPr fontId="3"/>
  </si>
  <si>
    <t>④（③において〇と回答された場合のみ）全体の就労支援事業収入のうち、水福連携に係る就労支援事業収入の割合（％）</t>
    <rPh sb="9" eb="11">
      <t>カイトウ</t>
    </rPh>
    <rPh sb="14" eb="16">
      <t>バアイ</t>
    </rPh>
    <rPh sb="34" eb="35">
      <t>ミズ</t>
    </rPh>
    <phoneticPr fontId="3"/>
  </si>
  <si>
    <t>【参考】各収入割合の算出補助として、別シートに算出用シートを作成しました。収入割合の算出に御活用ください。</t>
    <rPh sb="1" eb="3">
      <t>サンコウ</t>
    </rPh>
    <rPh sb="4" eb="5">
      <t>カク</t>
    </rPh>
    <rPh sb="5" eb="9">
      <t>シュウニュウワリアイ</t>
    </rPh>
    <rPh sb="10" eb="12">
      <t>サンシュツ</t>
    </rPh>
    <rPh sb="12" eb="14">
      <t>ホジョ</t>
    </rPh>
    <rPh sb="18" eb="19">
      <t>ベツ</t>
    </rPh>
    <rPh sb="23" eb="26">
      <t>サンシュツヨウ</t>
    </rPh>
    <rPh sb="30" eb="32">
      <t>サクセイ</t>
    </rPh>
    <rPh sb="37" eb="41">
      <t>シュウニュウワリアイ</t>
    </rPh>
    <rPh sb="42" eb="44">
      <t>サンシュツ</t>
    </rPh>
    <rPh sb="45" eb="48">
      <t>ゴカツヨウ</t>
    </rPh>
    <phoneticPr fontId="3"/>
  </si>
  <si>
    <t>→　算出シートへ</t>
    <rPh sb="2" eb="4">
      <t>サンシュツ</t>
    </rPh>
    <phoneticPr fontId="3"/>
  </si>
  <si>
    <t>①令和７年度において、農福連携に係る生産活動を実施していますか。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</si>
  <si>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②（①において〇と回答された場合のみ）全体の就労支援事業収入のうち、農福連携に係る就労支援事業収入の割合（％）</t>
    <rPh sb="9" eb="11">
      <t>カイトウ</t>
    </rPh>
    <rPh sb="14" eb="16">
      <t>バアイ</t>
    </rPh>
    <phoneticPr fontId="3"/>
  </si>
  <si>
    <t>⑤令和７年度において、林福連携に係る生産活動を実施していますか。</t>
    <rPh sb="1" eb="3">
      <t>レイワ</t>
    </rPh>
    <rPh sb="4" eb="6">
      <t>ネンド</t>
    </rPh>
    <rPh sb="11" eb="12">
      <t>ハヤシ</t>
    </rPh>
    <rPh sb="12" eb="13">
      <t>フク</t>
    </rPh>
    <rPh sb="13" eb="15">
      <t>レンケイ</t>
    </rPh>
    <rPh sb="16" eb="17">
      <t>カカ</t>
    </rPh>
    <rPh sb="18" eb="20">
      <t>セイサン</t>
    </rPh>
    <rPh sb="20" eb="22">
      <t>カツドウ</t>
    </rPh>
    <rPh sb="23" eb="25">
      <t>ジッシ</t>
    </rPh>
    <phoneticPr fontId="3"/>
  </si>
  <si>
    <t>⑥（⑤において〇と回答された場合のみ）全体の就労支援事業収入のうち、林福連携に係る就労支援事業収入の割合（％）</t>
    <rPh sb="9" eb="11">
      <t>カイトウ</t>
    </rPh>
    <rPh sb="14" eb="16">
      <t>バアイ</t>
    </rPh>
    <rPh sb="34" eb="35">
      <t>ハヤシ</t>
    </rPh>
    <phoneticPr fontId="3"/>
  </si>
  <si>
    <t>⑦令和８年3月31日時点の運営規程において在宅で実施する訓練及び支援内容が明記されていますか。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</si>
  <si>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⑧（⑦において○と回答された場合のみ）</t>
    <rPh sb="9" eb="11">
      <t>カイトウ</t>
    </rPh>
    <rPh sb="14" eb="16">
      <t>バアイ</t>
    </rPh>
    <phoneticPr fontId="3"/>
  </si>
  <si>
    <t>　（A）　令和8年3月1日から31日までの期間での実利用者数：</t>
    <rPh sb="5" eb="7">
      <t>レイワ</t>
    </rPh>
    <rPh sb="8" eb="9">
      <t>ネン</t>
    </rPh>
    <rPh sb="10" eb="11">
      <t>ガツ</t>
    </rPh>
    <rPh sb="12" eb="13">
      <t>ニチ</t>
    </rPh>
    <rPh sb="17" eb="18">
      <t>ニチ</t>
    </rPh>
    <rPh sb="21" eb="23">
      <t>キカン</t>
    </rPh>
    <rPh sb="25" eb="26">
      <t>ジツ</t>
    </rPh>
    <rPh sb="26" eb="29">
      <t>リヨウシャ</t>
    </rPh>
    <rPh sb="29" eb="30">
      <t>スウ</t>
    </rPh>
    <phoneticPr fontId="3"/>
  </si>
  <si>
    <t>※　令和８年３月1日から31日までの期間での常時（利用日数のうち概ね6割程度以上）在宅で実施する訓練及び支援を受けている実利用者への内訳を入力願います。</t>
    <rPh sb="2" eb="4">
      <t>レイワ</t>
    </rPh>
    <rPh sb="5" eb="6">
      <t>ネン</t>
    </rPh>
    <rPh sb="7" eb="8">
      <t>ガツ</t>
    </rPh>
    <rPh sb="9" eb="10">
      <t>ニチ</t>
    </rPh>
    <rPh sb="14" eb="15">
      <t>ニチ</t>
    </rPh>
    <rPh sb="18" eb="20">
      <t>キカン</t>
    </rPh>
    <rPh sb="66" eb="68">
      <t>ウチワケ</t>
    </rPh>
    <rPh sb="69" eb="72">
      <t>ニュウリョクネガ</t>
    </rPh>
    <phoneticPr fontId="3"/>
  </si>
  <si>
    <t>　（Ｂ)　令和8年3月1日から31日までの常時（利用日数のうち概ね6割程度以上）在宅で実施する訓練及び支援を受けている実利用者数：</t>
    <rPh sb="5" eb="7">
      <t>レイワ</t>
    </rPh>
    <rPh sb="8" eb="9">
      <t>ネン</t>
    </rPh>
    <rPh sb="10" eb="11">
      <t>ガツ</t>
    </rPh>
    <rPh sb="12" eb="13">
      <t>ニチ</t>
    </rPh>
    <rPh sb="17" eb="18">
      <t>ニチ</t>
    </rPh>
    <rPh sb="21" eb="23">
      <t>ジョウジ</t>
    </rPh>
    <rPh sb="24" eb="26">
      <t>リヨウ</t>
    </rPh>
    <rPh sb="26" eb="28">
      <t>ニッスウ</t>
    </rPh>
    <rPh sb="31" eb="32">
      <t>オオム</t>
    </rPh>
    <rPh sb="34" eb="35">
      <t>ワリ</t>
    </rPh>
    <rPh sb="35" eb="37">
      <t>テイド</t>
    </rPh>
    <rPh sb="37" eb="39">
      <t>イジョウ</t>
    </rPh>
    <rPh sb="40" eb="42">
      <t>ザイタク</t>
    </rPh>
    <rPh sb="43" eb="45">
      <t>ジッシ</t>
    </rPh>
    <rPh sb="47" eb="49">
      <t>クンレン</t>
    </rPh>
    <rPh sb="49" eb="50">
      <t>オヨ</t>
    </rPh>
    <rPh sb="51" eb="53">
      <t>シエン</t>
    </rPh>
    <rPh sb="54" eb="55">
      <t>ウ</t>
    </rPh>
    <rPh sb="59" eb="60">
      <t>ジツ</t>
    </rPh>
    <rPh sb="60" eb="62">
      <t>リヨウ</t>
    </rPh>
    <rPh sb="62" eb="63">
      <t>シャ</t>
    </rPh>
    <rPh sb="63" eb="64">
      <t>スウ</t>
    </rPh>
    <phoneticPr fontId="3"/>
  </si>
  <si>
    <t>⑨（⑦において×と回答された場合のみ）利用者の在宅での訓練や生産活動を提供しない（できない）理由を教えてください。（複数回答可）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</si>
  <si>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⑩実施している生産活動の収入割合（前年度生産活動収入を100とした場合）と具体的な商品名・業務内容を教えてください。</t>
    <rPh sb="1" eb="3">
      <t>ジッシ</t>
    </rPh>
    <phoneticPr fontId="3"/>
  </si>
  <si>
    <t>【参考】時間単位変換表・年間開所日数カウント表を作成しました。分単位で従事時間を記録しているため1時間単位への変換を要する場合や、年間開所日数を確認したい場合などに御活用ください。</t>
    <rPh sb="1" eb="3">
      <t>サンコウ</t>
    </rPh>
    <rPh sb="24" eb="26">
      <t>サクセイ</t>
    </rPh>
    <rPh sb="31" eb="34">
      <t>フンタンイ</t>
    </rPh>
    <rPh sb="35" eb="39">
      <t>ジュウジジカン</t>
    </rPh>
    <rPh sb="40" eb="42">
      <t>キロク</t>
    </rPh>
    <rPh sb="49" eb="53">
      <t>ジカンタンイ</t>
    </rPh>
    <rPh sb="55" eb="57">
      <t>ヘンカン</t>
    </rPh>
    <rPh sb="58" eb="59">
      <t>ヨウ</t>
    </rPh>
    <rPh sb="61" eb="63">
      <t>バアイ</t>
    </rPh>
    <rPh sb="65" eb="71">
      <t>ネンカンカイショニッスウ</t>
    </rPh>
    <rPh sb="72" eb="74">
      <t>カクニン</t>
    </rPh>
    <rPh sb="77" eb="79">
      <t>バアイ</t>
    </rPh>
    <rPh sb="82" eb="85">
      <t>ゴカツヨウ</t>
    </rPh>
    <phoneticPr fontId="3"/>
  </si>
  <si>
    <t>時間単位変換表・年間開所日数カウント表シートへ</t>
    <phoneticPr fontId="3"/>
  </si>
  <si>
    <r>
      <t>※開所日数については、原則として、工賃の支払いが生じる生産活動の実施日を開所日数として含めていただき、</t>
    </r>
    <r>
      <rPr>
        <u/>
        <sz val="14"/>
        <rFont val="ＭＳ Ｐゴシック"/>
        <family val="3"/>
        <charset val="128"/>
      </rPr>
      <t>レクリエーションや行事等生産活動を目的としていない日に関しては開所日として数えません。</t>
    </r>
    <phoneticPr fontId="3"/>
  </si>
  <si>
    <t>【参考】時間単位変換表・年間開所日数カウント表</t>
    <phoneticPr fontId="3"/>
  </si>
  <si>
    <t>https://www.houjin-bangou.nta.go.jp/</t>
  </si>
  <si>
    <t>○時間単位変換表・年間開所日数カウント表</t>
    <rPh sb="1" eb="3">
      <t>ジカン</t>
    </rPh>
    <rPh sb="3" eb="5">
      <t>タンイ</t>
    </rPh>
    <rPh sb="5" eb="7">
      <t>ヘンカン</t>
    </rPh>
    <rPh sb="7" eb="8">
      <t>ヒョウ</t>
    </rPh>
    <rPh sb="9" eb="11">
      <t>ネンカン</t>
    </rPh>
    <rPh sb="11" eb="13">
      <t>カイショ</t>
    </rPh>
    <rPh sb="13" eb="15">
      <t>ニッスウ</t>
    </rPh>
    <rPh sb="19" eb="20">
      <t>ヒョウ</t>
    </rPh>
    <phoneticPr fontId="3"/>
  </si>
  <si>
    <t>【参考】各種算出補助シート、参考サイト等</t>
    <rPh sb="1" eb="3">
      <t>サンコウ</t>
    </rPh>
    <rPh sb="4" eb="6">
      <t>カクシュ</t>
    </rPh>
    <rPh sb="6" eb="8">
      <t>サンシュツ</t>
    </rPh>
    <rPh sb="8" eb="10">
      <t>ホジョ</t>
    </rPh>
    <rPh sb="14" eb="16">
      <t>サンコウ</t>
    </rPh>
    <rPh sb="19" eb="20">
      <t>ナド</t>
    </rPh>
    <phoneticPr fontId="3"/>
  </si>
  <si>
    <t>○農・水・林福連携の就労支援事業収入の割合の算出</t>
    <phoneticPr fontId="3"/>
  </si>
  <si>
    <t>○国税庁　法人番号公表サイト</t>
    <rPh sb="1" eb="4">
      <t>コクゼイチョウ</t>
    </rPh>
    <rPh sb="5" eb="9">
      <t>ホウジンバンゴウ</t>
    </rPh>
    <rPh sb="9" eb="11">
      <t>コウヒョウ</t>
    </rPh>
    <phoneticPr fontId="3"/>
  </si>
  <si>
    <t>①工賃支払対象者延べ人数</t>
    <rPh sb="1" eb="3">
      <t>コウチン</t>
    </rPh>
    <rPh sb="3" eb="5">
      <t>シハラ</t>
    </rPh>
    <rPh sb="5" eb="7">
      <t>タイショウ</t>
    </rPh>
    <rPh sb="7" eb="8">
      <t>シャ</t>
    </rPh>
    <rPh sb="8" eb="9">
      <t>ノ</t>
    </rPh>
    <rPh sb="10" eb="12">
      <t>ニンズウ</t>
    </rPh>
    <phoneticPr fontId="3"/>
  </si>
  <si>
    <t>②年間開所日数</t>
    <rPh sb="1" eb="3">
      <t>ネンカン</t>
    </rPh>
    <rPh sb="3" eb="5">
      <t>カイショ</t>
    </rPh>
    <rPh sb="5" eb="7">
      <t>ニッスウ</t>
    </rPh>
    <phoneticPr fontId="3"/>
  </si>
  <si>
    <t>③年間開所月数</t>
    <rPh sb="1" eb="5">
      <t>ネンカンカイショ</t>
    </rPh>
    <rPh sb="5" eb="7">
      <t>ツキスウ</t>
    </rPh>
    <phoneticPr fontId="3"/>
  </si>
  <si>
    <t>④工賃支払総額（円）</t>
    <rPh sb="1" eb="3">
      <t>コウチン</t>
    </rPh>
    <rPh sb="3" eb="5">
      <t>シハラ</t>
    </rPh>
    <rPh sb="5" eb="7">
      <t>ソウガク</t>
    </rPh>
    <rPh sb="8" eb="9">
      <t>エン</t>
    </rPh>
    <phoneticPr fontId="3"/>
  </si>
  <si>
    <t>⑤一人当たりの平均工賃月額（円）</t>
    <rPh sb="1" eb="3">
      <t>ヒトリ</t>
    </rPh>
    <rPh sb="3" eb="4">
      <t>ア</t>
    </rPh>
    <rPh sb="7" eb="9">
      <t>ヘイキン</t>
    </rPh>
    <rPh sb="9" eb="11">
      <t>コウチン</t>
    </rPh>
    <rPh sb="11" eb="13">
      <t>ゲツガク</t>
    </rPh>
    <rPh sb="14" eb="15">
      <t>エン</t>
    </rPh>
    <phoneticPr fontId="3"/>
  </si>
  <si>
    <t>⑥一人当たりの平均工賃時間額（円）</t>
    <rPh sb="1" eb="3">
      <t>ヒトリ</t>
    </rPh>
    <rPh sb="3" eb="4">
      <t>ア</t>
    </rPh>
    <rPh sb="7" eb="9">
      <t>ヘイキン</t>
    </rPh>
    <rPh sb="9" eb="11">
      <t>コウチン</t>
    </rPh>
    <rPh sb="11" eb="13">
      <t>ジカン</t>
    </rPh>
    <rPh sb="13" eb="14">
      <t>ガク</t>
    </rPh>
    <rPh sb="15" eb="16">
      <t>エン</t>
    </rPh>
    <phoneticPr fontId="3"/>
  </si>
  <si>
    <r>
      <t>○令和７年度・工賃実績算定表（１円単位で記入)　※支給形態にかかわらず労働日数・労働時間数は必ず記入してください。　</t>
    </r>
    <r>
      <rPr>
        <sz val="18"/>
        <rFont val="ＭＳ Ｐゴシック"/>
        <family val="3"/>
        <charset val="128"/>
      </rPr>
      <t>※利用者の個人名は記載しないでください。</t>
    </r>
    <rPh sb="1" eb="3">
      <t>レイワ</t>
    </rPh>
    <rPh sb="4" eb="6">
      <t>ネンド</t>
    </rPh>
    <rPh sb="5" eb="6">
      <t>ガンネン</t>
    </rPh>
    <rPh sb="9" eb="11">
      <t>ジッセキ</t>
    </rPh>
    <rPh sb="11" eb="13">
      <t>サンテイ</t>
    </rPh>
    <rPh sb="13" eb="14">
      <t>ヒョウ</t>
    </rPh>
    <rPh sb="16" eb="17">
      <t>エン</t>
    </rPh>
    <rPh sb="17" eb="19">
      <t>タンイ</t>
    </rPh>
    <rPh sb="20" eb="22">
      <t>キニュウ</t>
    </rPh>
    <rPh sb="25" eb="27">
      <t>シキュウ</t>
    </rPh>
    <rPh sb="27" eb="29">
      <t>ケイタイ</t>
    </rPh>
    <rPh sb="35" eb="39">
      <t>ロウドウニッスウ</t>
    </rPh>
    <rPh sb="40" eb="42">
      <t>ロウドウ</t>
    </rPh>
    <rPh sb="42" eb="45">
      <t>ジカンスウ</t>
    </rPh>
    <rPh sb="46" eb="47">
      <t>カナラ</t>
    </rPh>
    <rPh sb="48" eb="50">
      <t>キニュウ</t>
    </rPh>
    <rPh sb="59" eb="62">
      <t>リヨウシャ</t>
    </rPh>
    <rPh sb="63" eb="66">
      <t>コジンメイ</t>
    </rPh>
    <rPh sb="67" eb="69">
      <t>キサイ</t>
    </rPh>
    <phoneticPr fontId="3"/>
  </si>
  <si>
    <t>サービス種類</t>
  </si>
  <si>
    <t>1234567890123</t>
  </si>
  <si>
    <t>0123456789</t>
  </si>
  <si>
    <t>記載例</t>
    <rPh sb="0" eb="3">
      <t>キサイレイ</t>
    </rPh>
    <phoneticPr fontId="25"/>
  </si>
  <si>
    <t>宮城県石巻市</t>
  </si>
  <si>
    <t>就労継続支援(Ｂ型)</t>
  </si>
  <si>
    <t>0410200646</t>
  </si>
  <si>
    <t>北上の郷</t>
  </si>
  <si>
    <t>就労継続支援(Ａ型)</t>
  </si>
  <si>
    <t>宮城県塩竈市</t>
  </si>
  <si>
    <t>0410300222</t>
  </si>
  <si>
    <t>特定非営利活動法人利府の杜</t>
  </si>
  <si>
    <t>ワカメの里</t>
  </si>
  <si>
    <t>宮城県宮城郡利府町</t>
  </si>
  <si>
    <t>0410300289</t>
  </si>
  <si>
    <t>株式会社MKアシスト</t>
  </si>
  <si>
    <t>0410300305</t>
  </si>
  <si>
    <t>愛さんさん塩竈事業所</t>
  </si>
  <si>
    <t>0410300420</t>
  </si>
  <si>
    <t>株式会社雅人会</t>
  </si>
  <si>
    <t>グレイス塩釜</t>
  </si>
  <si>
    <t>宮城県気仙沼市</t>
  </si>
  <si>
    <t>宮城県白石市</t>
  </si>
  <si>
    <t>宮城県名取市</t>
  </si>
  <si>
    <t>0410700280</t>
  </si>
  <si>
    <t>一般社団法人東北復興プロジェクト</t>
  </si>
  <si>
    <t>ロクファーム　アタラタ</t>
  </si>
  <si>
    <t>0410700603</t>
  </si>
  <si>
    <t>HELLOS名取（A型）</t>
  </si>
  <si>
    <t>0410700751</t>
  </si>
  <si>
    <t>0410700868</t>
  </si>
  <si>
    <t>宮城福祉事業株式会社</t>
  </si>
  <si>
    <t>宮城福祉サポート名取</t>
  </si>
  <si>
    <t>宮城県角田市</t>
  </si>
  <si>
    <t>宮城県多賀城市</t>
  </si>
  <si>
    <t>宮城県岩沼市</t>
  </si>
  <si>
    <t>宮城県登米市</t>
  </si>
  <si>
    <t>0411200736</t>
  </si>
  <si>
    <t>合同会社ごえもん</t>
  </si>
  <si>
    <t>就労継続支援A型事業所　ごえん</t>
  </si>
  <si>
    <t>宮城県栗原市</t>
  </si>
  <si>
    <t>6370205001890</t>
  </si>
  <si>
    <t>0411300304</t>
  </si>
  <si>
    <t>特定非営利活動法人サン・エー</t>
  </si>
  <si>
    <t>NPO　サン・Ａ</t>
  </si>
  <si>
    <t>宮城県東松島市</t>
  </si>
  <si>
    <t>宮城県大崎市</t>
  </si>
  <si>
    <t>6370201003494</t>
  </si>
  <si>
    <t>0411500481</t>
  </si>
  <si>
    <t>株式会社まちの豆腐屋プロジェクト</t>
  </si>
  <si>
    <t>古川とうふ店</t>
  </si>
  <si>
    <t>宮城県富谷市</t>
  </si>
  <si>
    <t>宮城県黒川郡大和町</t>
  </si>
  <si>
    <t>宮城県刈田郡蔵王町</t>
  </si>
  <si>
    <t>0412100083</t>
  </si>
  <si>
    <t>株式会社マザーアース</t>
  </si>
  <si>
    <t>マザーアース</t>
  </si>
  <si>
    <t>宮城県柴田郡柴田町</t>
  </si>
  <si>
    <t>宮城県柴田郡村田町</t>
  </si>
  <si>
    <t>宮城県柴田郡川崎町</t>
  </si>
  <si>
    <t>宮城県柴田郡大河原町</t>
  </si>
  <si>
    <t>0412210221</t>
  </si>
  <si>
    <t>ほっとファーム柴田</t>
  </si>
  <si>
    <t>0412210304</t>
  </si>
  <si>
    <t>アイビスカフェ船岡</t>
  </si>
  <si>
    <t>こうのとり茶寮</t>
  </si>
  <si>
    <t>宮城県伊具郡丸森町</t>
  </si>
  <si>
    <t>宮城県亘理郡亘理町</t>
  </si>
  <si>
    <t>宮城県亘理郡山元町</t>
  </si>
  <si>
    <t>宮城県宮城郡松島町</t>
  </si>
  <si>
    <t>宮城県宮城郡七ケ浜町</t>
  </si>
  <si>
    <t>0412620031</t>
  </si>
  <si>
    <t>一般社団法人松島のかぜ</t>
  </si>
  <si>
    <t>松島のかぜ</t>
  </si>
  <si>
    <t>0412630048</t>
  </si>
  <si>
    <t>株式会社クリエイティブ笑未</t>
  </si>
  <si>
    <t>クリエイティブ笑未</t>
  </si>
  <si>
    <t>宮城県黒川郡大郷町</t>
  </si>
  <si>
    <t>宮城県黒川郡大衡村</t>
  </si>
  <si>
    <t>0412700809</t>
  </si>
  <si>
    <t>株式会社未来彩園</t>
  </si>
  <si>
    <t>未来彩園</t>
  </si>
  <si>
    <t>宮城県加美郡加美町</t>
  </si>
  <si>
    <t>宮城県加美郡色麻町</t>
  </si>
  <si>
    <t>宮城県遠田郡涌谷町</t>
  </si>
  <si>
    <t>0413100108</t>
  </si>
  <si>
    <t>涌谷とうふ店</t>
  </si>
  <si>
    <t>宮城県遠田郡美里町</t>
  </si>
  <si>
    <t>0413100181</t>
  </si>
  <si>
    <t>涌谷・放送字幕制作センター</t>
  </si>
  <si>
    <t>0413100314</t>
  </si>
  <si>
    <t>ほっとファーム美里</t>
  </si>
  <si>
    <t>宮城県牡鹿郡女川町</t>
  </si>
  <si>
    <t>宮城県仙台市青葉区</t>
  </si>
  <si>
    <t>0415101476</t>
  </si>
  <si>
    <t>ほっとファーム仙台</t>
  </si>
  <si>
    <t>コキア（就労継続支援Ａ型）</t>
  </si>
  <si>
    <t>宮城県仙台市宮城野区</t>
  </si>
  <si>
    <t>宮城県仙台市若林区</t>
  </si>
  <si>
    <t>0415102581</t>
  </si>
  <si>
    <t>合同会社ＳｂｙＮ</t>
  </si>
  <si>
    <t>Ｓ×Ｎ　おおまち</t>
  </si>
  <si>
    <t>0415102649</t>
  </si>
  <si>
    <t>合同会社Ｍｓｔｙｌｅ</t>
  </si>
  <si>
    <t>Ｍstyle　北四番丁</t>
  </si>
  <si>
    <t>0415102680</t>
  </si>
  <si>
    <t>HELLOS北仙台（A型）</t>
  </si>
  <si>
    <t>ココピアワークス仙台</t>
  </si>
  <si>
    <t>0415103068</t>
  </si>
  <si>
    <t>合同会社Ｍ’s　style</t>
  </si>
  <si>
    <t>エムズスタイル　北仙台</t>
  </si>
  <si>
    <t>0415103365</t>
  </si>
  <si>
    <t>己達会rise</t>
  </si>
  <si>
    <t>0415103381</t>
  </si>
  <si>
    <t>合同会社ＭＩＹＡＢＩ</t>
  </si>
  <si>
    <t>ハッピーライフ榴ヶ岡駅前</t>
  </si>
  <si>
    <t>0415103423</t>
  </si>
  <si>
    <t>株式会社Ｇｌｏｒｉｏｕｓ</t>
  </si>
  <si>
    <t>グロリアス北仙台</t>
  </si>
  <si>
    <t>0415103522</t>
  </si>
  <si>
    <t>パーソルネクステージ株式会社</t>
  </si>
  <si>
    <t>パーソルネクステージ仙台</t>
  </si>
  <si>
    <t>0415201375</t>
  </si>
  <si>
    <t>TFU Cafeteria Olive</t>
  </si>
  <si>
    <t>0415201441</t>
  </si>
  <si>
    <t>株式会社千手</t>
  </si>
  <si>
    <t>パレスト</t>
  </si>
  <si>
    <t>0415201573</t>
  </si>
  <si>
    <t>株式会社リンクワークス</t>
  </si>
  <si>
    <t>リンクワークス　仙台駅東口</t>
  </si>
  <si>
    <t>宮城県仙台市泉区</t>
  </si>
  <si>
    <t>0415201722</t>
  </si>
  <si>
    <t>合同会社ふくまる</t>
  </si>
  <si>
    <t>キャロット工房</t>
  </si>
  <si>
    <t>0415300557</t>
  </si>
  <si>
    <t>アップルファーム</t>
  </si>
  <si>
    <t>0415301290</t>
  </si>
  <si>
    <t>株式会社ジョブ・グー</t>
  </si>
  <si>
    <t>ジョブ・グー</t>
  </si>
  <si>
    <t>0415301357</t>
  </si>
  <si>
    <t>トラスト就労支援合同会社</t>
  </si>
  <si>
    <t>TeaWork仙台</t>
  </si>
  <si>
    <t>宮城県仙台市太白区</t>
  </si>
  <si>
    <t>0415401934</t>
  </si>
  <si>
    <t>合同会社ヒカリノミチ</t>
  </si>
  <si>
    <t>就労継続支援Ａ型　すずめの里</t>
  </si>
  <si>
    <t>0415402163</t>
  </si>
  <si>
    <t>社会福祉法人ノテ福祉会</t>
  </si>
  <si>
    <t>就労継続支援Ａ型事業所「なかま」富沢</t>
  </si>
  <si>
    <t>0415402213</t>
  </si>
  <si>
    <t>合同会社ＳＩＮ</t>
  </si>
  <si>
    <t>しごとＬａｂｏ　アシタノ長町</t>
  </si>
  <si>
    <t>0415501725</t>
  </si>
  <si>
    <t>合同会社ｇｅｎｅｓｉｓ</t>
  </si>
  <si>
    <t>ジェネシス　泉中央</t>
  </si>
  <si>
    <t>0415501881</t>
  </si>
  <si>
    <t>株式会社ｉｍａｒｕ</t>
  </si>
  <si>
    <t>エンカレッジ　八乙女</t>
  </si>
  <si>
    <t>0415501923</t>
  </si>
  <si>
    <t>ジェネシス泉中央駅前</t>
  </si>
  <si>
    <t>0415502129</t>
  </si>
  <si>
    <t>合同会社やすらぎ</t>
  </si>
  <si>
    <t>やすらぎの泉</t>
  </si>
  <si>
    <t>0415502210</t>
  </si>
  <si>
    <t>株式会社genesis life</t>
  </si>
  <si>
    <t>ジェネシス八乙女中央</t>
  </si>
  <si>
    <t>※開所日数については、原則として、工賃の支払いが生じる生産活動の実施日を開所日数として含めていただき、レクリエーションや行事等生産活動を目的としていない日に関しては開所日として数えません。ただし、地域のバザー等の行事で利用者が作成した生産品等を販売した場合に関しては、開所日として算定して差し支えありません。
※開所月数については、令和7年度１年間の開所月の数を記載してください 。（例） 令和7年７月に新規指定を受けた事業所の場合令和7年７月から令和8年３月
の９ か月間開所しているため 、「 9 」 と 記載 。</t>
    <rPh sb="156" eb="160">
      <t>カイショツキスウ</t>
    </rPh>
    <phoneticPr fontId="3"/>
  </si>
  <si>
    <r>
      <rPr>
        <u/>
        <sz val="11"/>
        <rFont val="ＭＳ Ｐゴシック"/>
        <family val="3"/>
        <charset val="128"/>
      </rPr>
      <t>対象期間は令和７年４月から令和８年３月まで</t>
    </r>
    <r>
      <rPr>
        <sz val="11"/>
        <rFont val="ＭＳ Ｐゴシック"/>
        <family val="3"/>
        <charset val="128"/>
      </rPr>
      <t>とし、その実績を記載してください（年度途中で対象事業所となった場合は、指定月からの分を記載してください）。</t>
    </r>
    <rPh sb="5" eb="7">
      <t>レイワ</t>
    </rPh>
    <rPh sb="13" eb="15">
      <t>レイワ</t>
    </rPh>
    <phoneticPr fontId="3"/>
  </si>
  <si>
    <t>○農・水・林福連携の就労支援事業収入の割合の算出シート</t>
    <phoneticPr fontId="3"/>
  </si>
  <si>
    <t>○時間単位変換表・年間開所日数カウント表シート</t>
    <rPh sb="1" eb="3">
      <t>ジカン</t>
    </rPh>
    <rPh sb="3" eb="5">
      <t>タンイ</t>
    </rPh>
    <rPh sb="5" eb="7">
      <t>ヘンカン</t>
    </rPh>
    <rPh sb="7" eb="8">
      <t>ヒョウ</t>
    </rPh>
    <rPh sb="9" eb="11">
      <t>ネンカン</t>
    </rPh>
    <rPh sb="11" eb="13">
      <t>カイショ</t>
    </rPh>
    <rPh sb="13" eb="15">
      <t>ニッスウ</t>
    </rPh>
    <rPh sb="19" eb="20">
      <t>ヒョウ</t>
    </rPh>
    <phoneticPr fontId="3"/>
  </si>
  <si>
    <t>登米地域福祉事業所　心りっぷる</t>
    <phoneticPr fontId="3"/>
  </si>
  <si>
    <t>ともに　はま道</t>
    <phoneticPr fontId="3"/>
  </si>
  <si>
    <t>労働者協同組合ワーカーズコープ・センター事業団</t>
    <phoneticPr fontId="3"/>
  </si>
  <si>
    <t>労働者協同組合労協センター事業団</t>
    <phoneticPr fontId="3"/>
  </si>
  <si>
    <t>6013305000633</t>
    <phoneticPr fontId="3"/>
  </si>
  <si>
    <t>社会福祉法人　ふれあいの里</t>
    <phoneticPr fontId="3"/>
  </si>
  <si>
    <t>2370405000589</t>
    <phoneticPr fontId="3"/>
  </si>
  <si>
    <t>株式会社北上の郷</t>
    <phoneticPr fontId="3"/>
  </si>
  <si>
    <t>8370301002733</t>
    <phoneticPr fontId="3"/>
  </si>
  <si>
    <t>株式会社希望の光</t>
    <phoneticPr fontId="3"/>
  </si>
  <si>
    <t>5370301002777</t>
    <phoneticPr fontId="3"/>
  </si>
  <si>
    <t>株式会社ダンライフ</t>
    <phoneticPr fontId="3"/>
  </si>
  <si>
    <t>8370301003574</t>
    <phoneticPr fontId="3"/>
  </si>
  <si>
    <t>特定非営利活動法人輝くなかまチャレンジド</t>
    <phoneticPr fontId="3"/>
  </si>
  <si>
    <t>5370305000785</t>
    <phoneticPr fontId="3"/>
  </si>
  <si>
    <t>株式会社北村笑店</t>
    <phoneticPr fontId="3"/>
  </si>
  <si>
    <t>9370001041634</t>
    <phoneticPr fontId="3"/>
  </si>
  <si>
    <t>一般社団法人石巻グリーフサポート</t>
    <phoneticPr fontId="3"/>
  </si>
  <si>
    <t>8370005009249</t>
    <phoneticPr fontId="3"/>
  </si>
  <si>
    <t>株式会社めだか</t>
    <phoneticPr fontId="3"/>
  </si>
  <si>
    <t>9370302000280</t>
    <phoneticPr fontId="3"/>
  </si>
  <si>
    <t>株式会社アップルファーム</t>
    <phoneticPr fontId="3"/>
  </si>
  <si>
    <t>8370001019672</t>
    <phoneticPr fontId="3"/>
  </si>
  <si>
    <t>株式会社なでし子</t>
    <phoneticPr fontId="3"/>
  </si>
  <si>
    <t>令和7年度中に多機能型事業所等に移行したか</t>
    <rPh sb="0" eb="2">
      <t>レイワ</t>
    </rPh>
    <rPh sb="3" eb="5">
      <t>ネンド</t>
    </rPh>
    <rPh sb="5" eb="6">
      <t>チュウ</t>
    </rPh>
    <rPh sb="7" eb="11">
      <t>タキノウガタ</t>
    </rPh>
    <rPh sb="11" eb="15">
      <t>ジギョウショトウ</t>
    </rPh>
    <rPh sb="16" eb="18">
      <t>イコウ</t>
    </rPh>
    <phoneticPr fontId="3"/>
  </si>
  <si>
    <t>（○の場合）時期</t>
    <rPh sb="3" eb="5">
      <t>バアイ</t>
    </rPh>
    <rPh sb="6" eb="8">
      <t>ジキ</t>
    </rPh>
    <phoneticPr fontId="3"/>
  </si>
  <si>
    <t>記載例：2026/02多機能</t>
    <rPh sb="0" eb="2">
      <t>キサイ</t>
    </rPh>
    <rPh sb="2" eb="3">
      <t>レイ</t>
    </rPh>
    <rPh sb="11" eb="14">
      <t>タキノウ</t>
    </rPh>
    <phoneticPr fontId="3"/>
  </si>
  <si>
    <t>○</t>
  </si>
  <si>
    <t>2026/02多機能</t>
    <rPh sb="7" eb="10">
      <t>タキノウ</t>
    </rPh>
    <phoneticPr fontId="3"/>
  </si>
  <si>
    <t>×</t>
  </si>
  <si>
    <t>工賃支払対象者延べ人数</t>
    <rPh sb="0" eb="2">
      <t>コウチン</t>
    </rPh>
    <rPh sb="2" eb="4">
      <t>シハラ</t>
    </rPh>
    <rPh sb="4" eb="6">
      <t>タイショウ</t>
    </rPh>
    <rPh sb="6" eb="7">
      <t>シャ</t>
    </rPh>
    <rPh sb="7" eb="8">
      <t>ノ</t>
    </rPh>
    <rPh sb="9" eb="11">
      <t>ニンズウ</t>
    </rPh>
    <phoneticPr fontId="3"/>
  </si>
  <si>
    <t>年間開所日数</t>
    <rPh sb="0" eb="2">
      <t>ネンカン</t>
    </rPh>
    <rPh sb="2" eb="4">
      <t>カイショ</t>
    </rPh>
    <rPh sb="4" eb="6">
      <t>ニッスウ</t>
    </rPh>
    <phoneticPr fontId="3"/>
  </si>
  <si>
    <t>年間開所月数</t>
    <rPh sb="0" eb="4">
      <t>ネンカンカイショ</t>
    </rPh>
    <rPh sb="4" eb="6">
      <t>ツキスウ</t>
    </rPh>
    <phoneticPr fontId="3"/>
  </si>
  <si>
    <t>工賃支払総額（円）</t>
    <rPh sb="0" eb="2">
      <t>コウチン</t>
    </rPh>
    <rPh sb="2" eb="4">
      <t>シハラ</t>
    </rPh>
    <rPh sb="4" eb="6">
      <t>ソウガク</t>
    </rPh>
    <rPh sb="7" eb="8">
      <t>エン</t>
    </rPh>
    <phoneticPr fontId="3"/>
  </si>
  <si>
    <t>一人当たりの平均工賃月額（円）</t>
    <rPh sb="0" eb="2">
      <t>ヒトリ</t>
    </rPh>
    <rPh sb="2" eb="3">
      <t>ア</t>
    </rPh>
    <rPh sb="6" eb="8">
      <t>ヘイキン</t>
    </rPh>
    <rPh sb="8" eb="10">
      <t>コウチン</t>
    </rPh>
    <rPh sb="10" eb="12">
      <t>ゲツガク</t>
    </rPh>
    <rPh sb="13" eb="14">
      <t>エン</t>
    </rPh>
    <phoneticPr fontId="3"/>
  </si>
  <si>
    <t>一人当たりの平均工賃時間額（円）</t>
    <rPh sb="0" eb="2">
      <t>ヒトリ</t>
    </rPh>
    <rPh sb="2" eb="3">
      <t>ア</t>
    </rPh>
    <rPh sb="6" eb="8">
      <t>ヘイキン</t>
    </rPh>
    <rPh sb="8" eb="10">
      <t>コウチン</t>
    </rPh>
    <rPh sb="10" eb="12">
      <t>ジカン</t>
    </rPh>
    <rPh sb="12" eb="13">
      <t>ガク</t>
    </rPh>
    <rPh sb="14" eb="15">
      <t>エン</t>
    </rPh>
    <phoneticPr fontId="3"/>
  </si>
  <si>
    <t>・水色のセルを入力してください。</t>
    <rPh sb="1" eb="3">
      <t>ミズイロ</t>
    </rPh>
    <rPh sb="7" eb="9">
      <t>ニュウリョク</t>
    </rPh>
    <phoneticPr fontId="3"/>
  </si>
  <si>
    <t>・回答内容によって、回答が不要となる設問があります。(該当設問を斜線で黒く塗りつぶすように設定しています。)</t>
    <rPh sb="1" eb="5">
      <t>カイトウナイヨウ</t>
    </rPh>
    <rPh sb="10" eb="12">
      <t>カイトウ</t>
    </rPh>
    <rPh sb="13" eb="15">
      <t>フヨウ</t>
    </rPh>
    <rPh sb="18" eb="20">
      <t>セツモン</t>
    </rPh>
    <rPh sb="27" eb="31">
      <t>ガイトウセツモン</t>
    </rPh>
    <rPh sb="32" eb="34">
      <t>シャセン</t>
    </rPh>
    <rPh sb="35" eb="36">
      <t>クロ</t>
    </rPh>
    <rPh sb="37" eb="38">
      <t>ヌ</t>
    </rPh>
    <rPh sb="45" eb="47">
      <t>セッテイ</t>
    </rPh>
    <phoneticPr fontId="3"/>
  </si>
  <si>
    <t>＜事業所台帳の反映状況＞</t>
    <rPh sb="1" eb="6">
      <t>ジギョウショダイチョウ</t>
    </rPh>
    <rPh sb="7" eb="11">
      <t>ハンエイジョウキョウ</t>
    </rPh>
    <phoneticPr fontId="3"/>
  </si>
  <si>
    <t xml:space="preserve">①事業所台帳について、正しく反映されていない更新情報はありますか。（選択式）　【更新時点：令和８年４月１日】 </t>
    <rPh sb="34" eb="37">
      <t>センタクシキ</t>
    </rPh>
    <phoneticPr fontId="3"/>
  </si>
  <si>
    <t>②（事業所台帳に更新されていない情報が「ある」と回答した方）具体的な修正内容を入力願います。</t>
    <phoneticPr fontId="3"/>
  </si>
  <si>
    <t>　例）事業所名の更新が反映されていない。</t>
    <phoneticPr fontId="3"/>
  </si>
  <si>
    <t>事業所台帳上の情報：あいうえお事業所</t>
    <rPh sb="0" eb="3">
      <t>ジギョウショ</t>
    </rPh>
    <rPh sb="3" eb="6">
      <t>ダイチョウジョウ</t>
    </rPh>
    <rPh sb="7" eb="9">
      <t>ジョウホウ</t>
    </rPh>
    <rPh sb="15" eb="18">
      <t>ジギョウショ</t>
    </rPh>
    <phoneticPr fontId="3"/>
  </si>
  <si>
    <t>令和8年4月1日時点での正しい情報：かきくけこ事業所</t>
    <rPh sb="0" eb="2">
      <t>レイワ</t>
    </rPh>
    <rPh sb="3" eb="4">
      <t>ネン</t>
    </rPh>
    <rPh sb="5" eb="6">
      <t>ガツ</t>
    </rPh>
    <rPh sb="7" eb="8">
      <t>ニチ</t>
    </rPh>
    <rPh sb="8" eb="10">
      <t>ジテン</t>
    </rPh>
    <rPh sb="12" eb="13">
      <t>タダ</t>
    </rPh>
    <rPh sb="15" eb="17">
      <t>ジョウホウ</t>
    </rPh>
    <rPh sb="23" eb="26">
      <t>ジギョウショ</t>
    </rPh>
    <phoneticPr fontId="3"/>
  </si>
  <si>
    <t>③事業所番号</t>
    <rPh sb="1" eb="4">
      <t>ジギョウショ</t>
    </rPh>
    <rPh sb="4" eb="6">
      <t>バンゴウ</t>
    </rPh>
    <phoneticPr fontId="3"/>
  </si>
  <si>
    <t>④事業所名</t>
    <rPh sb="1" eb="4">
      <t>ジギョウショ</t>
    </rPh>
    <rPh sb="4" eb="5">
      <t>メイ</t>
    </rPh>
    <phoneticPr fontId="3"/>
  </si>
  <si>
    <t>⑤メールアドレス</t>
    <phoneticPr fontId="3"/>
  </si>
  <si>
    <t>⑥法人番号</t>
    <rPh sb="1" eb="3">
      <t>ホウジン</t>
    </rPh>
    <rPh sb="3" eb="5">
      <t>バンゴウ</t>
    </rPh>
    <phoneticPr fontId="3"/>
  </si>
  <si>
    <t>※フォーム上は法人番号から法人情報を転記します。</t>
    <rPh sb="5" eb="6">
      <t>ジョウ</t>
    </rPh>
    <rPh sb="7" eb="11">
      <t>ホウジンバンゴウ</t>
    </rPh>
    <rPh sb="13" eb="17">
      <t>ホウジンジョウホウ</t>
    </rPh>
    <rPh sb="18" eb="20">
      <t>テンキ</t>
    </rPh>
    <phoneticPr fontId="3"/>
  </si>
  <si>
    <t>⑦電話番号</t>
    <rPh sb="1" eb="5">
      <t>デンワバンゴウ</t>
    </rPh>
    <phoneticPr fontId="3"/>
  </si>
  <si>
    <t>⑧担当者職・氏名</t>
    <rPh sb="1" eb="4">
      <t>タントウシャ</t>
    </rPh>
    <rPh sb="4" eb="5">
      <t>ショク</t>
    </rPh>
    <rPh sb="6" eb="8">
      <t>シメイ</t>
    </rPh>
    <phoneticPr fontId="3"/>
  </si>
  <si>
    <t>⑨法人種別</t>
    <rPh sb="1" eb="3">
      <t>ホウジン</t>
    </rPh>
    <rPh sb="3" eb="5">
      <t>シュベツ</t>
    </rPh>
    <phoneticPr fontId="3"/>
  </si>
  <si>
    <t>⑩定員数</t>
    <rPh sb="1" eb="3">
      <t>テイイン</t>
    </rPh>
    <rPh sb="3" eb="4">
      <t>スウ</t>
    </rPh>
    <phoneticPr fontId="3"/>
  </si>
  <si>
    <t>⑪所在市町村</t>
    <rPh sb="1" eb="3">
      <t>ショザイ</t>
    </rPh>
    <rPh sb="3" eb="6">
      <t>シチョウソン</t>
    </rPh>
    <phoneticPr fontId="3"/>
  </si>
  <si>
    <t>⑬（○の場合）時期</t>
    <rPh sb="4" eb="6">
      <t>バアイ</t>
    </rPh>
    <rPh sb="7" eb="9">
      <t>ジキ</t>
    </rPh>
    <phoneticPr fontId="3"/>
  </si>
  <si>
    <t>⑫令和7年度中に多機能型事業所等に移行したか</t>
    <rPh sb="1" eb="3">
      <t>レイワ</t>
    </rPh>
    <rPh sb="4" eb="6">
      <t>ネンド</t>
    </rPh>
    <rPh sb="6" eb="7">
      <t>チュウ</t>
    </rPh>
    <rPh sb="8" eb="12">
      <t>タキノウガタ</t>
    </rPh>
    <rPh sb="12" eb="16">
      <t>ジギョウショトウ</t>
    </rPh>
    <rPh sb="17" eb="19">
      <t>イコウ</t>
    </rPh>
    <phoneticPr fontId="3"/>
  </si>
  <si>
    <t>別シート「実績集計表」に前年度の実績情報を入力することで、自動で集計され、本ページに表示されます。</t>
    <rPh sb="0" eb="1">
      <t>ベツ</t>
    </rPh>
    <rPh sb="5" eb="10">
      <t>ジッセキシュウケイヒョウ</t>
    </rPh>
    <rPh sb="12" eb="15">
      <t>ゼンネンド</t>
    </rPh>
    <rPh sb="16" eb="20">
      <t>ジッセキジョウホウ</t>
    </rPh>
    <rPh sb="21" eb="23">
      <t>ニュウリョク</t>
    </rPh>
    <rPh sb="29" eb="31">
      <t>ジドウ</t>
    </rPh>
    <rPh sb="32" eb="34">
      <t>シュウケイ</t>
    </rPh>
    <rPh sb="37" eb="38">
      <t>ホン</t>
    </rPh>
    <rPh sb="42" eb="44">
      <t>ヒョウジ</t>
    </rPh>
    <phoneticPr fontId="3"/>
  </si>
  <si>
    <t>まずは「実績集計表」の入力をお願いいたします。（本朱書き箇所をクリックすると、「実績集計表」のシートへジャンプします。）</t>
    <rPh sb="4" eb="9">
      <t>ジッセキシュウケイヒョウ</t>
    </rPh>
    <rPh sb="11" eb="13">
      <t>ニュウリョク</t>
    </rPh>
    <rPh sb="15" eb="16">
      <t>ネガ</t>
    </rPh>
    <rPh sb="24" eb="25">
      <t>ホン</t>
    </rPh>
    <rPh sb="25" eb="27">
      <t>シュガ</t>
    </rPh>
    <rPh sb="28" eb="30">
      <t>カショ</t>
    </rPh>
    <rPh sb="40" eb="45">
      <t>ジッセキシュウケイヒョウ</t>
    </rPh>
    <phoneticPr fontId="3"/>
  </si>
  <si>
    <t>⑭工賃支払総額（円）</t>
    <rPh sb="1" eb="3">
      <t>コウチン</t>
    </rPh>
    <rPh sb="3" eb="5">
      <t>シハラ</t>
    </rPh>
    <rPh sb="5" eb="7">
      <t>ソウガク</t>
    </rPh>
    <rPh sb="8" eb="9">
      <t>エン</t>
    </rPh>
    <phoneticPr fontId="3"/>
  </si>
  <si>
    <t>⑮工賃支払対象者延べ人数</t>
    <rPh sb="1" eb="3">
      <t>コウチン</t>
    </rPh>
    <rPh sb="3" eb="5">
      <t>シハラ</t>
    </rPh>
    <rPh sb="5" eb="7">
      <t>タイショウ</t>
    </rPh>
    <rPh sb="7" eb="8">
      <t>シャ</t>
    </rPh>
    <rPh sb="8" eb="9">
      <t>ノ</t>
    </rPh>
    <rPh sb="10" eb="12">
      <t>ニンズウ</t>
    </rPh>
    <phoneticPr fontId="3"/>
  </si>
  <si>
    <t>⑯年間開所日数</t>
    <rPh sb="1" eb="3">
      <t>ネンカン</t>
    </rPh>
    <rPh sb="3" eb="5">
      <t>カイショ</t>
    </rPh>
    <rPh sb="5" eb="7">
      <t>ニッスウ</t>
    </rPh>
    <phoneticPr fontId="3"/>
  </si>
  <si>
    <t>⑰年間開所月数</t>
    <rPh sb="1" eb="5">
      <t>ネンカンカイショ</t>
    </rPh>
    <rPh sb="5" eb="7">
      <t>ツキスウ</t>
    </rPh>
    <phoneticPr fontId="3"/>
  </si>
  <si>
    <t>・丸で囲まれた数字（例：①）の問いが、電子申請フォーム上で入力を要する内容です。該当箇所をコピー＆ペーストして回答してください。</t>
    <rPh sb="1" eb="2">
      <t>マル</t>
    </rPh>
    <rPh sb="3" eb="4">
      <t>カコ</t>
    </rPh>
    <rPh sb="7" eb="9">
      <t>スウジ</t>
    </rPh>
    <rPh sb="10" eb="11">
      <t>レイ</t>
    </rPh>
    <rPh sb="15" eb="16">
      <t>ト</t>
    </rPh>
    <rPh sb="19" eb="23">
      <t>デンシシンセイ</t>
    </rPh>
    <rPh sb="27" eb="28">
      <t>ジョウ</t>
    </rPh>
    <rPh sb="29" eb="31">
      <t>ニュウリョク</t>
    </rPh>
    <rPh sb="32" eb="33">
      <t>ヨウ</t>
    </rPh>
    <rPh sb="35" eb="37">
      <t>ナイヨウ</t>
    </rPh>
    <rPh sb="40" eb="44">
      <t>ガイトウカショ</t>
    </rPh>
    <rPh sb="55" eb="57">
      <t>カイトウ</t>
    </rPh>
    <phoneticPr fontId="3"/>
  </si>
  <si>
    <t>⑱総労働時間</t>
    <rPh sb="1" eb="2">
      <t>ソウ</t>
    </rPh>
    <rPh sb="2" eb="4">
      <t>ロウドウ</t>
    </rPh>
    <rPh sb="4" eb="6">
      <t>ジカン</t>
    </rPh>
    <phoneticPr fontId="3"/>
  </si>
  <si>
    <t>⑲時間額</t>
    <rPh sb="1" eb="4">
      <t>ジカンガク</t>
    </rPh>
    <phoneticPr fontId="3"/>
  </si>
  <si>
    <t>⑳月額</t>
    <rPh sb="1" eb="3">
      <t>ゲツガク</t>
    </rPh>
    <phoneticPr fontId="3"/>
  </si>
  <si>
    <t>㉑時間額</t>
    <rPh sb="1" eb="4">
      <t>ジカンガク</t>
    </rPh>
    <phoneticPr fontId="3"/>
  </si>
  <si>
    <t>㉒月額</t>
    <rPh sb="1" eb="3">
      <t>ゲツガク</t>
    </rPh>
    <phoneticPr fontId="3"/>
  </si>
  <si>
    <t>㉓時間額</t>
    <rPh sb="1" eb="4">
      <t>ジカンガク</t>
    </rPh>
    <phoneticPr fontId="3"/>
  </si>
  <si>
    <t>㉔月額</t>
    <rPh sb="1" eb="3">
      <t>ゲツガク</t>
    </rPh>
    <phoneticPr fontId="3"/>
  </si>
  <si>
    <t>㉕前年度における、全体の就労支援事業収入（円）</t>
    <rPh sb="1" eb="4">
      <t>ゼンネンド</t>
    </rPh>
    <rPh sb="9" eb="11">
      <t>ゼンタイ</t>
    </rPh>
    <rPh sb="12" eb="20">
      <t>シュウロウシエンジギョウシュウニュウ</t>
    </rPh>
    <rPh sb="21" eb="22">
      <t>エン</t>
    </rPh>
    <phoneticPr fontId="3"/>
  </si>
  <si>
    <t>㉖実施している生産活動の収入割合（前年度生産活動収入を100とした場合）と具体的な商品名・業務内容を教えてください。</t>
    <rPh sb="1" eb="3">
      <t>ジッシ</t>
    </rPh>
    <phoneticPr fontId="3"/>
  </si>
  <si>
    <t>㉗令和７年度において、農福連携に係る生産活動を実施していますか。</t>
    <rPh sb="1" eb="3">
      <t>レイワ</t>
    </rPh>
    <rPh sb="4" eb="6">
      <t>ネンド</t>
    </rPh>
    <rPh sb="11" eb="13">
      <t>ノウフク</t>
    </rPh>
    <rPh sb="13" eb="15">
      <t>レンケイ</t>
    </rPh>
    <rPh sb="16" eb="17">
      <t>カカ</t>
    </rPh>
    <rPh sb="18" eb="20">
      <t>セイサン</t>
    </rPh>
    <rPh sb="20" eb="22">
      <t>カツドウ</t>
    </rPh>
    <rPh sb="23" eb="25">
      <t>ジッシ</t>
    </rPh>
    <phoneticPr fontId="3"/>
  </si>
  <si>
    <t>（参考）全体の就労支援事業収入のうち、農福連携に係る就労支援事業収入の割合（％）</t>
    <rPh sb="1" eb="3">
      <t>サンコウ</t>
    </rPh>
    <phoneticPr fontId="3"/>
  </si>
  <si>
    <t>（参考）全体の就労支援事業収入のうち、水福連携に係る就労支援事業収入の割合（％）</t>
    <rPh sb="1" eb="3">
      <t>サンコウ</t>
    </rPh>
    <phoneticPr fontId="3"/>
  </si>
  <si>
    <t>㉘（㉗において〇と回答された場合のみ）令和７年度から開始しましたか。</t>
    <rPh sb="19" eb="21">
      <t>レイワ</t>
    </rPh>
    <rPh sb="22" eb="24">
      <t>ネンド</t>
    </rPh>
    <rPh sb="26" eb="28">
      <t>カイシ</t>
    </rPh>
    <phoneticPr fontId="3"/>
  </si>
  <si>
    <t>㉚令和７年度において、水福連携に係る生産活動を実施していますか。</t>
    <rPh sb="1" eb="3">
      <t>レイワ</t>
    </rPh>
    <rPh sb="4" eb="6">
      <t>ネンド</t>
    </rPh>
    <rPh sb="11" eb="12">
      <t>スイ</t>
    </rPh>
    <rPh sb="12" eb="13">
      <t>フク</t>
    </rPh>
    <rPh sb="13" eb="15">
      <t>レンケイ</t>
    </rPh>
    <rPh sb="16" eb="17">
      <t>カカ</t>
    </rPh>
    <rPh sb="18" eb="20">
      <t>セイサン</t>
    </rPh>
    <rPh sb="20" eb="22">
      <t>カツドウ</t>
    </rPh>
    <rPh sb="23" eb="25">
      <t>ジッシ</t>
    </rPh>
    <phoneticPr fontId="3"/>
  </si>
  <si>
    <t>㉛（㉚において〇と回答された場合のみ）令和７年度から開始しましたか。</t>
    <rPh sb="19" eb="21">
      <t>レイワ</t>
    </rPh>
    <rPh sb="22" eb="24">
      <t>ネンド</t>
    </rPh>
    <rPh sb="26" eb="28">
      <t>カイシ</t>
    </rPh>
    <phoneticPr fontId="3"/>
  </si>
  <si>
    <t>㉜（㉚において〇と回答された場合のみ）全体の就労支援事業収入のうち、水福連携に係る就労支援事業収入額（円）</t>
    <rPh sb="34" eb="35">
      <t>ミズ</t>
    </rPh>
    <rPh sb="49" eb="50">
      <t>ガク</t>
    </rPh>
    <rPh sb="51" eb="52">
      <t>エン</t>
    </rPh>
    <phoneticPr fontId="3"/>
  </si>
  <si>
    <t>㉙（㉗において〇と回答された場合のみ）全体の就労支援事業収入のうち、農福連携に係る就労支援事業収入額（円）</t>
    <rPh sb="35" eb="36">
      <t>エン</t>
    </rPh>
    <rPh sb="49" eb="50">
      <t>ガク</t>
    </rPh>
    <phoneticPr fontId="3"/>
  </si>
  <si>
    <t>㉝令和７年度において、林福連携に係る生産活動を実施していますか。</t>
    <rPh sb="1" eb="3">
      <t>レイワ</t>
    </rPh>
    <rPh sb="4" eb="6">
      <t>ネンド</t>
    </rPh>
    <rPh sb="11" eb="12">
      <t>リン</t>
    </rPh>
    <rPh sb="12" eb="13">
      <t>フク</t>
    </rPh>
    <rPh sb="13" eb="15">
      <t>レンケイ</t>
    </rPh>
    <rPh sb="16" eb="17">
      <t>カカ</t>
    </rPh>
    <rPh sb="18" eb="20">
      <t>セイサン</t>
    </rPh>
    <rPh sb="20" eb="22">
      <t>カツドウ</t>
    </rPh>
    <rPh sb="23" eb="25">
      <t>ジッシ</t>
    </rPh>
    <phoneticPr fontId="3"/>
  </si>
  <si>
    <t>㉞（㉚において〇と回答された場合のみ）令和７年度から開始しましたか。</t>
    <rPh sb="19" eb="21">
      <t>レイワ</t>
    </rPh>
    <rPh sb="22" eb="24">
      <t>ネンド</t>
    </rPh>
    <rPh sb="26" eb="28">
      <t>カイシ</t>
    </rPh>
    <phoneticPr fontId="3"/>
  </si>
  <si>
    <t>（参考）全体の就労支援事業収入のうち、林福連携に係る就労支援事業収入の割合（％）</t>
    <rPh sb="1" eb="3">
      <t>サンコウ</t>
    </rPh>
    <rPh sb="19" eb="20">
      <t>ハヤシ</t>
    </rPh>
    <phoneticPr fontId="3"/>
  </si>
  <si>
    <t>㉟（㉝において〇と回答された場合のみ）全体の就労支援事業収入のうち、林福連携に係る就労支援事業収入額（円）</t>
    <rPh sb="34" eb="35">
      <t>ハヤシ</t>
    </rPh>
    <rPh sb="49" eb="50">
      <t>ガク</t>
    </rPh>
    <rPh sb="51" eb="52">
      <t>エン</t>
    </rPh>
    <phoneticPr fontId="3"/>
  </si>
  <si>
    <t>㊱令和８年3月31日時点の運営規程において在宅で実施する訓練及び支援内容が明記されていますか。</t>
    <rPh sb="1" eb="3">
      <t>レイワ</t>
    </rPh>
    <rPh sb="4" eb="5">
      <t>ネン</t>
    </rPh>
    <rPh sb="6" eb="7">
      <t>ガツ</t>
    </rPh>
    <rPh sb="9" eb="10">
      <t>ニチ</t>
    </rPh>
    <rPh sb="10" eb="12">
      <t>ジテン</t>
    </rPh>
    <rPh sb="13" eb="15">
      <t>ウンエイ</t>
    </rPh>
    <rPh sb="15" eb="17">
      <t>キテイ</t>
    </rPh>
    <rPh sb="21" eb="23">
      <t>ザイタク</t>
    </rPh>
    <rPh sb="24" eb="26">
      <t>ジッシ</t>
    </rPh>
    <rPh sb="28" eb="30">
      <t>クンレン</t>
    </rPh>
    <rPh sb="30" eb="31">
      <t>オヨ</t>
    </rPh>
    <rPh sb="32" eb="34">
      <t>シエン</t>
    </rPh>
    <rPh sb="34" eb="36">
      <t>ナイヨウ</t>
    </rPh>
    <rPh sb="37" eb="39">
      <t>メイキ</t>
    </rPh>
    <phoneticPr fontId="3"/>
  </si>
  <si>
    <t>（㊱において○と回答された場合のみ）</t>
    <rPh sb="8" eb="10">
      <t>カイトウ</t>
    </rPh>
    <rPh sb="13" eb="15">
      <t>バアイ</t>
    </rPh>
    <phoneticPr fontId="3"/>
  </si>
  <si>
    <t>　㊲　令和8年3月1日から31日までの期間での実利用者数：</t>
    <rPh sb="3" eb="5">
      <t>レイワ</t>
    </rPh>
    <rPh sb="6" eb="7">
      <t>ネン</t>
    </rPh>
    <rPh sb="8" eb="9">
      <t>ガツ</t>
    </rPh>
    <rPh sb="10" eb="11">
      <t>ニチ</t>
    </rPh>
    <rPh sb="15" eb="16">
      <t>ニチ</t>
    </rPh>
    <rPh sb="19" eb="21">
      <t>キカン</t>
    </rPh>
    <rPh sb="23" eb="24">
      <t>ジツ</t>
    </rPh>
    <rPh sb="24" eb="27">
      <t>リヨウシャ</t>
    </rPh>
    <rPh sb="27" eb="28">
      <t>スウ</t>
    </rPh>
    <phoneticPr fontId="3"/>
  </si>
  <si>
    <t>　㊳　令和8年3月1日から31日までの常時（利用日数のうち概ね6割程度以上）在宅で実施する訓練及び支援を受けている実利用者数：</t>
    <rPh sb="3" eb="5">
      <t>レイワ</t>
    </rPh>
    <rPh sb="6" eb="7">
      <t>ネン</t>
    </rPh>
    <rPh sb="8" eb="9">
      <t>ガツ</t>
    </rPh>
    <rPh sb="10" eb="11">
      <t>ニチ</t>
    </rPh>
    <rPh sb="15" eb="16">
      <t>ニチ</t>
    </rPh>
    <rPh sb="19" eb="21">
      <t>ジョウジ</t>
    </rPh>
    <rPh sb="22" eb="24">
      <t>リヨウ</t>
    </rPh>
    <rPh sb="24" eb="26">
      <t>ニッスウ</t>
    </rPh>
    <rPh sb="29" eb="30">
      <t>オオム</t>
    </rPh>
    <rPh sb="32" eb="33">
      <t>ワリ</t>
    </rPh>
    <rPh sb="33" eb="35">
      <t>テイド</t>
    </rPh>
    <rPh sb="35" eb="37">
      <t>イジョウ</t>
    </rPh>
    <rPh sb="38" eb="40">
      <t>ザイタク</t>
    </rPh>
    <rPh sb="41" eb="43">
      <t>ジッシ</t>
    </rPh>
    <rPh sb="45" eb="47">
      <t>クンレン</t>
    </rPh>
    <rPh sb="47" eb="48">
      <t>オヨ</t>
    </rPh>
    <rPh sb="49" eb="51">
      <t>シエン</t>
    </rPh>
    <rPh sb="52" eb="53">
      <t>ウ</t>
    </rPh>
    <rPh sb="57" eb="58">
      <t>ジツ</t>
    </rPh>
    <rPh sb="58" eb="60">
      <t>リヨウ</t>
    </rPh>
    <rPh sb="60" eb="61">
      <t>シャ</t>
    </rPh>
    <rPh sb="61" eb="62">
      <t>スウ</t>
    </rPh>
    <phoneticPr fontId="3"/>
  </si>
  <si>
    <t xml:space="preserve">  ㊴  在宅で実施している訓練・支援内容及び生産活動内容　：</t>
    <rPh sb="5" eb="7">
      <t>ザイタク</t>
    </rPh>
    <rPh sb="8" eb="10">
      <t>ジッシ</t>
    </rPh>
    <rPh sb="14" eb="16">
      <t>クンレン</t>
    </rPh>
    <rPh sb="17" eb="19">
      <t>シエン</t>
    </rPh>
    <rPh sb="19" eb="21">
      <t>ナイヨウ</t>
    </rPh>
    <rPh sb="21" eb="22">
      <t>オヨ</t>
    </rPh>
    <rPh sb="23" eb="25">
      <t>セイサン</t>
    </rPh>
    <rPh sb="25" eb="27">
      <t>カツドウ</t>
    </rPh>
    <rPh sb="27" eb="29">
      <t>ナイヨウ</t>
    </rPh>
    <phoneticPr fontId="3"/>
  </si>
  <si>
    <t>　㊵ 利用者の在宅での訓練や生産活動を提供するに当たって感じている課題を教えてください。（複数回答可）　</t>
    <rPh sb="3" eb="6">
      <t>リヨウシャ</t>
    </rPh>
    <rPh sb="7" eb="9">
      <t>ザイタク</t>
    </rPh>
    <rPh sb="11" eb="13">
      <t>クンレン</t>
    </rPh>
    <rPh sb="14" eb="16">
      <t>セイサン</t>
    </rPh>
    <rPh sb="16" eb="18">
      <t>カツドウ</t>
    </rPh>
    <rPh sb="19" eb="21">
      <t>テイキョウ</t>
    </rPh>
    <rPh sb="24" eb="25">
      <t>ア</t>
    </rPh>
    <rPh sb="28" eb="29">
      <t>カン</t>
    </rPh>
    <rPh sb="33" eb="35">
      <t>カダイ</t>
    </rPh>
    <rPh sb="36" eb="37">
      <t>オシ</t>
    </rPh>
    <rPh sb="45" eb="47">
      <t>フクスウ</t>
    </rPh>
    <rPh sb="47" eb="49">
      <t>カイトウ</t>
    </rPh>
    <rPh sb="49" eb="50">
      <t>カ</t>
    </rPh>
    <phoneticPr fontId="3"/>
  </si>
  <si>
    <t>㊶（㊱において×と回答された場合のみ）利用者の在宅での訓練や生産活動を提供しない（できない）理由を教えてください。（複数回答可）</t>
    <rPh sb="9" eb="11">
      <t>カイトウ</t>
    </rPh>
    <rPh sb="14" eb="16">
      <t>バアイ</t>
    </rPh>
    <rPh sb="19" eb="22">
      <t>リヨウシャ</t>
    </rPh>
    <rPh sb="23" eb="25">
      <t>ザイタク</t>
    </rPh>
    <rPh sb="27" eb="29">
      <t>クンレン</t>
    </rPh>
    <rPh sb="30" eb="32">
      <t>セイサン</t>
    </rPh>
    <rPh sb="32" eb="34">
      <t>カツドウ</t>
    </rPh>
    <rPh sb="35" eb="37">
      <t>テイキョウ</t>
    </rPh>
    <rPh sb="46" eb="48">
      <t>リユウ</t>
    </rPh>
    <rPh sb="49" eb="50">
      <t>オシ</t>
    </rPh>
    <rPh sb="58" eb="60">
      <t>フクスウ</t>
    </rPh>
    <rPh sb="60" eb="62">
      <t>カイトウ</t>
    </rPh>
    <rPh sb="62" eb="63">
      <t>カ</t>
    </rPh>
    <phoneticPr fontId="3"/>
  </si>
  <si>
    <t>ある</t>
  </si>
  <si>
    <t>事業所名の更新が反映されていない。
事業所台帳上の情報：あいうえお事業所
令和8年4月1日時点での正しい情報：かきくけこ事業所</t>
    <phoneticPr fontId="3"/>
  </si>
  <si>
    <t>施設長　　宮城　花子</t>
    <phoneticPr fontId="3"/>
  </si>
  <si>
    <t>令和７年度工賃（賃金）実績報告書（A型【非雇用型】事業所用）</t>
    <rPh sb="0" eb="2">
      <t>レイワ</t>
    </rPh>
    <rPh sb="3" eb="5">
      <t>ネンド</t>
    </rPh>
    <rPh sb="4" eb="5">
      <t>ド</t>
    </rPh>
    <rPh sb="5" eb="7">
      <t>コウチン</t>
    </rPh>
    <rPh sb="8" eb="10">
      <t>チンギン</t>
    </rPh>
    <rPh sb="11" eb="13">
      <t>ジッセキ</t>
    </rPh>
    <rPh sb="13" eb="16">
      <t>ホウコクショ</t>
    </rPh>
    <rPh sb="18" eb="19">
      <t>ガタ</t>
    </rPh>
    <rPh sb="20" eb="21">
      <t>ヒ</t>
    </rPh>
    <rPh sb="21" eb="24">
      <t>コヨウガタ</t>
    </rPh>
    <rPh sb="25" eb="28">
      <t>ジギョウショ</t>
    </rPh>
    <rPh sb="28" eb="29">
      <t>ヨウ</t>
    </rPh>
    <phoneticPr fontId="3"/>
  </si>
  <si>
    <t>令和７年度工賃（賃金）実績報告書（A型【非雇用型】事業所用）</t>
    <rPh sb="0" eb="2">
      <t>レイワ</t>
    </rPh>
    <rPh sb="3" eb="5">
      <t>ネンド</t>
    </rPh>
    <rPh sb="4" eb="5">
      <t>ド</t>
    </rPh>
    <rPh sb="5" eb="7">
      <t>コウチン</t>
    </rPh>
    <rPh sb="8" eb="10">
      <t>チンギン</t>
    </rPh>
    <rPh sb="11" eb="13">
      <t>ジッセキ</t>
    </rPh>
    <rPh sb="13" eb="16">
      <t>ホウコクショ</t>
    </rPh>
    <rPh sb="25" eb="28">
      <t>ジギョウショ</t>
    </rPh>
    <rPh sb="28" eb="29">
      <t>ヨウ</t>
    </rPh>
    <phoneticPr fontId="3"/>
  </si>
  <si>
    <t>○令和７年度・工賃実績算定表（１円単位で記入)　※支給形態にかかわらず労働日数・労働時間数は必ず記入してください。</t>
    <rPh sb="1" eb="3">
      <t>レイワ</t>
    </rPh>
    <rPh sb="4" eb="6">
      <t>ネンド</t>
    </rPh>
    <rPh sb="5" eb="6">
      <t>ガンネン</t>
    </rPh>
    <rPh sb="9" eb="11">
      <t>ジッセキ</t>
    </rPh>
    <rPh sb="11" eb="13">
      <t>サンテイ</t>
    </rPh>
    <rPh sb="13" eb="14">
      <t>ヒョウ</t>
    </rPh>
    <rPh sb="16" eb="17">
      <t>エン</t>
    </rPh>
    <rPh sb="17" eb="19">
      <t>タンイ</t>
    </rPh>
    <rPh sb="20" eb="22">
      <t>キニュウ</t>
    </rPh>
    <rPh sb="25" eb="27">
      <t>シキュウ</t>
    </rPh>
    <rPh sb="27" eb="29">
      <t>ケイタイ</t>
    </rPh>
    <rPh sb="35" eb="39">
      <t>ロウドウニッスウ</t>
    </rPh>
    <rPh sb="40" eb="42">
      <t>ロウドウ</t>
    </rPh>
    <rPh sb="42" eb="45">
      <t>ジカンスウ</t>
    </rPh>
    <rPh sb="46" eb="47">
      <t>カナラ</t>
    </rPh>
    <rPh sb="48" eb="50">
      <t>キニュウ</t>
    </rPh>
    <phoneticPr fontId="3"/>
  </si>
  <si>
    <t>利用者名</t>
    <rPh sb="0" eb="3">
      <t>リヨウシャ</t>
    </rPh>
    <rPh sb="3" eb="4">
      <t>メイ</t>
    </rPh>
    <phoneticPr fontId="3"/>
  </si>
  <si>
    <t>0415400712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</si>
</sst>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Red]\(#,##0\)"/>
    <numFmt numFmtId="177" formatCode="General&quot;円以上&quot;"/>
    <numFmt numFmtId="178" formatCode="#,##0;&quot;▲ &quot;#,##0"/>
    <numFmt numFmtId="179" formatCode="0.0%"/>
    <numFmt numFmtId="180" formatCode="#,##0_ "/>
    <numFmt numFmtId="181" formatCode="#,##0.00_);[Red]\(#,##0.00\)"/>
    <numFmt numFmtId="182" formatCode="0_ "/>
    <numFmt numFmtId="183" formatCode="0.00_);[Red]\(0.00\)"/>
    <numFmt numFmtId="184" formatCode="0.0"/>
    <numFmt numFmtId="185" formatCode="0&quot;年&quot;"/>
    <numFmt numFmtId="186" formatCode="0&quot;月&quot;"/>
    <numFmt numFmtId="187" formatCode="d"/>
    <numFmt numFmtId="188" formatCode="aaa"/>
    <numFmt numFmtId="189" formatCode="#,##0.0;[Red]\-#,##0.0"/>
    <numFmt numFmtId="190" formatCode="0_);[Red]\(0\)"/>
    <numFmt numFmtId="191" formatCode="0.0_);[Red]\(0.0\)"/>
  </numFmts>
  <fonts count="5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9"/>
      <color indexed="8"/>
      <name val="ＭＳ Ｐゴシック"/>
      <family val="3"/>
      <charset val="128"/>
    </font>
    <font>
      <sz val="14"/>
      <name val="ＭＳ Ｐゴシック"/>
      <family val="3"/>
      <charset val="128"/>
    </font>
    <font>
      <u/>
      <sz val="11"/>
      <name val="ＭＳ Ｐゴシック"/>
      <family val="3"/>
      <charset val="128"/>
    </font>
    <font>
      <sz val="12"/>
      <name val="ＭＳ Ｐゴシック"/>
      <family val="3"/>
      <charset val="128"/>
    </font>
    <font>
      <sz val="12"/>
      <color indexed="8"/>
      <name val="ＭＳ Ｐゴシック"/>
      <family val="3"/>
      <charset val="128"/>
    </font>
    <font>
      <sz val="16"/>
      <name val="ＭＳ Ｐゴシック"/>
      <family val="3"/>
      <charset val="128"/>
    </font>
    <font>
      <b/>
      <sz val="16"/>
      <name val="ＭＳ Ｐゴシック"/>
      <family val="3"/>
      <charset val="128"/>
    </font>
    <font>
      <sz val="10"/>
      <name val="ＭＳ Ｐゴシック"/>
      <family val="3"/>
      <charset val="128"/>
    </font>
    <font>
      <sz val="28"/>
      <name val="ＭＳ Ｐゴシック"/>
      <family val="3"/>
      <charset val="128"/>
    </font>
    <font>
      <sz val="10"/>
      <color indexed="8"/>
      <name val="ＭＳ Ｐゴシック"/>
      <family val="3"/>
      <charset val="128"/>
    </font>
    <font>
      <b/>
      <sz val="12"/>
      <name val="ＭＳ Ｐゴシック"/>
      <family val="3"/>
      <charset val="128"/>
    </font>
    <font>
      <sz val="10"/>
      <color indexed="81"/>
      <name val="MS P ゴシック"/>
      <family val="3"/>
      <charset val="128"/>
    </font>
    <font>
      <b/>
      <sz val="12"/>
      <color indexed="8"/>
      <name val="ＭＳ Ｐゴシック"/>
      <family val="3"/>
      <charset val="128"/>
    </font>
    <font>
      <sz val="12"/>
      <color indexed="81"/>
      <name val="MS P ゴシック"/>
      <family val="3"/>
      <charset val="128"/>
    </font>
    <font>
      <sz val="14"/>
      <color theme="1"/>
      <name val="ＭＳ Ｐゴシック"/>
      <family val="3"/>
      <charset val="128"/>
    </font>
    <font>
      <sz val="6"/>
      <name val="ＭＳ Ｐゴシック"/>
      <family val="3"/>
      <charset val="128"/>
      <scheme val="minor"/>
    </font>
    <font>
      <sz val="26"/>
      <name val="ＭＳ Ｐゴシック"/>
      <family val="3"/>
      <charset val="128"/>
    </font>
    <font>
      <sz val="11"/>
      <color theme="1"/>
      <name val="ＭＳ Ｐゴシック"/>
      <family val="2"/>
      <scheme val="minor"/>
    </font>
    <font>
      <sz val="12"/>
      <color theme="1"/>
      <name val="ＭＳ Ｐゴシック"/>
      <family val="3"/>
      <charset val="128"/>
    </font>
    <font>
      <u/>
      <sz val="11"/>
      <color theme="10"/>
      <name val="ＭＳ Ｐゴシック"/>
      <family val="3"/>
      <charset val="128"/>
    </font>
    <font>
      <sz val="18"/>
      <name val="ＭＳ Ｐゴシック"/>
      <family val="3"/>
      <charset val="128"/>
    </font>
    <font>
      <sz val="8"/>
      <name val="ＭＳ Ｐゴシック"/>
      <family val="3"/>
      <charset val="128"/>
    </font>
    <font>
      <sz val="16"/>
      <color rgb="FFFF0000"/>
      <name val="ＭＳ Ｐゴシック"/>
      <family val="3"/>
      <charset val="128"/>
    </font>
    <font>
      <sz val="12"/>
      <color rgb="FFFF0000"/>
      <name val="ＭＳ Ｐゴシック"/>
      <family val="3"/>
      <charset val="128"/>
    </font>
    <font>
      <b/>
      <sz val="11"/>
      <name val="ＭＳ Ｐゴシック"/>
      <family val="3"/>
      <charset val="128"/>
    </font>
    <font>
      <sz val="10"/>
      <color rgb="FFFF0000"/>
      <name val="ＭＳ Ｐゴシック"/>
      <family val="3"/>
      <charset val="128"/>
    </font>
    <font>
      <sz val="11"/>
      <color rgb="FFFF0000"/>
      <name val="ＭＳ Ｐゴシック"/>
      <family val="2"/>
      <scheme val="minor"/>
    </font>
    <font>
      <sz val="11"/>
      <color rgb="FFFF0000"/>
      <name val="ＭＳ Ｐゴシック"/>
      <family val="3"/>
      <charset val="128"/>
      <scheme val="minor"/>
    </font>
    <font>
      <b/>
      <sz val="20"/>
      <color theme="1"/>
      <name val="ＭＳ Ｐゴシック"/>
      <family val="3"/>
      <charset val="128"/>
      <scheme val="minor"/>
    </font>
    <font>
      <b/>
      <sz val="14"/>
      <name val="ＭＳ Ｐゴシック"/>
      <family val="3"/>
      <charset val="128"/>
      <scheme val="minor"/>
    </font>
    <font>
      <u/>
      <sz val="12"/>
      <name val="ＭＳ Ｐゴシック"/>
      <family val="3"/>
      <charset val="128"/>
    </font>
    <font>
      <b/>
      <sz val="14"/>
      <name val="ＭＳ Ｐゴシック"/>
      <family val="3"/>
      <charset val="128"/>
    </font>
    <font>
      <b/>
      <sz val="22"/>
      <name val="ＭＳ Ｐゴシック"/>
      <family val="3"/>
      <charset val="128"/>
    </font>
    <font>
      <sz val="11"/>
      <color rgb="FFFF0000"/>
      <name val="ＭＳ Ｐゴシック"/>
      <family val="3"/>
      <charset val="128"/>
    </font>
    <font>
      <sz val="14"/>
      <color rgb="FFFF0000"/>
      <name val="ＭＳ Ｐゴシック"/>
      <family val="3"/>
      <charset val="128"/>
    </font>
    <font>
      <u/>
      <sz val="12"/>
      <color theme="10"/>
      <name val="ＭＳ Ｐゴシック"/>
      <family val="3"/>
      <charset val="128"/>
    </font>
    <font>
      <u/>
      <sz val="14"/>
      <color theme="10"/>
      <name val="ＭＳ Ｐゴシック"/>
      <family val="3"/>
      <charset val="128"/>
    </font>
    <font>
      <sz val="16"/>
      <color indexed="8"/>
      <name val="ＭＳ Ｐゴシック"/>
      <family val="3"/>
      <charset val="128"/>
    </font>
    <font>
      <u/>
      <sz val="14"/>
      <name val="ＭＳ Ｐゴシック"/>
      <family val="3"/>
      <charset val="128"/>
    </font>
    <font>
      <sz val="14"/>
      <color rgb="FFB2B2B2"/>
      <name val="ＭＳ Ｐゴシック"/>
      <family val="3"/>
      <charset val="128"/>
    </font>
    <font>
      <b/>
      <sz val="18"/>
      <name val="ＭＳ Ｐゴシック"/>
      <family val="3"/>
      <charset val="128"/>
    </font>
    <font>
      <u/>
      <sz val="16"/>
      <color theme="10"/>
      <name val="ＭＳ Ｐゴシック"/>
      <family val="3"/>
      <charset val="128"/>
    </font>
    <font>
      <b/>
      <sz val="12"/>
      <color rgb="FFFF0000"/>
      <name val="ＭＳ Ｐゴシック"/>
      <family val="3"/>
      <charset val="128"/>
    </font>
    <font>
      <b/>
      <sz val="22"/>
      <color rgb="FFFF0000"/>
      <name val="ＭＳ Ｐゴシック"/>
      <family val="3"/>
      <charset val="128"/>
    </font>
    <font>
      <sz val="22"/>
      <name val="ＭＳ Ｐゴシック"/>
      <family val="3"/>
      <charset val="128"/>
    </font>
    <font>
      <sz val="22"/>
      <color indexed="8"/>
      <name val="ＭＳ Ｐゴシック"/>
      <family val="3"/>
      <charset val="128"/>
    </font>
    <font>
      <b/>
      <sz val="14"/>
      <color rgb="FFFF0000"/>
      <name val="ＭＳ Ｐゴシック"/>
      <family val="3"/>
      <charset val="128"/>
    </font>
    <font>
      <sz val="14"/>
      <color indexed="8"/>
      <name val="ＭＳ Ｐゴシック"/>
      <family val="3"/>
      <charset val="128"/>
    </font>
    <font>
      <sz val="36"/>
      <name val="ＭＳ Ｐゴシック"/>
      <family val="3"/>
      <charset val="128"/>
    </font>
    <font>
      <b/>
      <u/>
      <sz val="16"/>
      <color rgb="FFFF0000"/>
      <name val="ＭＳ Ｐゴシック"/>
      <family val="3"/>
      <charset val="128"/>
    </font>
    <font>
      <u/>
      <sz val="14"/>
      <color rgb="FFFF0000"/>
      <name val="ＭＳ Ｐゴシック"/>
      <family val="3"/>
      <charset val="128"/>
    </font>
    <font>
      <u/>
      <sz val="18"/>
      <color theme="10"/>
      <name val="ＭＳ Ｐゴシック"/>
      <family val="3"/>
      <charset val="128"/>
    </font>
    <font>
      <u/>
      <sz val="20"/>
      <color rgb="FFFF0000"/>
      <name val="ＭＳ Ｐゴシック"/>
      <family val="3"/>
      <charset val="128"/>
    </font>
    <font>
      <sz val="16"/>
      <color theme="1"/>
      <name val="ＭＳ Ｐゴシック"/>
      <family val="3"/>
      <charset val="128"/>
    </font>
  </fonts>
  <fills count="5">
    <fill>
      <patternFill patternType="none"/>
    </fill>
    <fill>
      <patternFill patternType="gray125"/>
    </fill>
    <fill>
      <patternFill patternType="solid">
        <fgColor theme="2"/>
        <bgColor indexed="64"/>
      </patternFill>
    </fill>
    <fill>
      <patternFill patternType="solid">
        <fgColor theme="6" tint="0.59999389629810485"/>
        <bgColor indexed="64"/>
      </patternFill>
    </fill>
    <fill>
      <patternFill patternType="solid">
        <fgColor theme="9" tint="0.79998168889431442"/>
        <bgColor indexed="64"/>
      </patternFill>
    </fill>
  </fills>
  <borders count="93">
    <border>
      <left/>
      <right/>
      <top/>
      <bottom/>
      <diagonal/>
    </border>
    <border>
      <left style="medium">
        <color indexed="64"/>
      </left>
      <right style="dotted">
        <color indexed="64"/>
      </right>
      <top style="double">
        <color indexed="64"/>
      </top>
      <bottom style="medium">
        <color indexed="64"/>
      </bottom>
      <diagonal/>
    </border>
    <border>
      <left/>
      <right/>
      <top style="double">
        <color indexed="64"/>
      </top>
      <bottom style="medium">
        <color indexed="64"/>
      </bottom>
      <diagonal/>
    </border>
    <border>
      <left style="dotted">
        <color indexed="64"/>
      </left>
      <right/>
      <top style="double">
        <color indexed="64"/>
      </top>
      <bottom style="medium">
        <color indexed="64"/>
      </bottom>
      <diagonal/>
    </border>
    <border>
      <left style="thin">
        <color indexed="64"/>
      </left>
      <right style="dotted">
        <color indexed="64"/>
      </right>
      <top style="double">
        <color indexed="64"/>
      </top>
      <bottom style="medium">
        <color indexed="64"/>
      </bottom>
      <diagonal/>
    </border>
    <border>
      <left style="dotted">
        <color indexed="64"/>
      </left>
      <right style="thin">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right style="dotted">
        <color indexed="64"/>
      </right>
      <top style="medium">
        <color indexed="64"/>
      </top>
      <bottom style="dashed">
        <color indexed="64"/>
      </bottom>
      <diagonal/>
    </border>
    <border>
      <left style="dotted">
        <color indexed="64"/>
      </left>
      <right/>
      <top style="medium">
        <color indexed="64"/>
      </top>
      <bottom style="dashed">
        <color indexed="64"/>
      </bottom>
      <diagonal/>
    </border>
    <border>
      <left style="dotted">
        <color indexed="64"/>
      </left>
      <right style="thin">
        <color indexed="64"/>
      </right>
      <top style="medium">
        <color indexed="64"/>
      </top>
      <bottom style="dashed">
        <color indexed="64"/>
      </bottom>
      <diagonal/>
    </border>
    <border>
      <left style="double">
        <color indexed="64"/>
      </left>
      <right style="dashed">
        <color indexed="64"/>
      </right>
      <top style="medium">
        <color indexed="64"/>
      </top>
      <bottom style="dashed">
        <color indexed="64"/>
      </bottom>
      <diagonal/>
    </border>
    <border>
      <left/>
      <right/>
      <top style="medium">
        <color indexed="64"/>
      </top>
      <bottom style="dashed">
        <color indexed="64"/>
      </bottom>
      <diagonal/>
    </border>
    <border>
      <left style="medium">
        <color indexed="64"/>
      </left>
      <right style="dotted">
        <color indexed="64"/>
      </right>
      <top style="dashed">
        <color indexed="64"/>
      </top>
      <bottom style="dashed">
        <color indexed="64"/>
      </bottom>
      <diagonal/>
    </border>
    <border>
      <left/>
      <right/>
      <top style="dashed">
        <color indexed="64"/>
      </top>
      <bottom style="dashed">
        <color indexed="64"/>
      </bottom>
      <diagonal/>
    </border>
    <border>
      <left style="dotted">
        <color indexed="64"/>
      </left>
      <right/>
      <top style="dashed">
        <color indexed="64"/>
      </top>
      <bottom style="dashed">
        <color indexed="64"/>
      </bottom>
      <diagonal/>
    </border>
    <border>
      <left style="thin">
        <color indexed="64"/>
      </left>
      <right style="dotted">
        <color indexed="64"/>
      </right>
      <top style="dashed">
        <color indexed="64"/>
      </top>
      <bottom style="dashed">
        <color indexed="64"/>
      </bottom>
      <diagonal/>
    </border>
    <border>
      <left style="dotted">
        <color indexed="64"/>
      </left>
      <right style="thin">
        <color indexed="64"/>
      </right>
      <top style="dashed">
        <color indexed="64"/>
      </top>
      <bottom style="dashed">
        <color indexed="64"/>
      </bottom>
      <diagonal/>
    </border>
    <border>
      <left style="double">
        <color indexed="64"/>
      </left>
      <right style="dashed">
        <color indexed="64"/>
      </right>
      <top style="dashed">
        <color indexed="64"/>
      </top>
      <bottom style="dashed">
        <color indexed="64"/>
      </bottom>
      <diagonal/>
    </border>
    <border>
      <left style="medium">
        <color indexed="64"/>
      </left>
      <right style="dotted">
        <color indexed="64"/>
      </right>
      <top style="dashed">
        <color indexed="64"/>
      </top>
      <bottom style="double">
        <color indexed="64"/>
      </bottom>
      <diagonal/>
    </border>
    <border>
      <left/>
      <right/>
      <top style="dashed">
        <color indexed="64"/>
      </top>
      <bottom/>
      <diagonal/>
    </border>
    <border>
      <left style="dotted">
        <color indexed="64"/>
      </left>
      <right/>
      <top style="dashed">
        <color indexed="64"/>
      </top>
      <bottom/>
      <diagonal/>
    </border>
    <border>
      <left style="thin">
        <color indexed="64"/>
      </left>
      <right style="dotted">
        <color indexed="64"/>
      </right>
      <top style="dashed">
        <color indexed="64"/>
      </top>
      <bottom style="double">
        <color indexed="64"/>
      </bottom>
      <diagonal/>
    </border>
    <border>
      <left style="dotted">
        <color indexed="64"/>
      </left>
      <right style="thin">
        <color indexed="64"/>
      </right>
      <top style="dashed">
        <color indexed="64"/>
      </top>
      <bottom/>
      <diagonal/>
    </border>
    <border>
      <left style="double">
        <color indexed="64"/>
      </left>
      <right style="dashed">
        <color indexed="64"/>
      </right>
      <top style="dashed">
        <color indexed="64"/>
      </top>
      <bottom style="double">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dashed">
        <color indexed="64"/>
      </top>
      <bottom/>
      <diagonal/>
    </border>
    <border>
      <left style="double">
        <color indexed="64"/>
      </left>
      <right style="double">
        <color indexed="64"/>
      </right>
      <top style="double">
        <color indexed="64"/>
      </top>
      <bottom style="medium">
        <color indexed="64"/>
      </bottom>
      <diagonal/>
    </border>
    <border>
      <left style="dashed">
        <color indexed="64"/>
      </left>
      <right style="medium">
        <color indexed="64"/>
      </right>
      <top style="medium">
        <color indexed="64"/>
      </top>
      <bottom style="dotted">
        <color indexed="64"/>
      </bottom>
      <diagonal/>
    </border>
    <border>
      <left style="dashed">
        <color indexed="64"/>
      </left>
      <right style="medium">
        <color indexed="64"/>
      </right>
      <top style="dotted">
        <color indexed="64"/>
      </top>
      <bottom style="dotted">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medium">
        <color indexed="64"/>
      </right>
      <top style="thin">
        <color indexed="64"/>
      </top>
      <bottom style="dashed">
        <color indexed="64"/>
      </bottom>
      <diagonal/>
    </border>
    <border>
      <left style="dashed">
        <color indexed="64"/>
      </left>
      <right style="medium">
        <color indexed="64"/>
      </right>
      <top style="dashed">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thin">
        <color indexed="64"/>
      </left>
      <right/>
      <top style="thin">
        <color indexed="64"/>
      </top>
      <bottom/>
      <diagonal/>
    </border>
    <border>
      <left style="double">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dotted">
        <color indexed="64"/>
      </right>
      <top style="dotted">
        <color indexed="64"/>
      </top>
      <bottom style="medium">
        <color indexed="64"/>
      </bottom>
      <diagonal/>
    </border>
    <border>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style="double">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thin">
        <color indexed="64"/>
      </left>
      <right/>
      <top/>
      <bottom/>
      <diagonal/>
    </border>
    <border>
      <left/>
      <right/>
      <top style="thin">
        <color indexed="64"/>
      </top>
      <bottom style="medium">
        <color indexed="64"/>
      </bottom>
      <diagonal/>
    </border>
    <border>
      <left style="medium">
        <color indexed="64"/>
      </left>
      <right style="thin">
        <color indexed="64"/>
      </right>
      <top/>
      <bottom style="double">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bottom style="double">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n">
        <color indexed="64"/>
      </left>
      <right style="medium">
        <color indexed="64"/>
      </right>
      <top/>
      <bottom style="double">
        <color indexed="64"/>
      </bottom>
      <diagonal/>
    </border>
    <border>
      <left/>
      <right style="dotted">
        <color indexed="64"/>
      </right>
      <top style="dashed">
        <color indexed="64"/>
      </top>
      <bottom style="dashed">
        <color indexed="64"/>
      </bottom>
      <diagonal/>
    </border>
    <border>
      <left/>
      <right style="medium">
        <color indexed="64"/>
      </right>
      <top style="dotted">
        <color indexed="64"/>
      </top>
      <bottom style="dotted">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top style="dashed">
        <color indexed="64"/>
      </top>
      <bottom style="thin">
        <color indexed="64"/>
      </bottom>
      <diagonal/>
    </border>
    <border>
      <left style="dotted">
        <color indexed="64"/>
      </left>
      <right/>
      <top style="dashed">
        <color indexed="64"/>
      </top>
      <bottom style="thin">
        <color indexed="64"/>
      </bottom>
      <diagonal/>
    </border>
    <border>
      <left style="double">
        <color indexed="64"/>
      </left>
      <right style="dashed">
        <color indexed="64"/>
      </right>
      <top style="dashed">
        <color indexed="64"/>
      </top>
      <bottom style="thin">
        <color indexed="64"/>
      </bottom>
      <diagonal/>
    </border>
    <border>
      <left style="dashed">
        <color indexed="64"/>
      </left>
      <right style="medium">
        <color indexed="64"/>
      </right>
      <top style="dotted">
        <color indexed="64"/>
      </top>
      <bottom style="thin">
        <color indexed="64"/>
      </bottom>
      <diagonal/>
    </border>
    <border>
      <left style="dotted">
        <color indexed="64"/>
      </left>
      <right style="dotted">
        <color indexed="64"/>
      </right>
      <top style="dashed">
        <color indexed="64"/>
      </top>
      <bottom style="dashed">
        <color indexed="64"/>
      </bottom>
      <diagonal/>
    </border>
    <border>
      <left style="dotted">
        <color indexed="64"/>
      </left>
      <right style="dotted">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s>
  <cellStyleXfs count="11">
    <xf numFmtId="0" fontId="0" fillId="0" borderId="0"/>
    <xf numFmtId="38" fontId="2" fillId="0" borderId="0" applyFont="0" applyFill="0" applyBorder="0" applyAlignment="0" applyProtection="0">
      <alignment vertical="center"/>
    </xf>
    <xf numFmtId="38" fontId="2" fillId="0" borderId="0" applyFont="0" applyFill="0" applyBorder="0" applyAlignment="0" applyProtection="0"/>
    <xf numFmtId="0" fontId="2" fillId="0" borderId="0"/>
    <xf numFmtId="0" fontId="2" fillId="0" borderId="0">
      <alignment vertical="center"/>
    </xf>
    <xf numFmtId="0" fontId="2" fillId="0" borderId="0">
      <alignment vertical="center"/>
    </xf>
    <xf numFmtId="0" fontId="22" fillId="0" borderId="0"/>
    <xf numFmtId="0" fontId="24" fillId="0" borderId="0" applyNumberFormat="0" applyFill="0" applyBorder="0" applyAlignment="0" applyProtection="0"/>
    <xf numFmtId="38" fontId="2" fillId="0" borderId="0" applyFont="0" applyFill="0" applyBorder="0" applyAlignment="0" applyProtection="0">
      <alignment vertical="center"/>
    </xf>
    <xf numFmtId="0" fontId="1" fillId="0" borderId="0">
      <alignment vertical="center"/>
    </xf>
    <xf numFmtId="9" fontId="2" fillId="0" borderId="0" applyFont="0" applyFill="0" applyBorder="0" applyAlignment="0" applyProtection="0">
      <alignment vertical="center"/>
    </xf>
  </cellStyleXfs>
  <cellXfs count="735">
    <xf numFmtId="0" fontId="0" fillId="0" borderId="0" xfId="0"/>
    <xf numFmtId="0" fontId="2" fillId="0" borderId="0" xfId="5" applyFont="1">
      <alignment vertical="center"/>
    </xf>
    <xf numFmtId="0" fontId="4" fillId="0" borderId="0" xfId="5" applyFont="1">
      <alignment vertical="center"/>
    </xf>
    <xf numFmtId="0" fontId="5" fillId="0" borderId="0" xfId="5" applyFont="1">
      <alignment vertical="center"/>
    </xf>
    <xf numFmtId="0" fontId="4" fillId="0" borderId="0" xfId="5" applyFont="1" applyFill="1">
      <alignment vertical="center"/>
    </xf>
    <xf numFmtId="0" fontId="2" fillId="0" borderId="0" xfId="5" applyFont="1" applyFill="1">
      <alignment vertical="center"/>
    </xf>
    <xf numFmtId="0" fontId="10" fillId="0" borderId="0" xfId="5" applyFont="1" applyAlignment="1">
      <alignment horizontal="center" vertical="center"/>
    </xf>
    <xf numFmtId="0" fontId="4" fillId="0" borderId="0" xfId="5" applyFont="1" applyBorder="1">
      <alignment vertical="center"/>
    </xf>
    <xf numFmtId="0" fontId="8" fillId="0" borderId="0" xfId="5" applyFont="1" applyFill="1">
      <alignment vertical="center"/>
    </xf>
    <xf numFmtId="0" fontId="2" fillId="0" borderId="0" xfId="5" applyFont="1" applyFill="1" applyBorder="1" applyAlignment="1">
      <alignment horizontal="center" vertical="center"/>
    </xf>
    <xf numFmtId="0" fontId="2" fillId="0" borderId="0" xfId="5" applyFont="1" applyFill="1" applyBorder="1" applyAlignment="1">
      <alignment vertical="center"/>
    </xf>
    <xf numFmtId="0" fontId="9" fillId="0" borderId="0" xfId="5" applyFont="1" applyFill="1">
      <alignment vertical="center"/>
    </xf>
    <xf numFmtId="0" fontId="6" fillId="0" borderId="0" xfId="5" applyFont="1" applyAlignment="1">
      <alignment horizontal="center" vertical="center"/>
    </xf>
    <xf numFmtId="0" fontId="10" fillId="0" borderId="0" xfId="5" applyFont="1" applyBorder="1" applyAlignment="1">
      <alignment horizontal="center" vertical="center"/>
    </xf>
    <xf numFmtId="176" fontId="4" fillId="0" borderId="0" xfId="5" applyNumberFormat="1" applyFont="1" applyFill="1" applyBorder="1" applyAlignment="1" applyProtection="1">
      <alignment vertical="center" shrinkToFit="1"/>
    </xf>
    <xf numFmtId="176" fontId="4" fillId="0" borderId="0" xfId="5" applyNumberFormat="1" applyFont="1" applyFill="1" applyBorder="1" applyAlignment="1" applyProtection="1">
      <alignment horizontal="left" vertical="center" shrinkToFit="1"/>
    </xf>
    <xf numFmtId="0" fontId="6" fillId="0" borderId="0" xfId="0" applyFont="1" applyFill="1" applyBorder="1" applyAlignment="1" applyProtection="1">
      <alignment horizontal="left" vertical="center"/>
    </xf>
    <xf numFmtId="0" fontId="12" fillId="0" borderId="0" xfId="5" applyFont="1">
      <alignment vertical="center"/>
    </xf>
    <xf numFmtId="0" fontId="12" fillId="0" borderId="0" xfId="5" applyFont="1" applyFill="1">
      <alignment vertical="center"/>
    </xf>
    <xf numFmtId="0" fontId="6" fillId="0" borderId="0" xfId="5" applyFont="1" applyAlignment="1">
      <alignment vertical="center"/>
    </xf>
    <xf numFmtId="38" fontId="8" fillId="0" borderId="0" xfId="1" applyFont="1" applyAlignment="1">
      <alignment horizontal="right" vertical="center"/>
    </xf>
    <xf numFmtId="38" fontId="11" fillId="0" borderId="0" xfId="1" applyFont="1">
      <alignment vertical="center"/>
    </xf>
    <xf numFmtId="176" fontId="12" fillId="0" borderId="0" xfId="5" applyNumberFormat="1" applyFont="1" applyFill="1">
      <alignment vertical="center"/>
    </xf>
    <xf numFmtId="178" fontId="4" fillId="0" borderId="0" xfId="5" applyNumberFormat="1" applyFont="1">
      <alignment vertical="center"/>
    </xf>
    <xf numFmtId="0" fontId="15" fillId="0" borderId="0" xfId="5" applyFont="1">
      <alignment vertical="center"/>
    </xf>
    <xf numFmtId="0" fontId="17" fillId="0" borderId="0" xfId="5" applyFont="1">
      <alignment vertical="center"/>
    </xf>
    <xf numFmtId="176" fontId="2" fillId="0" borderId="0" xfId="5" applyNumberFormat="1" applyFont="1" applyFill="1" applyBorder="1" applyAlignment="1" applyProtection="1">
      <alignment vertical="center" shrinkToFit="1"/>
    </xf>
    <xf numFmtId="0" fontId="2" fillId="0" borderId="0" xfId="0" applyFont="1" applyFill="1" applyBorder="1" applyAlignment="1" applyProtection="1">
      <alignment horizontal="left" vertical="center"/>
    </xf>
    <xf numFmtId="176" fontId="2" fillId="0" borderId="0" xfId="5" applyNumberFormat="1" applyFont="1" applyFill="1" applyBorder="1" applyAlignment="1" applyProtection="1">
      <alignment horizontal="left" vertical="center" shrinkToFit="1"/>
    </xf>
    <xf numFmtId="176" fontId="7" fillId="0" borderId="0" xfId="5" applyNumberFormat="1" applyFont="1" applyFill="1" applyBorder="1" applyAlignment="1" applyProtection="1">
      <alignment horizontal="left" vertical="center" shrinkToFit="1"/>
    </xf>
    <xf numFmtId="0" fontId="7" fillId="0" borderId="0" xfId="5" applyFont="1" applyFill="1" applyBorder="1" applyAlignment="1" applyProtection="1">
      <alignment horizontal="left" vertical="center"/>
    </xf>
    <xf numFmtId="38" fontId="2" fillId="0" borderId="0" xfId="1" applyFont="1" applyAlignment="1">
      <alignment horizontal="right" vertical="center"/>
    </xf>
    <xf numFmtId="0" fontId="2" fillId="0" borderId="0" xfId="5" applyFont="1" applyFill="1" applyBorder="1" applyAlignment="1" applyProtection="1">
      <alignment horizontal="left" vertical="center"/>
    </xf>
    <xf numFmtId="176" fontId="12" fillId="0" borderId="6" xfId="5" applyNumberFormat="1" applyFont="1" applyFill="1" applyBorder="1" applyAlignment="1" applyProtection="1">
      <alignment vertical="center" shrinkToFit="1"/>
    </xf>
    <xf numFmtId="176" fontId="12" fillId="0" borderId="3" xfId="5" applyNumberFormat="1" applyFont="1" applyFill="1" applyBorder="1" applyAlignment="1" applyProtection="1">
      <alignment vertical="center" shrinkToFit="1"/>
    </xf>
    <xf numFmtId="176" fontId="12" fillId="0" borderId="2" xfId="5" applyNumberFormat="1" applyFont="1" applyFill="1" applyBorder="1" applyAlignment="1" applyProtection="1">
      <alignment vertical="center" shrinkToFit="1"/>
    </xf>
    <xf numFmtId="176" fontId="12" fillId="0" borderId="27" xfId="5" applyNumberFormat="1" applyFont="1" applyFill="1" applyBorder="1" applyAlignment="1" applyProtection="1">
      <alignment vertical="center" shrinkToFit="1"/>
    </xf>
    <xf numFmtId="176" fontId="12" fillId="0" borderId="4" xfId="5" applyNumberFormat="1" applyFont="1" applyFill="1" applyBorder="1" applyAlignment="1" applyProtection="1">
      <alignment vertical="center" shrinkToFit="1"/>
    </xf>
    <xf numFmtId="176" fontId="12" fillId="0" borderId="5" xfId="5" applyNumberFormat="1" applyFont="1" applyFill="1" applyBorder="1" applyAlignment="1" applyProtection="1">
      <alignment vertical="center" shrinkToFit="1"/>
    </xf>
    <xf numFmtId="176" fontId="12" fillId="0" borderId="1" xfId="5" applyNumberFormat="1" applyFont="1" applyFill="1" applyBorder="1" applyAlignment="1" applyProtection="1">
      <alignment vertical="center" shrinkToFit="1"/>
    </xf>
    <xf numFmtId="0" fontId="14" fillId="0" borderId="29" xfId="5" applyFont="1" applyFill="1" applyBorder="1">
      <alignment vertical="center"/>
    </xf>
    <xf numFmtId="176" fontId="12" fillId="0" borderId="14" xfId="5" applyNumberFormat="1" applyFont="1" applyFill="1" applyBorder="1" applyAlignment="1">
      <alignment vertical="center" shrinkToFit="1"/>
    </xf>
    <xf numFmtId="176" fontId="12" fillId="0" borderId="13" xfId="5" applyNumberFormat="1" applyFont="1" applyFill="1" applyBorder="1" applyAlignment="1">
      <alignment vertical="center" shrinkToFit="1"/>
    </xf>
    <xf numFmtId="176" fontId="12" fillId="0" borderId="17" xfId="5" applyNumberFormat="1" applyFont="1" applyFill="1" applyBorder="1" applyAlignment="1">
      <alignment vertical="center" shrinkToFit="1"/>
    </xf>
    <xf numFmtId="176" fontId="12" fillId="0" borderId="8" xfId="5" applyNumberFormat="1" applyFont="1" applyFill="1" applyBorder="1" applyAlignment="1">
      <alignment vertical="center" shrinkToFit="1"/>
    </xf>
    <xf numFmtId="176" fontId="12" fillId="0" borderId="11" xfId="5" applyNumberFormat="1" applyFont="1" applyFill="1" applyBorder="1" applyAlignment="1">
      <alignment vertical="center" shrinkToFit="1"/>
    </xf>
    <xf numFmtId="176" fontId="12" fillId="0" borderId="10" xfId="5" applyNumberFormat="1" applyFont="1" applyFill="1" applyBorder="1" applyAlignment="1">
      <alignment vertical="center" shrinkToFit="1"/>
    </xf>
    <xf numFmtId="0" fontId="2" fillId="0" borderId="66" xfId="5" applyFont="1" applyFill="1" applyBorder="1" applyAlignment="1">
      <alignment horizontal="center" vertical="center" wrapText="1"/>
    </xf>
    <xf numFmtId="0" fontId="2" fillId="0" borderId="65" xfId="5" applyFont="1" applyFill="1" applyBorder="1" applyAlignment="1">
      <alignment horizontal="center" vertical="center" wrapText="1"/>
    </xf>
    <xf numFmtId="0" fontId="2" fillId="0" borderId="63" xfId="5" applyFont="1" applyFill="1" applyBorder="1" applyAlignment="1">
      <alignment horizontal="center" vertical="center" wrapText="1"/>
    </xf>
    <xf numFmtId="0" fontId="2" fillId="0" borderId="64" xfId="5" applyFont="1" applyFill="1" applyBorder="1" applyAlignment="1">
      <alignment horizontal="center" vertical="center" wrapText="1"/>
    </xf>
    <xf numFmtId="0" fontId="6" fillId="0" borderId="0" xfId="5" applyFont="1" applyAlignment="1"/>
    <xf numFmtId="177" fontId="2" fillId="0" borderId="0" xfId="5" applyNumberFormat="1" applyFont="1" applyFill="1" applyBorder="1" applyAlignment="1">
      <alignment vertical="center"/>
    </xf>
    <xf numFmtId="0" fontId="6" fillId="0" borderId="0" xfId="5" applyFont="1" applyAlignment="1">
      <alignment horizontal="left" vertical="center"/>
    </xf>
    <xf numFmtId="0" fontId="8" fillId="0" borderId="0" xfId="5" applyFont="1" applyAlignment="1">
      <alignment horizontal="left" vertical="center"/>
    </xf>
    <xf numFmtId="0" fontId="0" fillId="0" borderId="0" xfId="5" applyFont="1" applyFill="1" applyBorder="1" applyAlignment="1" applyProtection="1">
      <alignment horizontal="left" vertical="center"/>
    </xf>
    <xf numFmtId="0" fontId="13" fillId="0" borderId="0" xfId="5" applyFont="1" applyBorder="1" applyAlignment="1">
      <alignment horizontal="center" vertical="center"/>
    </xf>
    <xf numFmtId="0" fontId="22" fillId="0" borderId="0" xfId="6"/>
    <xf numFmtId="0" fontId="19" fillId="0" borderId="0" xfId="0" applyFont="1" applyFill="1" applyBorder="1" applyAlignment="1">
      <alignment vertical="center"/>
    </xf>
    <xf numFmtId="0" fontId="8" fillId="0" borderId="0" xfId="5" applyFont="1" applyAlignment="1">
      <alignment vertical="center"/>
    </xf>
    <xf numFmtId="0" fontId="23" fillId="0" borderId="0" xfId="0" applyFont="1" applyFill="1" applyBorder="1" applyAlignment="1">
      <alignment vertical="center"/>
    </xf>
    <xf numFmtId="181" fontId="12" fillId="0" borderId="2" xfId="5" applyNumberFormat="1" applyFont="1" applyFill="1" applyBorder="1" applyAlignment="1" applyProtection="1">
      <alignment vertical="center" shrinkToFit="1"/>
    </xf>
    <xf numFmtId="183" fontId="12" fillId="0" borderId="2" xfId="5" applyNumberFormat="1" applyFont="1" applyFill="1" applyBorder="1" applyAlignment="1" applyProtection="1">
      <alignment vertical="center" shrinkToFit="1"/>
    </xf>
    <xf numFmtId="0" fontId="10" fillId="0" borderId="39" xfId="5" applyFont="1" applyBorder="1" applyAlignment="1">
      <alignment horizontal="center" vertical="center"/>
    </xf>
    <xf numFmtId="0" fontId="10" fillId="0" borderId="0" xfId="5" applyFont="1" applyFill="1" applyAlignment="1">
      <alignment horizontal="center" vertical="center"/>
    </xf>
    <xf numFmtId="0" fontId="8" fillId="0" borderId="56" xfId="5" applyFont="1" applyBorder="1" applyAlignment="1">
      <alignment horizontal="center" vertical="center"/>
    </xf>
    <xf numFmtId="49" fontId="22" fillId="0" borderId="0" xfId="6" applyNumberFormat="1"/>
    <xf numFmtId="38" fontId="2" fillId="0" borderId="0" xfId="1" applyFont="1" applyAlignment="1">
      <alignment horizontal="left" vertical="center"/>
    </xf>
    <xf numFmtId="0" fontId="8" fillId="0" borderId="0" xfId="5" applyFont="1" applyFill="1" applyBorder="1" applyAlignment="1">
      <alignment horizontal="left" vertical="center"/>
    </xf>
    <xf numFmtId="181" fontId="12" fillId="2" borderId="7" xfId="5" applyNumberFormat="1" applyFont="1" applyFill="1" applyBorder="1" applyAlignment="1" applyProtection="1">
      <alignment vertical="center" shrinkToFit="1"/>
      <protection locked="0"/>
    </xf>
    <xf numFmtId="176" fontId="12" fillId="2" borderId="8" xfId="5" applyNumberFormat="1" applyFont="1" applyFill="1" applyBorder="1" applyAlignment="1" applyProtection="1">
      <alignment vertical="center" shrinkToFit="1"/>
      <protection locked="0"/>
    </xf>
    <xf numFmtId="176" fontId="12" fillId="2" borderId="9" xfId="5" applyNumberFormat="1" applyFont="1" applyFill="1" applyBorder="1" applyAlignment="1" applyProtection="1">
      <alignment vertical="center" shrinkToFit="1"/>
      <protection locked="0"/>
    </xf>
    <xf numFmtId="183" fontId="12" fillId="2" borderId="7" xfId="5" applyNumberFormat="1" applyFont="1" applyFill="1" applyBorder="1" applyAlignment="1" applyProtection="1">
      <alignment vertical="center" shrinkToFit="1"/>
      <protection locked="0"/>
    </xf>
    <xf numFmtId="176" fontId="12" fillId="2" borderId="24" xfId="5" applyNumberFormat="1" applyFont="1" applyFill="1" applyBorder="1" applyAlignment="1" applyProtection="1">
      <alignment vertical="center" shrinkToFit="1"/>
      <protection locked="0"/>
    </xf>
    <xf numFmtId="176" fontId="12" fillId="2" borderId="12" xfId="5" applyNumberFormat="1" applyFont="1" applyFill="1" applyBorder="1" applyAlignment="1" applyProtection="1">
      <alignment vertical="center" shrinkToFit="1"/>
      <protection locked="0"/>
    </xf>
    <xf numFmtId="181" fontId="12" fillId="2" borderId="13" xfId="5" applyNumberFormat="1" applyFont="1" applyFill="1" applyBorder="1" applyAlignment="1" applyProtection="1">
      <alignment vertical="center" shrinkToFit="1"/>
      <protection locked="0"/>
    </xf>
    <xf numFmtId="176" fontId="12" fillId="2" borderId="14" xfId="5" applyNumberFormat="1" applyFont="1" applyFill="1" applyBorder="1" applyAlignment="1" applyProtection="1">
      <alignment vertical="center" shrinkToFit="1"/>
      <protection locked="0"/>
    </xf>
    <xf numFmtId="176" fontId="12" fillId="2" borderId="15" xfId="5" applyNumberFormat="1" applyFont="1" applyFill="1" applyBorder="1" applyAlignment="1" applyProtection="1">
      <alignment vertical="center" shrinkToFit="1"/>
      <protection locked="0"/>
    </xf>
    <xf numFmtId="176" fontId="12" fillId="2" borderId="16" xfId="5" applyNumberFormat="1" applyFont="1" applyFill="1" applyBorder="1" applyAlignment="1" applyProtection="1">
      <alignment vertical="center" shrinkToFit="1"/>
      <protection locked="0"/>
    </xf>
    <xf numFmtId="183" fontId="12" fillId="2" borderId="13" xfId="5" applyNumberFormat="1" applyFont="1" applyFill="1" applyBorder="1" applyAlignment="1" applyProtection="1">
      <alignment vertical="center" shrinkToFit="1"/>
      <protection locked="0"/>
    </xf>
    <xf numFmtId="176" fontId="12" fillId="2" borderId="25" xfId="5" applyNumberFormat="1" applyFont="1" applyFill="1" applyBorder="1" applyAlignment="1" applyProtection="1">
      <alignment vertical="center" shrinkToFit="1"/>
      <protection locked="0"/>
    </xf>
    <xf numFmtId="176" fontId="12" fillId="2" borderId="26" xfId="5" applyNumberFormat="1" applyFont="1" applyFill="1" applyBorder="1" applyAlignment="1" applyProtection="1">
      <alignment vertical="center" shrinkToFit="1"/>
      <protection locked="0"/>
    </xf>
    <xf numFmtId="0" fontId="2" fillId="0" borderId="70" xfId="5" applyFont="1" applyFill="1" applyBorder="1" applyAlignment="1">
      <alignment horizontal="center" vertical="center"/>
    </xf>
    <xf numFmtId="0" fontId="2" fillId="0" borderId="71" xfId="5" applyFont="1" applyFill="1" applyBorder="1" applyAlignment="1">
      <alignment horizontal="center" vertical="center"/>
    </xf>
    <xf numFmtId="0" fontId="2" fillId="0" borderId="72" xfId="5" applyFont="1" applyFill="1" applyBorder="1" applyAlignment="1">
      <alignment horizontal="center" vertical="center"/>
    </xf>
    <xf numFmtId="0" fontId="8" fillId="0" borderId="0" xfId="5" applyFont="1" applyBorder="1" applyAlignment="1">
      <alignment horizontal="center" vertical="center"/>
    </xf>
    <xf numFmtId="179" fontId="6" fillId="0" borderId="0" xfId="5" applyNumberFormat="1" applyFont="1" applyAlignment="1">
      <alignment horizontal="center" vertical="center"/>
    </xf>
    <xf numFmtId="0" fontId="6" fillId="0" borderId="0" xfId="5" applyFont="1" applyBorder="1" applyAlignment="1">
      <alignment vertical="center"/>
    </xf>
    <xf numFmtId="0" fontId="10" fillId="0" borderId="0" xfId="5" applyFont="1" applyFill="1" applyBorder="1" applyAlignment="1">
      <alignment horizontal="left" vertical="center"/>
    </xf>
    <xf numFmtId="0" fontId="8" fillId="0" borderId="0" xfId="5" applyFont="1" applyFill="1" applyBorder="1" applyAlignment="1">
      <alignment horizontal="center" vertical="center"/>
    </xf>
    <xf numFmtId="0" fontId="27" fillId="0" borderId="0" xfId="5" applyFont="1" applyFill="1" applyBorder="1" applyAlignment="1">
      <alignment horizontal="left" vertical="center"/>
    </xf>
    <xf numFmtId="0" fontId="8" fillId="0" borderId="0" xfId="5" applyFont="1" applyAlignment="1">
      <alignment horizontal="center" vertical="center"/>
    </xf>
    <xf numFmtId="0" fontId="28" fillId="0" borderId="0" xfId="5" applyFont="1" applyFill="1" applyBorder="1" applyAlignment="1">
      <alignment horizontal="left" vertical="center"/>
    </xf>
    <xf numFmtId="0" fontId="29" fillId="0" borderId="0" xfId="5" applyFont="1">
      <alignment vertical="center"/>
    </xf>
    <xf numFmtId="49" fontId="4" fillId="0" borderId="0" xfId="5" applyNumberFormat="1" applyFont="1">
      <alignment vertical="center"/>
    </xf>
    <xf numFmtId="182" fontId="4" fillId="0" borderId="0" xfId="5" applyNumberFormat="1" applyFont="1">
      <alignment vertical="center"/>
    </xf>
    <xf numFmtId="180" fontId="4" fillId="0" borderId="0" xfId="5" applyNumberFormat="1" applyFont="1">
      <alignment vertical="center"/>
    </xf>
    <xf numFmtId="10" fontId="4" fillId="0" borderId="0" xfId="5" applyNumberFormat="1" applyFont="1">
      <alignment vertical="center"/>
    </xf>
    <xf numFmtId="179" fontId="4" fillId="0" borderId="0" xfId="5" applyNumberFormat="1" applyFont="1">
      <alignment vertical="center"/>
    </xf>
    <xf numFmtId="180" fontId="5" fillId="0" borderId="0" xfId="5" applyNumberFormat="1" applyFont="1">
      <alignment vertical="center"/>
    </xf>
    <xf numFmtId="180" fontId="2" fillId="0" borderId="0" xfId="5" applyNumberFormat="1" applyFont="1">
      <alignment vertical="center"/>
    </xf>
    <xf numFmtId="176" fontId="2" fillId="0" borderId="0" xfId="5" applyNumberFormat="1" applyFont="1">
      <alignment vertical="center"/>
    </xf>
    <xf numFmtId="0" fontId="30" fillId="0" borderId="0" xfId="5" applyFont="1" applyFill="1">
      <alignment vertical="center"/>
    </xf>
    <xf numFmtId="176" fontId="30" fillId="0" borderId="0" xfId="5" applyNumberFormat="1" applyFont="1" applyFill="1">
      <alignment vertical="center"/>
    </xf>
    <xf numFmtId="176" fontId="14" fillId="0" borderId="28" xfId="5" applyNumberFormat="1" applyFont="1" applyFill="1" applyBorder="1">
      <alignment vertical="center"/>
    </xf>
    <xf numFmtId="176" fontId="14" fillId="0" borderId="29" xfId="5" applyNumberFormat="1" applyFont="1" applyFill="1" applyBorder="1">
      <alignment vertical="center"/>
    </xf>
    <xf numFmtId="176" fontId="12" fillId="2" borderId="78" xfId="5" applyNumberFormat="1" applyFont="1" applyFill="1" applyBorder="1" applyAlignment="1" applyProtection="1">
      <alignment vertical="center" shrinkToFit="1"/>
      <protection locked="0"/>
    </xf>
    <xf numFmtId="38" fontId="0" fillId="0" borderId="0" xfId="1" applyFont="1" applyAlignment="1">
      <alignment horizontal="left" vertical="center"/>
    </xf>
    <xf numFmtId="0" fontId="28" fillId="0" borderId="0" xfId="5" applyFont="1" applyFill="1" applyBorder="1" applyAlignment="1">
      <alignment horizontal="left" vertical="center" wrapText="1"/>
    </xf>
    <xf numFmtId="0" fontId="4" fillId="0" borderId="0" xfId="5" applyFont="1" applyAlignment="1">
      <alignment horizontal="left"/>
    </xf>
    <xf numFmtId="184" fontId="2" fillId="0" borderId="0" xfId="5" applyNumberFormat="1" applyFont="1">
      <alignment vertical="center"/>
    </xf>
    <xf numFmtId="0" fontId="0" fillId="0" borderId="0" xfId="0" applyAlignment="1">
      <alignment vertical="center"/>
    </xf>
    <xf numFmtId="0" fontId="2" fillId="0" borderId="0" xfId="3"/>
    <xf numFmtId="49" fontId="2" fillId="0" borderId="0" xfId="3" applyNumberFormat="1"/>
    <xf numFmtId="0" fontId="19" fillId="0" borderId="67" xfId="0" applyFont="1" applyFill="1" applyBorder="1" applyAlignment="1">
      <alignment horizontal="left" vertical="center"/>
    </xf>
    <xf numFmtId="0" fontId="14" fillId="0" borderId="86" xfId="5" applyFont="1" applyFill="1" applyBorder="1">
      <alignment vertical="center"/>
    </xf>
    <xf numFmtId="176" fontId="12" fillId="0" borderId="88" xfId="5" applyNumberFormat="1" applyFont="1" applyFill="1" applyBorder="1" applyAlignment="1" applyProtection="1">
      <alignment vertical="center" shrinkToFit="1"/>
    </xf>
    <xf numFmtId="0" fontId="4" fillId="0" borderId="0" xfId="5" applyFont="1" applyProtection="1">
      <alignment vertical="center"/>
    </xf>
    <xf numFmtId="38" fontId="11" fillId="0" borderId="0" xfId="1" applyFont="1" applyProtection="1">
      <alignment vertical="center"/>
    </xf>
    <xf numFmtId="0" fontId="4" fillId="0" borderId="0" xfId="5" applyFont="1" applyBorder="1" applyProtection="1">
      <alignment vertical="center"/>
    </xf>
    <xf numFmtId="0" fontId="5" fillId="0" borderId="0" xfId="5" applyFont="1" applyProtection="1">
      <alignment vertical="center"/>
    </xf>
    <xf numFmtId="0" fontId="2" fillId="0" borderId="0" xfId="5" applyFont="1" applyProtection="1">
      <alignment vertical="center"/>
    </xf>
    <xf numFmtId="0" fontId="13" fillId="0" borderId="0" xfId="5" applyFont="1" applyBorder="1" applyAlignment="1" applyProtection="1">
      <alignment horizontal="center" vertical="center"/>
    </xf>
    <xf numFmtId="0" fontId="6" fillId="0" borderId="0" xfId="5" applyFont="1" applyAlignment="1" applyProtection="1">
      <alignment vertical="center"/>
    </xf>
    <xf numFmtId="0" fontId="6" fillId="0" borderId="0" xfId="5" applyFont="1" applyAlignment="1" applyProtection="1">
      <alignment horizontal="left" vertical="center"/>
    </xf>
    <xf numFmtId="0" fontId="10" fillId="0" borderId="0" xfId="5" applyFont="1" applyAlignment="1" applyProtection="1">
      <alignment horizontal="center" vertical="center"/>
    </xf>
    <xf numFmtId="0" fontId="10" fillId="0" borderId="0" xfId="5" applyFont="1" applyBorder="1" applyAlignment="1" applyProtection="1">
      <alignment horizontal="center" vertical="center"/>
    </xf>
    <xf numFmtId="0" fontId="19" fillId="0" borderId="0" xfId="0" applyFont="1" applyFill="1" applyBorder="1" applyAlignment="1" applyProtection="1">
      <alignment vertical="center"/>
    </xf>
    <xf numFmtId="0" fontId="8" fillId="0" borderId="0" xfId="5" applyFont="1" applyAlignment="1" applyProtection="1">
      <alignment horizontal="left" vertical="center"/>
    </xf>
    <xf numFmtId="0" fontId="23" fillId="0" borderId="0" xfId="0" applyFont="1" applyFill="1" applyBorder="1" applyAlignment="1" applyProtection="1">
      <alignment vertical="center"/>
    </xf>
    <xf numFmtId="180" fontId="8" fillId="0" borderId="0" xfId="5" applyNumberFormat="1" applyFont="1" applyFill="1" applyBorder="1" applyAlignment="1" applyProtection="1">
      <alignment vertical="center"/>
    </xf>
    <xf numFmtId="0" fontId="8" fillId="0" borderId="0" xfId="5" applyFont="1" applyFill="1" applyBorder="1" applyAlignment="1" applyProtection="1">
      <alignment vertical="center"/>
    </xf>
    <xf numFmtId="0" fontId="8" fillId="0" borderId="0" xfId="5" applyFont="1" applyAlignment="1" applyProtection="1">
      <alignment vertical="center"/>
    </xf>
    <xf numFmtId="0" fontId="19" fillId="0" borderId="56" xfId="0" applyFont="1" applyFill="1" applyBorder="1" applyAlignment="1" applyProtection="1">
      <alignment horizontal="left" vertical="center"/>
    </xf>
    <xf numFmtId="0" fontId="19" fillId="0" borderId="40" xfId="0" applyFont="1" applyFill="1" applyBorder="1" applyAlignment="1" applyProtection="1">
      <alignment horizontal="left" vertical="center"/>
    </xf>
    <xf numFmtId="0" fontId="19" fillId="0" borderId="41" xfId="0" applyFont="1" applyFill="1" applyBorder="1" applyAlignment="1" applyProtection="1">
      <alignment horizontal="left" vertical="center"/>
    </xf>
    <xf numFmtId="0" fontId="19" fillId="0" borderId="42" xfId="0" applyFont="1" applyFill="1" applyBorder="1" applyAlignment="1" applyProtection="1">
      <alignment horizontal="left" vertical="center"/>
    </xf>
    <xf numFmtId="0" fontId="8" fillId="0" borderId="56" xfId="5" applyFont="1" applyBorder="1" applyAlignment="1" applyProtection="1">
      <alignment horizontal="center" vertical="center"/>
    </xf>
    <xf numFmtId="0" fontId="6" fillId="0" borderId="0" xfId="5" applyFont="1" applyAlignment="1" applyProtection="1">
      <alignment horizontal="center" vertical="center"/>
    </xf>
    <xf numFmtId="0" fontId="6" fillId="0" borderId="0" xfId="5" applyFont="1" applyBorder="1" applyAlignment="1" applyProtection="1">
      <alignment horizontal="center" vertical="center"/>
    </xf>
    <xf numFmtId="0" fontId="10" fillId="0" borderId="0" xfId="5" applyFont="1" applyBorder="1" applyAlignment="1" applyProtection="1">
      <alignment horizontal="left" vertical="center"/>
    </xf>
    <xf numFmtId="0" fontId="6" fillId="0" borderId="0" xfId="5" applyFont="1" applyBorder="1" applyAlignment="1" applyProtection="1">
      <alignment horizontal="left" vertical="center"/>
    </xf>
    <xf numFmtId="0" fontId="10" fillId="0" borderId="0" xfId="5" applyFont="1" applyFill="1" applyBorder="1" applyAlignment="1" applyProtection="1">
      <alignment horizontal="center" vertical="center"/>
    </xf>
    <xf numFmtId="0" fontId="6" fillId="0" borderId="0" xfId="5" applyFont="1" applyFill="1" applyBorder="1" applyAlignment="1" applyProtection="1">
      <alignment vertical="center"/>
    </xf>
    <xf numFmtId="0" fontId="8" fillId="0" borderId="0" xfId="5" applyFont="1" applyFill="1" applyBorder="1" applyAlignment="1" applyProtection="1">
      <alignment horizontal="center" vertical="center"/>
    </xf>
    <xf numFmtId="0" fontId="8" fillId="0" borderId="0" xfId="5" applyFont="1" applyFill="1" applyBorder="1" applyAlignment="1" applyProtection="1">
      <alignment horizontal="left" vertical="center"/>
    </xf>
    <xf numFmtId="0" fontId="8" fillId="0" borderId="42" xfId="5" applyFont="1" applyFill="1" applyBorder="1" applyAlignment="1" applyProtection="1">
      <alignment vertical="center"/>
    </xf>
    <xf numFmtId="0" fontId="8" fillId="0" borderId="60" xfId="5" applyFont="1" applyFill="1" applyBorder="1" applyAlignment="1" applyProtection="1">
      <alignment vertical="center"/>
    </xf>
    <xf numFmtId="0" fontId="4" fillId="0" borderId="0" xfId="5" applyFont="1" applyAlignment="1" applyProtection="1">
      <alignment vertical="center"/>
    </xf>
    <xf numFmtId="0" fontId="10" fillId="0" borderId="0" xfId="5" applyFont="1" applyFill="1" applyAlignment="1" applyProtection="1">
      <alignment horizontal="center" vertical="center"/>
    </xf>
    <xf numFmtId="179" fontId="10" fillId="0" borderId="0" xfId="5" applyNumberFormat="1" applyFont="1" applyAlignment="1" applyProtection="1">
      <alignment horizontal="center" vertical="center"/>
    </xf>
    <xf numFmtId="0" fontId="2" fillId="0" borderId="0" xfId="5" applyFont="1" applyAlignment="1" applyProtection="1">
      <alignment vertical="center"/>
    </xf>
    <xf numFmtId="0" fontId="6" fillId="2" borderId="56" xfId="5" applyFont="1" applyFill="1" applyBorder="1" applyAlignment="1" applyProtection="1">
      <alignment horizontal="center" vertical="center"/>
    </xf>
    <xf numFmtId="0" fontId="6" fillId="0" borderId="0" xfId="5" applyFont="1" applyFill="1" applyBorder="1" applyAlignment="1" applyProtection="1">
      <alignment horizontal="center" vertical="center"/>
    </xf>
    <xf numFmtId="0" fontId="6" fillId="0" borderId="0" xfId="5" applyFont="1" applyFill="1" applyBorder="1" applyAlignment="1" applyProtection="1">
      <alignment horizontal="left" vertical="center"/>
    </xf>
    <xf numFmtId="0" fontId="6" fillId="0" borderId="0" xfId="5" applyFont="1" applyFill="1" applyAlignment="1" applyProtection="1">
      <alignment horizontal="center" vertical="center"/>
    </xf>
    <xf numFmtId="179" fontId="6" fillId="0" borderId="0" xfId="5" applyNumberFormat="1" applyFont="1" applyAlignment="1" applyProtection="1">
      <alignment horizontal="center" vertical="center"/>
    </xf>
    <xf numFmtId="0" fontId="4" fillId="0" borderId="0" xfId="5" applyFont="1" applyBorder="1" applyAlignment="1" applyProtection="1">
      <alignment vertical="center"/>
    </xf>
    <xf numFmtId="0" fontId="4" fillId="0" borderId="0" xfId="5" applyFont="1" applyFill="1" applyBorder="1" applyAlignment="1" applyProtection="1">
      <alignment vertical="center"/>
    </xf>
    <xf numFmtId="0" fontId="6" fillId="0" borderId="0" xfId="5" applyFont="1" applyBorder="1" applyAlignment="1" applyProtection="1">
      <alignment vertical="center"/>
    </xf>
    <xf numFmtId="0" fontId="10" fillId="0" borderId="39" xfId="5" applyFont="1" applyBorder="1" applyAlignment="1" applyProtection="1">
      <alignment horizontal="center" vertical="center"/>
    </xf>
    <xf numFmtId="0" fontId="10" fillId="0" borderId="41" xfId="5" applyFont="1" applyBorder="1" applyAlignment="1" applyProtection="1">
      <alignment horizontal="center" vertical="center"/>
    </xf>
    <xf numFmtId="0" fontId="10" fillId="0" borderId="59" xfId="5" applyFont="1" applyBorder="1" applyAlignment="1" applyProtection="1">
      <alignment horizontal="center" vertical="center"/>
    </xf>
    <xf numFmtId="0" fontId="8" fillId="0" borderId="0" xfId="5" applyFont="1" applyBorder="1" applyAlignment="1" applyProtection="1">
      <alignment horizontal="center" vertical="center"/>
    </xf>
    <xf numFmtId="0" fontId="10" fillId="0" borderId="0" xfId="5" applyFont="1" applyFill="1" applyBorder="1" applyAlignment="1" applyProtection="1">
      <alignment horizontal="left" vertical="center"/>
    </xf>
    <xf numFmtId="180" fontId="25" fillId="0" borderId="0" xfId="5" applyNumberFormat="1" applyFont="1" applyFill="1" applyBorder="1" applyAlignment="1" applyProtection="1">
      <alignment horizontal="center" vertical="center"/>
    </xf>
    <xf numFmtId="0" fontId="27" fillId="0" borderId="0" xfId="5" applyFont="1" applyFill="1" applyBorder="1" applyAlignment="1" applyProtection="1">
      <alignment horizontal="left" vertical="center"/>
    </xf>
    <xf numFmtId="0" fontId="28" fillId="0" borderId="0" xfId="5" applyFont="1" applyFill="1" applyBorder="1" applyAlignment="1" applyProtection="1">
      <alignment horizontal="left" vertical="center"/>
    </xf>
    <xf numFmtId="0" fontId="8" fillId="0" borderId="0" xfId="5" applyFont="1" applyAlignment="1" applyProtection="1">
      <alignment horizontal="center" vertical="center"/>
    </xf>
    <xf numFmtId="0" fontId="8" fillId="0" borderId="0" xfId="5" applyFont="1" applyFill="1" applyProtection="1">
      <alignment vertical="center"/>
    </xf>
    <xf numFmtId="0" fontId="2" fillId="0" borderId="0" xfId="5" applyFont="1" applyFill="1" applyBorder="1" applyAlignment="1" applyProtection="1">
      <alignment vertical="center"/>
    </xf>
    <xf numFmtId="0" fontId="2" fillId="0" borderId="0" xfId="5" applyFont="1" applyFill="1" applyBorder="1" applyAlignment="1" applyProtection="1">
      <alignment horizontal="center" vertical="center"/>
    </xf>
    <xf numFmtId="177" fontId="2" fillId="0" borderId="0" xfId="5" applyNumberFormat="1" applyFont="1" applyFill="1" applyBorder="1" applyAlignment="1" applyProtection="1">
      <alignment vertical="center"/>
    </xf>
    <xf numFmtId="0" fontId="9" fillId="0" borderId="0" xfId="5" applyFont="1" applyFill="1" applyProtection="1">
      <alignment vertical="center"/>
    </xf>
    <xf numFmtId="0" fontId="15" fillId="0" borderId="0" xfId="5" applyFont="1" applyProtection="1">
      <alignment vertical="center"/>
    </xf>
    <xf numFmtId="0" fontId="6" fillId="0" borderId="0" xfId="5" applyFont="1" applyAlignment="1" applyProtection="1"/>
    <xf numFmtId="0" fontId="17" fillId="0" borderId="0" xfId="5" applyFont="1" applyProtection="1">
      <alignment vertical="center"/>
    </xf>
    <xf numFmtId="0" fontId="4" fillId="0" borderId="0" xfId="5" applyFont="1" applyFill="1" applyProtection="1">
      <alignment vertical="center"/>
    </xf>
    <xf numFmtId="0" fontId="2" fillId="0" borderId="0" xfId="5" applyFont="1" applyFill="1" applyProtection="1">
      <alignment vertical="center"/>
    </xf>
    <xf numFmtId="0" fontId="2" fillId="0" borderId="62" xfId="5" applyFont="1" applyFill="1" applyBorder="1" applyAlignment="1" applyProtection="1">
      <alignment horizontal="center" vertical="center" wrapText="1"/>
    </xf>
    <xf numFmtId="0" fontId="2" fillId="0" borderId="63" xfId="5" applyFont="1" applyFill="1" applyBorder="1" applyAlignment="1" applyProtection="1">
      <alignment horizontal="center" vertical="center" wrapText="1"/>
    </xf>
    <xf numFmtId="0" fontId="2" fillId="0" borderId="64" xfId="5" applyFont="1" applyFill="1" applyBorder="1" applyAlignment="1" applyProtection="1">
      <alignment horizontal="center" vertical="center" wrapText="1"/>
    </xf>
    <xf numFmtId="0" fontId="2" fillId="0" borderId="65" xfId="5" applyFont="1" applyFill="1" applyBorder="1" applyAlignment="1" applyProtection="1">
      <alignment horizontal="center" vertical="center" wrapText="1"/>
    </xf>
    <xf numFmtId="0" fontId="2" fillId="0" borderId="66" xfId="5" applyFont="1" applyFill="1" applyBorder="1" applyAlignment="1" applyProtection="1">
      <alignment horizontal="center" vertical="center" wrapText="1"/>
    </xf>
    <xf numFmtId="0" fontId="12" fillId="0" borderId="0" xfId="5" applyFont="1" applyFill="1" applyProtection="1">
      <alignment vertical="center"/>
    </xf>
    <xf numFmtId="0" fontId="2" fillId="0" borderId="70" xfId="5" applyFont="1" applyFill="1" applyBorder="1" applyAlignment="1" applyProtection="1">
      <alignment horizontal="center" vertical="center"/>
    </xf>
    <xf numFmtId="176" fontId="12" fillId="2" borderId="12" xfId="5" applyNumberFormat="1" applyFont="1" applyFill="1" applyBorder="1" applyAlignment="1" applyProtection="1">
      <alignment vertical="center" shrinkToFit="1"/>
    </xf>
    <xf numFmtId="181" fontId="12" fillId="2" borderId="7" xfId="5" applyNumberFormat="1" applyFont="1" applyFill="1" applyBorder="1" applyAlignment="1" applyProtection="1">
      <alignment vertical="center" shrinkToFit="1"/>
    </xf>
    <xf numFmtId="176" fontId="12" fillId="2" borderId="9" xfId="5" applyNumberFormat="1" applyFont="1" applyFill="1" applyBorder="1" applyAlignment="1" applyProtection="1">
      <alignment vertical="center" shrinkToFit="1"/>
    </xf>
    <xf numFmtId="176" fontId="12" fillId="2" borderId="78" xfId="5" applyNumberFormat="1" applyFont="1" applyFill="1" applyBorder="1" applyAlignment="1" applyProtection="1">
      <alignment vertical="center" shrinkToFit="1"/>
    </xf>
    <xf numFmtId="183" fontId="12" fillId="2" borderId="7" xfId="5" applyNumberFormat="1" applyFont="1" applyFill="1" applyBorder="1" applyAlignment="1" applyProtection="1">
      <alignment vertical="center" shrinkToFit="1"/>
    </xf>
    <xf numFmtId="176" fontId="12" fillId="2" borderId="8" xfId="5" applyNumberFormat="1" applyFont="1" applyFill="1" applyBorder="1" applyAlignment="1" applyProtection="1">
      <alignment vertical="center" shrinkToFit="1"/>
    </xf>
    <xf numFmtId="176" fontId="12" fillId="2" borderId="24" xfId="5" applyNumberFormat="1" applyFont="1" applyFill="1" applyBorder="1" applyAlignment="1" applyProtection="1">
      <alignment vertical="center" shrinkToFit="1"/>
    </xf>
    <xf numFmtId="176" fontId="12" fillId="0" borderId="10" xfId="5" applyNumberFormat="1" applyFont="1" applyFill="1" applyBorder="1" applyAlignment="1" applyProtection="1">
      <alignment vertical="center" shrinkToFit="1"/>
    </xf>
    <xf numFmtId="176" fontId="12" fillId="0" borderId="11" xfId="5" applyNumberFormat="1" applyFont="1" applyFill="1" applyBorder="1" applyAlignment="1" applyProtection="1">
      <alignment vertical="center" shrinkToFit="1"/>
    </xf>
    <xf numFmtId="176" fontId="12" fillId="0" borderId="8" xfId="5" applyNumberFormat="1" applyFont="1" applyFill="1" applyBorder="1" applyAlignment="1" applyProtection="1">
      <alignment vertical="center" shrinkToFit="1"/>
    </xf>
    <xf numFmtId="176" fontId="14" fillId="0" borderId="28" xfId="5" applyNumberFormat="1" applyFont="1" applyFill="1" applyBorder="1" applyProtection="1">
      <alignment vertical="center"/>
    </xf>
    <xf numFmtId="0" fontId="30" fillId="0" borderId="0" xfId="5" applyFont="1" applyFill="1" applyProtection="1">
      <alignment vertical="center"/>
    </xf>
    <xf numFmtId="176" fontId="30" fillId="0" borderId="0" xfId="5" applyNumberFormat="1" applyFont="1" applyFill="1" applyProtection="1">
      <alignment vertical="center"/>
    </xf>
    <xf numFmtId="0" fontId="2" fillId="0" borderId="71" xfId="5" applyFont="1" applyFill="1" applyBorder="1" applyAlignment="1" applyProtection="1">
      <alignment horizontal="center" vertical="center"/>
    </xf>
    <xf numFmtId="181" fontId="12" fillId="2" borderId="13" xfId="5" applyNumberFormat="1" applyFont="1" applyFill="1" applyBorder="1" applyAlignment="1" applyProtection="1">
      <alignment vertical="center" shrinkToFit="1"/>
    </xf>
    <xf numFmtId="176" fontId="12" fillId="2" borderId="16" xfId="5" applyNumberFormat="1" applyFont="1" applyFill="1" applyBorder="1" applyAlignment="1" applyProtection="1">
      <alignment vertical="center" shrinkToFit="1"/>
    </xf>
    <xf numFmtId="183" fontId="12" fillId="2" borderId="13" xfId="5" applyNumberFormat="1" applyFont="1" applyFill="1" applyBorder="1" applyAlignment="1" applyProtection="1">
      <alignment vertical="center" shrinkToFit="1"/>
    </xf>
    <xf numFmtId="176" fontId="12" fillId="2" borderId="14" xfId="5" applyNumberFormat="1" applyFont="1" applyFill="1" applyBorder="1" applyAlignment="1" applyProtection="1">
      <alignment vertical="center" shrinkToFit="1"/>
    </xf>
    <xf numFmtId="176" fontId="12" fillId="2" borderId="25" xfId="5" applyNumberFormat="1" applyFont="1" applyFill="1" applyBorder="1" applyAlignment="1" applyProtection="1">
      <alignment vertical="center" shrinkToFit="1"/>
    </xf>
    <xf numFmtId="176" fontId="12" fillId="0" borderId="17" xfId="5" applyNumberFormat="1" applyFont="1" applyFill="1" applyBorder="1" applyAlignment="1" applyProtection="1">
      <alignment vertical="center" shrinkToFit="1"/>
    </xf>
    <xf numFmtId="176" fontId="12" fillId="0" borderId="13" xfId="5" applyNumberFormat="1" applyFont="1" applyFill="1" applyBorder="1" applyAlignment="1" applyProtection="1">
      <alignment vertical="center" shrinkToFit="1"/>
    </xf>
    <xf numFmtId="176" fontId="12" fillId="0" borderId="14" xfId="5" applyNumberFormat="1" applyFont="1" applyFill="1" applyBorder="1" applyAlignment="1" applyProtection="1">
      <alignment vertical="center" shrinkToFit="1"/>
    </xf>
    <xf numFmtId="176" fontId="14" fillId="0" borderId="29" xfId="5" applyNumberFormat="1" applyFont="1" applyFill="1" applyBorder="1" applyProtection="1">
      <alignment vertical="center"/>
    </xf>
    <xf numFmtId="176" fontId="12" fillId="0" borderId="0" xfId="5" applyNumberFormat="1" applyFont="1" applyFill="1" applyProtection="1">
      <alignment vertical="center"/>
    </xf>
    <xf numFmtId="176" fontId="12" fillId="2" borderId="15" xfId="5" applyNumberFormat="1" applyFont="1" applyFill="1" applyBorder="1" applyAlignment="1" applyProtection="1">
      <alignment vertical="center" shrinkToFit="1"/>
    </xf>
    <xf numFmtId="0" fontId="14" fillId="0" borderId="29" xfId="5" applyFont="1" applyFill="1" applyBorder="1" applyProtection="1">
      <alignment vertical="center"/>
    </xf>
    <xf numFmtId="0" fontId="12" fillId="0" borderId="0" xfId="5" applyFont="1" applyProtection="1">
      <alignment vertical="center"/>
    </xf>
    <xf numFmtId="183" fontId="12" fillId="2" borderId="87" xfId="5" applyNumberFormat="1" applyFont="1" applyFill="1" applyBorder="1" applyAlignment="1" applyProtection="1">
      <alignment vertical="center" shrinkToFit="1"/>
    </xf>
    <xf numFmtId="176" fontId="12" fillId="0" borderId="85" xfId="5" applyNumberFormat="1" applyFont="1" applyFill="1" applyBorder="1" applyAlignment="1" applyProtection="1">
      <alignment vertical="center" shrinkToFit="1"/>
    </xf>
    <xf numFmtId="176" fontId="12" fillId="0" borderId="83" xfId="5" applyNumberFormat="1" applyFont="1" applyFill="1" applyBorder="1" applyAlignment="1" applyProtection="1">
      <alignment vertical="center" shrinkToFit="1"/>
    </xf>
    <xf numFmtId="176" fontId="12" fillId="0" borderId="84" xfId="5" applyNumberFormat="1" applyFont="1" applyFill="1" applyBorder="1" applyAlignment="1" applyProtection="1">
      <alignment vertical="center" shrinkToFit="1"/>
    </xf>
    <xf numFmtId="0" fontId="14" fillId="0" borderId="86" xfId="5" applyFont="1" applyFill="1" applyBorder="1" applyProtection="1">
      <alignment vertical="center"/>
    </xf>
    <xf numFmtId="0" fontId="2" fillId="0" borderId="72" xfId="5" applyFont="1" applyFill="1" applyBorder="1" applyAlignment="1" applyProtection="1">
      <alignment horizontal="center" vertical="center"/>
    </xf>
    <xf numFmtId="176" fontId="12" fillId="2" borderId="18" xfId="5" applyNumberFormat="1" applyFont="1" applyFill="1" applyBorder="1" applyAlignment="1" applyProtection="1">
      <alignment vertical="center" shrinkToFit="1"/>
    </xf>
    <xf numFmtId="181" fontId="12" fillId="2" borderId="19" xfId="5" applyNumberFormat="1" applyFont="1" applyFill="1" applyBorder="1" applyAlignment="1" applyProtection="1">
      <alignment vertical="center" shrinkToFit="1"/>
    </xf>
    <xf numFmtId="176" fontId="12" fillId="2" borderId="20" xfId="5" applyNumberFormat="1" applyFont="1" applyFill="1" applyBorder="1" applyAlignment="1" applyProtection="1">
      <alignment vertical="center" shrinkToFit="1"/>
    </xf>
    <xf numFmtId="176" fontId="12" fillId="2" borderId="21" xfId="5" applyNumberFormat="1" applyFont="1" applyFill="1" applyBorder="1" applyAlignment="1" applyProtection="1">
      <alignment vertical="center" shrinkToFit="1"/>
    </xf>
    <xf numFmtId="176" fontId="12" fillId="2" borderId="22" xfId="5" applyNumberFormat="1" applyFont="1" applyFill="1" applyBorder="1" applyAlignment="1" applyProtection="1">
      <alignment vertical="center" shrinkToFit="1"/>
    </xf>
    <xf numFmtId="183" fontId="12" fillId="2" borderId="19" xfId="5" applyNumberFormat="1" applyFont="1" applyFill="1" applyBorder="1" applyAlignment="1" applyProtection="1">
      <alignment vertical="center" shrinkToFit="1"/>
    </xf>
    <xf numFmtId="176" fontId="12" fillId="2" borderId="26" xfId="5" applyNumberFormat="1" applyFont="1" applyFill="1" applyBorder="1" applyAlignment="1" applyProtection="1">
      <alignment vertical="center" shrinkToFit="1"/>
    </xf>
    <xf numFmtId="176" fontId="12" fillId="0" borderId="23" xfId="5" applyNumberFormat="1" applyFont="1" applyFill="1" applyBorder="1" applyAlignment="1" applyProtection="1">
      <alignment vertical="center" shrinkToFit="1"/>
    </xf>
    <xf numFmtId="176" fontId="12" fillId="0" borderId="19" xfId="5" applyNumberFormat="1" applyFont="1" applyFill="1" applyBorder="1" applyAlignment="1" applyProtection="1">
      <alignment vertical="center" shrinkToFit="1"/>
    </xf>
    <xf numFmtId="176" fontId="12" fillId="0" borderId="20" xfId="5" applyNumberFormat="1" applyFont="1" applyFill="1" applyBorder="1" applyAlignment="1" applyProtection="1">
      <alignment vertical="center" shrinkToFit="1"/>
    </xf>
    <xf numFmtId="38" fontId="2" fillId="0" borderId="0" xfId="1" applyFont="1" applyAlignment="1" applyProtection="1">
      <alignment horizontal="left" vertical="center"/>
    </xf>
    <xf numFmtId="38" fontId="0" fillId="0" borderId="0" xfId="1" applyFont="1" applyAlignment="1" applyProtection="1">
      <alignment horizontal="left" vertical="center"/>
    </xf>
    <xf numFmtId="38" fontId="2" fillId="0" borderId="0" xfId="1" applyFont="1" applyAlignment="1" applyProtection="1">
      <alignment horizontal="right" vertical="center"/>
    </xf>
    <xf numFmtId="38" fontId="8" fillId="0" borderId="0" xfId="1" applyFont="1" applyAlignment="1" applyProtection="1">
      <alignment horizontal="right" vertical="center"/>
    </xf>
    <xf numFmtId="178" fontId="4" fillId="0" borderId="0" xfId="5" applyNumberFormat="1" applyFont="1" applyProtection="1">
      <alignment vertical="center"/>
    </xf>
    <xf numFmtId="49" fontId="0" fillId="0" borderId="0" xfId="0" applyNumberFormat="1"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179" fontId="10" fillId="0" borderId="0" xfId="5" applyNumberFormat="1" applyFont="1" applyAlignment="1">
      <alignment horizontal="center" vertical="center"/>
    </xf>
    <xf numFmtId="10" fontId="8" fillId="0" borderId="0" xfId="5" applyNumberFormat="1" applyFont="1" applyAlignment="1">
      <alignment horizontal="center" vertical="center"/>
    </xf>
    <xf numFmtId="0" fontId="28" fillId="0" borderId="0" xfId="5" applyFont="1" applyFill="1" applyBorder="1" applyAlignment="1">
      <alignment horizontal="left" vertical="center" wrapText="1"/>
    </xf>
    <xf numFmtId="185" fontId="33" fillId="0" borderId="0" xfId="9" applyNumberFormat="1" applyFont="1" applyAlignment="1">
      <alignment horizontal="left" vertical="center"/>
    </xf>
    <xf numFmtId="187" fontId="1" fillId="0" borderId="56" xfId="9" applyNumberFormat="1" applyBorder="1" applyAlignment="1">
      <alignment horizontal="center" vertical="center"/>
    </xf>
    <xf numFmtId="188" fontId="1" fillId="0" borderId="56" xfId="9" applyNumberFormat="1" applyBorder="1" applyAlignment="1">
      <alignment horizontal="center" vertical="center"/>
    </xf>
    <xf numFmtId="0" fontId="6" fillId="0" borderId="0" xfId="0" applyFont="1"/>
    <xf numFmtId="0" fontId="6" fillId="0" borderId="0" xfId="0" applyFont="1" applyAlignment="1">
      <alignment horizontal="center"/>
    </xf>
    <xf numFmtId="0" fontId="37" fillId="0" borderId="0" xfId="0" applyFont="1"/>
    <xf numFmtId="0" fontId="37" fillId="0" borderId="0" xfId="0" applyFont="1" applyAlignment="1">
      <alignment horizontal="right"/>
    </xf>
    <xf numFmtId="0" fontId="37" fillId="4" borderId="90" xfId="0" applyFont="1" applyFill="1" applyBorder="1" applyAlignment="1">
      <alignment horizontal="centerContinuous"/>
    </xf>
    <xf numFmtId="0" fontId="37" fillId="4" borderId="91" xfId="0" applyFont="1" applyFill="1" applyBorder="1" applyAlignment="1">
      <alignment horizontal="centerContinuous"/>
    </xf>
    <xf numFmtId="0" fontId="29" fillId="0" borderId="0" xfId="0" applyFont="1"/>
    <xf numFmtId="0" fontId="37" fillId="0" borderId="0" xfId="0" applyFont="1" applyAlignment="1">
      <alignment horizontal="center"/>
    </xf>
    <xf numFmtId="0" fontId="1" fillId="0" borderId="56" xfId="9" applyBorder="1" applyAlignment="1" applyProtection="1">
      <alignment horizontal="center" vertical="center"/>
      <protection locked="0"/>
    </xf>
    <xf numFmtId="0" fontId="0" fillId="0" borderId="0" xfId="0" applyAlignment="1">
      <alignment horizontal="center"/>
    </xf>
    <xf numFmtId="185" fontId="33" fillId="0" borderId="0" xfId="9" applyNumberFormat="1" applyFont="1" applyAlignment="1">
      <alignment horizontal="center" vertical="center"/>
    </xf>
    <xf numFmtId="0" fontId="36" fillId="0" borderId="0" xfId="0" applyFont="1" applyAlignment="1">
      <alignment horizontal="left"/>
    </xf>
    <xf numFmtId="0" fontId="21" fillId="0" borderId="0" xfId="5" applyFont="1" applyBorder="1" applyAlignment="1">
      <alignment vertical="center"/>
    </xf>
    <xf numFmtId="0" fontId="39" fillId="0" borderId="0" xfId="5" applyFont="1" applyAlignment="1">
      <alignment horizontal="left" vertical="center"/>
    </xf>
    <xf numFmtId="0" fontId="0" fillId="0" borderId="0" xfId="5" applyFont="1">
      <alignment vertical="center"/>
    </xf>
    <xf numFmtId="0" fontId="10" fillId="0" borderId="0" xfId="5" applyFont="1" applyAlignment="1"/>
    <xf numFmtId="0" fontId="10" fillId="0" borderId="0" xfId="5" applyFont="1">
      <alignment vertical="center"/>
    </xf>
    <xf numFmtId="0" fontId="42" fillId="0" borderId="0" xfId="5" applyFont="1">
      <alignment vertical="center"/>
    </xf>
    <xf numFmtId="0" fontId="11" fillId="0" borderId="0" xfId="5" applyFont="1" applyAlignment="1"/>
    <xf numFmtId="0" fontId="28" fillId="0" borderId="0" xfId="5" applyFont="1" applyFill="1" applyBorder="1" applyAlignment="1">
      <alignment horizontal="left" vertical="top" wrapText="1"/>
    </xf>
    <xf numFmtId="187" fontId="1" fillId="0" borderId="56" xfId="9" applyNumberFormat="1" applyBorder="1" applyAlignment="1" applyProtection="1">
      <alignment horizontal="center" vertical="center"/>
    </xf>
    <xf numFmtId="188" fontId="1" fillId="0" borderId="56" xfId="9" applyNumberFormat="1" applyBorder="1" applyAlignment="1" applyProtection="1">
      <alignment horizontal="center" vertical="center"/>
    </xf>
    <xf numFmtId="0" fontId="1" fillId="0" borderId="56" xfId="9" applyBorder="1" applyAlignment="1" applyProtection="1">
      <alignment horizontal="center" vertical="center"/>
    </xf>
    <xf numFmtId="0" fontId="6" fillId="0" borderId="0" xfId="0" applyFont="1" applyAlignment="1">
      <alignment horizontal="left" vertical="center"/>
    </xf>
    <xf numFmtId="38" fontId="6" fillId="0" borderId="0" xfId="8" applyFont="1" applyAlignment="1">
      <alignment horizontal="center" vertical="center"/>
    </xf>
    <xf numFmtId="38" fontId="6" fillId="4" borderId="89" xfId="8" applyFont="1" applyFill="1" applyBorder="1" applyAlignment="1">
      <alignment horizontal="center" vertical="center"/>
    </xf>
    <xf numFmtId="0" fontId="6" fillId="0" borderId="0" xfId="0" applyFont="1" applyAlignment="1">
      <alignment horizontal="center" vertical="center"/>
    </xf>
    <xf numFmtId="0" fontId="6" fillId="3" borderId="89" xfId="0" applyFont="1" applyFill="1" applyBorder="1" applyAlignment="1" applyProtection="1">
      <alignment horizontal="center" vertical="center"/>
      <protection locked="0"/>
    </xf>
    <xf numFmtId="0" fontId="6" fillId="4" borderId="89" xfId="0" applyFont="1" applyFill="1" applyBorder="1" applyAlignment="1">
      <alignment horizontal="center" vertical="center"/>
    </xf>
    <xf numFmtId="0" fontId="36" fillId="4" borderId="89" xfId="0" applyFont="1" applyFill="1" applyBorder="1" applyAlignment="1">
      <alignment horizontal="center" vertical="center"/>
    </xf>
    <xf numFmtId="0" fontId="6" fillId="0" borderId="0" xfId="0" applyFont="1" applyAlignment="1">
      <alignment vertical="center" wrapText="1"/>
    </xf>
    <xf numFmtId="0" fontId="39" fillId="0" borderId="0" xfId="0" applyFont="1" applyAlignment="1">
      <alignment horizontal="center" vertical="center" shrinkToFit="1"/>
    </xf>
    <xf numFmtId="0" fontId="44" fillId="0" borderId="0" xfId="0" applyFont="1" applyFill="1" applyAlignment="1">
      <alignment horizontal="center" vertical="center" shrinkToFit="1"/>
    </xf>
    <xf numFmtId="0" fontId="41" fillId="0" borderId="0" xfId="7" applyFont="1" applyAlignment="1">
      <alignment horizontal="left" vertical="center"/>
    </xf>
    <xf numFmtId="0" fontId="6" fillId="0" borderId="0" xfId="0" applyNumberFormat="1" applyFont="1" applyAlignment="1">
      <alignment vertical="center"/>
    </xf>
    <xf numFmtId="0" fontId="41" fillId="0" borderId="0" xfId="7" applyFont="1" applyAlignment="1">
      <alignment vertical="center"/>
    </xf>
    <xf numFmtId="0" fontId="10" fillId="0" borderId="0" xfId="5" applyFont="1" applyAlignment="1">
      <alignment vertical="center"/>
    </xf>
    <xf numFmtId="176" fontId="12" fillId="0" borderId="10" xfId="5" applyNumberFormat="1" applyFont="1" applyFill="1" applyBorder="1" applyAlignment="1">
      <alignment horizontal="right" vertical="center" shrinkToFit="1"/>
    </xf>
    <xf numFmtId="176" fontId="12" fillId="0" borderId="11" xfId="5" applyNumberFormat="1" applyFont="1" applyFill="1" applyBorder="1" applyAlignment="1">
      <alignment horizontal="right" vertical="center" shrinkToFit="1"/>
    </xf>
    <xf numFmtId="176" fontId="12" fillId="0" borderId="8" xfId="5" applyNumberFormat="1" applyFont="1" applyFill="1" applyBorder="1" applyAlignment="1">
      <alignment horizontal="right" vertical="center" shrinkToFit="1"/>
    </xf>
    <xf numFmtId="176" fontId="14" fillId="0" borderId="28" xfId="5" applyNumberFormat="1" applyFont="1" applyFill="1" applyBorder="1" applyAlignment="1">
      <alignment horizontal="right" vertical="center"/>
    </xf>
    <xf numFmtId="176" fontId="12" fillId="0" borderId="17" xfId="5" applyNumberFormat="1" applyFont="1" applyFill="1" applyBorder="1" applyAlignment="1">
      <alignment horizontal="right" vertical="center" shrinkToFit="1"/>
    </xf>
    <xf numFmtId="176" fontId="12" fillId="0" borderId="13" xfId="5" applyNumberFormat="1" applyFont="1" applyFill="1" applyBorder="1" applyAlignment="1">
      <alignment horizontal="right" vertical="center" shrinkToFit="1"/>
    </xf>
    <xf numFmtId="176" fontId="12" fillId="0" borderId="14" xfId="5" applyNumberFormat="1" applyFont="1" applyFill="1" applyBorder="1" applyAlignment="1">
      <alignment horizontal="right" vertical="center" shrinkToFit="1"/>
    </xf>
    <xf numFmtId="176" fontId="14" fillId="0" borderId="29" xfId="5" applyNumberFormat="1" applyFont="1" applyFill="1" applyBorder="1" applyAlignment="1">
      <alignment horizontal="right" vertical="center"/>
    </xf>
    <xf numFmtId="0" fontId="14" fillId="0" borderId="29" xfId="5" applyFont="1" applyFill="1" applyBorder="1" applyAlignment="1">
      <alignment horizontal="right" vertical="center"/>
    </xf>
    <xf numFmtId="0" fontId="14" fillId="0" borderId="86" xfId="5" applyFont="1" applyFill="1" applyBorder="1" applyAlignment="1">
      <alignment horizontal="right" vertical="center"/>
    </xf>
    <xf numFmtId="0" fontId="45" fillId="0" borderId="0" xfId="5" applyFont="1" applyAlignment="1"/>
    <xf numFmtId="0" fontId="46" fillId="0" borderId="0" xfId="7" applyFont="1" applyAlignment="1">
      <alignment vertical="center"/>
    </xf>
    <xf numFmtId="189" fontId="6" fillId="3" borderId="89" xfId="8" applyNumberFormat="1" applyFont="1" applyFill="1" applyBorder="1" applyAlignment="1" applyProtection="1">
      <alignment horizontal="center" vertical="center"/>
      <protection locked="0"/>
    </xf>
    <xf numFmtId="189" fontId="6" fillId="0" borderId="0" xfId="0" applyNumberFormat="1" applyFont="1" applyAlignment="1">
      <alignment horizontal="left" vertical="center"/>
    </xf>
    <xf numFmtId="189" fontId="6" fillId="3" borderId="89" xfId="0" applyNumberFormat="1" applyFont="1" applyFill="1" applyBorder="1" applyAlignment="1" applyProtection="1">
      <alignment horizontal="center" vertical="center"/>
      <protection locked="0"/>
    </xf>
    <xf numFmtId="0" fontId="0" fillId="0" borderId="0" xfId="3" applyFont="1"/>
    <xf numFmtId="49" fontId="31" fillId="0" borderId="0" xfId="6" applyNumberFormat="1" applyFont="1" applyAlignment="1">
      <alignment vertical="center"/>
    </xf>
    <xf numFmtId="49" fontId="32" fillId="0" borderId="0" xfId="6" applyNumberFormat="1" applyFont="1" applyAlignment="1">
      <alignment vertical="center"/>
    </xf>
    <xf numFmtId="0" fontId="31" fillId="0" borderId="0" xfId="6" applyFont="1" applyAlignment="1">
      <alignment vertical="center"/>
    </xf>
    <xf numFmtId="0" fontId="6" fillId="2" borderId="56" xfId="5" applyFont="1" applyFill="1" applyBorder="1" applyProtection="1">
      <alignment vertical="center"/>
      <protection locked="0"/>
    </xf>
    <xf numFmtId="0" fontId="6" fillId="0" borderId="0" xfId="5" applyFont="1">
      <alignment vertical="center"/>
    </xf>
    <xf numFmtId="0" fontId="2" fillId="0" borderId="0" xfId="5">
      <alignment vertical="center"/>
    </xf>
    <xf numFmtId="0" fontId="10" fillId="0" borderId="0" xfId="5" applyFont="1" applyAlignment="1">
      <alignment horizontal="left" vertical="center"/>
    </xf>
    <xf numFmtId="0" fontId="8" fillId="0" borderId="0" xfId="5" applyFont="1">
      <alignment vertical="center"/>
    </xf>
    <xf numFmtId="0" fontId="8" fillId="0" borderId="60" xfId="5" applyFont="1" applyBorder="1">
      <alignment vertical="center"/>
    </xf>
    <xf numFmtId="0" fontId="27" fillId="0" borderId="0" xfId="5" applyFont="1" applyAlignment="1">
      <alignment horizontal="left" vertical="center"/>
    </xf>
    <xf numFmtId="0" fontId="28" fillId="0" borderId="0" xfId="5" applyFont="1" applyFill="1" applyBorder="1" applyAlignment="1">
      <alignment horizontal="left" vertical="center" wrapText="1"/>
    </xf>
    <xf numFmtId="0" fontId="8" fillId="0" borderId="0" xfId="5" applyFont="1" applyFill="1" applyBorder="1" applyAlignment="1">
      <alignment horizontal="center" vertical="center"/>
    </xf>
    <xf numFmtId="0" fontId="6" fillId="2" borderId="56" xfId="5" applyFont="1" applyFill="1" applyBorder="1" applyAlignment="1" applyProtection="1">
      <alignment horizontal="center" vertical="center"/>
      <protection locked="0"/>
    </xf>
    <xf numFmtId="0" fontId="46" fillId="0" borderId="0" xfId="7" applyFont="1" applyAlignment="1">
      <alignment vertical="center"/>
    </xf>
    <xf numFmtId="0" fontId="10" fillId="0" borderId="41" xfId="5" applyFont="1" applyBorder="1" applyAlignment="1">
      <alignment horizontal="center" vertical="center"/>
    </xf>
    <xf numFmtId="0" fontId="8" fillId="0" borderId="42" xfId="5" applyFont="1" applyBorder="1">
      <alignment vertical="center"/>
    </xf>
    <xf numFmtId="0" fontId="10" fillId="0" borderId="59" xfId="5" applyFont="1" applyBorder="1" applyAlignment="1">
      <alignment horizontal="center" vertical="center"/>
    </xf>
    <xf numFmtId="0" fontId="8" fillId="0" borderId="0" xfId="5" applyFont="1" applyFill="1" applyBorder="1" applyAlignment="1" applyProtection="1">
      <alignment horizontal="center" vertical="center"/>
    </xf>
    <xf numFmtId="0" fontId="6" fillId="2" borderId="56" xfId="5" applyFont="1" applyFill="1" applyBorder="1" applyAlignment="1" applyProtection="1">
      <alignment horizontal="center" vertical="center"/>
    </xf>
    <xf numFmtId="10" fontId="8" fillId="0" borderId="0" xfId="5" applyNumberFormat="1" applyFont="1" applyAlignment="1" applyProtection="1">
      <alignment horizontal="center" vertical="center"/>
    </xf>
    <xf numFmtId="179" fontId="10" fillId="0" borderId="0" xfId="5" applyNumberFormat="1" applyFont="1" applyAlignment="1" applyProtection="1">
      <alignment horizontal="center" vertical="center"/>
    </xf>
    <xf numFmtId="49" fontId="4" fillId="0" borderId="0" xfId="5" applyNumberFormat="1" applyFont="1" applyProtection="1">
      <alignment vertical="center"/>
    </xf>
    <xf numFmtId="182" fontId="4" fillId="0" borderId="0" xfId="5" applyNumberFormat="1" applyFont="1" applyProtection="1">
      <alignment vertical="center"/>
    </xf>
    <xf numFmtId="180" fontId="4" fillId="0" borderId="0" xfId="5" applyNumberFormat="1" applyFont="1" applyProtection="1">
      <alignment vertical="center"/>
    </xf>
    <xf numFmtId="10" fontId="4" fillId="0" borderId="0" xfId="5" applyNumberFormat="1" applyFont="1" applyProtection="1">
      <alignment vertical="center"/>
    </xf>
    <xf numFmtId="179" fontId="4" fillId="0" borderId="0" xfId="5" applyNumberFormat="1" applyFont="1" applyProtection="1">
      <alignment vertical="center"/>
    </xf>
    <xf numFmtId="180" fontId="5" fillId="0" borderId="0" xfId="5" applyNumberFormat="1" applyFont="1" applyProtection="1">
      <alignment vertical="center"/>
    </xf>
    <xf numFmtId="180" fontId="2" fillId="0" borderId="0" xfId="5" applyNumberFormat="1" applyFont="1" applyProtection="1">
      <alignment vertical="center"/>
    </xf>
    <xf numFmtId="176" fontId="2" fillId="0" borderId="0" xfId="5" applyNumberFormat="1" applyFont="1" applyProtection="1">
      <alignment vertical="center"/>
    </xf>
    <xf numFmtId="0" fontId="48" fillId="0" borderId="0" xfId="5" applyFont="1" applyAlignment="1" applyProtection="1">
      <alignment vertical="center" wrapText="1"/>
    </xf>
    <xf numFmtId="0" fontId="48" fillId="0" borderId="0" xfId="5" applyFont="1" applyProtection="1">
      <alignment vertical="center"/>
    </xf>
    <xf numFmtId="0" fontId="49" fillId="0" borderId="0" xfId="5" applyFont="1" applyProtection="1">
      <alignment vertical="center"/>
    </xf>
    <xf numFmtId="0" fontId="50" fillId="0" borderId="0" xfId="5" applyFont="1" applyProtection="1">
      <alignment vertical="center"/>
    </xf>
    <xf numFmtId="0" fontId="51" fillId="0" borderId="0" xfId="5" applyFont="1" applyProtection="1">
      <alignment vertical="center"/>
    </xf>
    <xf numFmtId="0" fontId="6" fillId="0" borderId="0" xfId="5" applyFont="1" applyProtection="1">
      <alignment vertical="center"/>
    </xf>
    <xf numFmtId="0" fontId="52" fillId="0" borderId="0" xfId="5" applyFont="1" applyProtection="1">
      <alignment vertical="center"/>
    </xf>
    <xf numFmtId="0" fontId="51" fillId="0" borderId="0" xfId="5" applyFont="1" applyAlignment="1" applyProtection="1">
      <alignment horizontal="left" vertical="center"/>
    </xf>
    <xf numFmtId="0" fontId="2" fillId="0" borderId="0" xfId="5" applyProtection="1">
      <alignment vertical="center"/>
    </xf>
    <xf numFmtId="0" fontId="2" fillId="0" borderId="0" xfId="5" applyFont="1" applyAlignment="1" applyProtection="1">
      <alignment horizontal="left" vertical="center" shrinkToFit="1"/>
    </xf>
    <xf numFmtId="0" fontId="41" fillId="0" borderId="0" xfId="7" applyFont="1" applyAlignment="1" applyProtection="1">
      <alignment vertical="center"/>
    </xf>
    <xf numFmtId="0" fontId="2" fillId="0" borderId="0" xfId="5" applyFont="1" applyAlignment="1" applyProtection="1">
      <alignment vertical="center" shrinkToFit="1"/>
    </xf>
    <xf numFmtId="0" fontId="0" fillId="0" borderId="0" xfId="0" applyProtection="1"/>
    <xf numFmtId="0" fontId="6" fillId="0" borderId="39" xfId="5" applyFont="1" applyBorder="1" applyAlignment="1" applyProtection="1">
      <alignment vertical="center"/>
    </xf>
    <xf numFmtId="0" fontId="6" fillId="0" borderId="0" xfId="0" applyFont="1" applyProtection="1"/>
    <xf numFmtId="0" fontId="28" fillId="0" borderId="0" xfId="5" applyFont="1" applyFill="1" applyBorder="1" applyAlignment="1" applyProtection="1">
      <alignment horizontal="left" vertical="top" wrapText="1"/>
    </xf>
    <xf numFmtId="0" fontId="46" fillId="0" borderId="0" xfId="7" applyFont="1" applyAlignment="1" applyProtection="1">
      <alignment vertical="center"/>
    </xf>
    <xf numFmtId="0" fontId="26" fillId="0" borderId="0" xfId="5" applyFont="1" applyProtection="1">
      <alignment vertical="center"/>
    </xf>
    <xf numFmtId="0" fontId="0" fillId="0" borderId="0" xfId="5" applyFont="1" applyProtection="1">
      <alignment vertical="center"/>
    </xf>
    <xf numFmtId="0" fontId="39" fillId="0" borderId="0" xfId="5" applyFont="1" applyAlignment="1" applyProtection="1">
      <alignment horizontal="left" vertical="center"/>
    </xf>
    <xf numFmtId="0" fontId="27" fillId="0" borderId="0" xfId="5" applyFont="1" applyBorder="1" applyAlignment="1" applyProtection="1">
      <alignment horizontal="left" vertical="center"/>
    </xf>
    <xf numFmtId="0" fontId="6" fillId="0" borderId="0" xfId="5" applyFont="1" applyFill="1" applyProtection="1">
      <alignment vertical="center"/>
    </xf>
    <xf numFmtId="0" fontId="39" fillId="0" borderId="0" xfId="5" applyFont="1" applyFill="1" applyBorder="1" applyAlignment="1" applyProtection="1">
      <alignment horizontal="left" vertical="top" wrapText="1"/>
    </xf>
    <xf numFmtId="0" fontId="10" fillId="0" borderId="0" xfId="5" applyFont="1" applyProtection="1">
      <alignment vertical="center"/>
    </xf>
    <xf numFmtId="0" fontId="42" fillId="0" borderId="0" xfId="5" applyFont="1" applyProtection="1">
      <alignment vertical="center"/>
    </xf>
    <xf numFmtId="0" fontId="11" fillId="0" borderId="0" xfId="5" applyFont="1" applyProtection="1">
      <alignment vertical="center"/>
    </xf>
    <xf numFmtId="0" fontId="11" fillId="0" borderId="0" xfId="5" applyFont="1" applyAlignment="1" applyProtection="1">
      <alignment horizontal="center" vertical="center"/>
    </xf>
    <xf numFmtId="0" fontId="6" fillId="0" borderId="0" xfId="5" applyFont="1" applyFill="1" applyAlignment="1">
      <alignment vertical="center" shrinkToFit="1"/>
    </xf>
    <xf numFmtId="0" fontId="10" fillId="0" borderId="0" xfId="5" applyFont="1" applyFill="1" applyAlignment="1">
      <alignment vertical="center" shrinkToFit="1"/>
    </xf>
    <xf numFmtId="0" fontId="6" fillId="0" borderId="66" xfId="5" applyFont="1" applyFill="1" applyBorder="1" applyAlignment="1">
      <alignment horizontal="center" vertical="center" shrinkToFit="1"/>
    </xf>
    <xf numFmtId="0" fontId="6" fillId="0" borderId="63" xfId="5" applyFont="1" applyFill="1" applyBorder="1" applyAlignment="1">
      <alignment horizontal="center" vertical="center" shrinkToFit="1"/>
    </xf>
    <xf numFmtId="0" fontId="6" fillId="0" borderId="64" xfId="5" applyFont="1" applyFill="1" applyBorder="1" applyAlignment="1">
      <alignment horizontal="center" vertical="center" shrinkToFit="1"/>
    </xf>
    <xf numFmtId="0" fontId="6" fillId="0" borderId="65" xfId="5" applyFont="1" applyFill="1" applyBorder="1" applyAlignment="1">
      <alignment horizontal="center" vertical="center" shrinkToFit="1"/>
    </xf>
    <xf numFmtId="0" fontId="39" fillId="0" borderId="0" xfId="5" applyFont="1" applyFill="1">
      <alignment vertical="center"/>
    </xf>
    <xf numFmtId="0" fontId="39" fillId="0" borderId="0" xfId="5" applyFont="1" applyFill="1" applyBorder="1" applyAlignment="1">
      <alignment horizontal="left" vertical="top" wrapText="1"/>
    </xf>
    <xf numFmtId="0" fontId="6" fillId="2" borderId="56" xfId="5" applyFont="1" applyFill="1" applyBorder="1" applyAlignment="1" applyProtection="1">
      <alignment horizontal="center" vertical="center"/>
      <protection locked="0"/>
    </xf>
    <xf numFmtId="0" fontId="25" fillId="0" borderId="0" xfId="5" applyFont="1" applyAlignment="1" applyProtection="1">
      <alignment vertical="center"/>
    </xf>
    <xf numFmtId="0" fontId="25" fillId="0" borderId="0" xfId="5" applyFont="1" applyProtection="1">
      <alignment vertical="center"/>
    </xf>
    <xf numFmtId="0" fontId="25" fillId="0" borderId="0" xfId="5" applyFont="1" applyAlignment="1" applyProtection="1">
      <alignment horizontal="center" vertical="center"/>
    </xf>
    <xf numFmtId="0" fontId="56" fillId="0" borderId="0" xfId="7" applyFont="1" applyAlignment="1" applyProtection="1">
      <alignment vertical="center"/>
    </xf>
    <xf numFmtId="0" fontId="10" fillId="2" borderId="41" xfId="5" applyFont="1" applyFill="1" applyBorder="1" applyAlignment="1" applyProtection="1">
      <alignment vertical="center"/>
      <protection locked="0"/>
    </xf>
    <xf numFmtId="0" fontId="10" fillId="2" borderId="42" xfId="5" applyFont="1" applyFill="1" applyBorder="1" applyAlignment="1" applyProtection="1">
      <alignment vertical="center"/>
      <protection locked="0"/>
    </xf>
    <xf numFmtId="0" fontId="47" fillId="0" borderId="0" xfId="5" applyFont="1" applyAlignment="1">
      <alignment horizontal="left" vertical="center" shrinkToFit="1"/>
    </xf>
    <xf numFmtId="0" fontId="21" fillId="0" borderId="0" xfId="5" applyFont="1" applyBorder="1" applyAlignment="1">
      <alignment horizontal="center" vertical="center"/>
    </xf>
    <xf numFmtId="0" fontId="46" fillId="0" borderId="0" xfId="7" applyFont="1" applyAlignment="1">
      <alignment vertical="center"/>
    </xf>
    <xf numFmtId="0" fontId="2" fillId="2" borderId="75" xfId="5" applyFont="1" applyFill="1" applyBorder="1" applyAlignment="1" applyProtection="1">
      <alignment horizontal="center" vertical="center"/>
      <protection locked="0"/>
    </xf>
    <xf numFmtId="0" fontId="2" fillId="2" borderId="76" xfId="5" applyFont="1" applyFill="1" applyBorder="1" applyAlignment="1" applyProtection="1">
      <alignment horizontal="center" vertical="center"/>
      <protection locked="0"/>
    </xf>
    <xf numFmtId="0" fontId="6" fillId="0" borderId="56" xfId="5" applyFont="1" applyBorder="1" applyAlignment="1">
      <alignment horizontal="center" vertical="center"/>
    </xf>
    <xf numFmtId="0" fontId="10" fillId="2" borderId="56" xfId="5" applyFont="1" applyFill="1" applyBorder="1" applyAlignment="1" applyProtection="1">
      <alignment horizontal="center" vertical="center"/>
      <protection locked="0"/>
    </xf>
    <xf numFmtId="0" fontId="8" fillId="0" borderId="0" xfId="5" applyFont="1" applyFill="1" applyBorder="1" applyAlignment="1">
      <alignment horizontal="left" vertical="top" wrapText="1"/>
    </xf>
    <xf numFmtId="0" fontId="40" fillId="0" borderId="0" xfId="7" applyFont="1" applyFill="1" applyBorder="1" applyAlignment="1">
      <alignment horizontal="left" vertical="top"/>
    </xf>
    <xf numFmtId="0" fontId="6" fillId="0" borderId="56" xfId="5" applyFont="1" applyBorder="1" applyAlignment="1">
      <alignment horizontal="distributed" vertical="center"/>
    </xf>
    <xf numFmtId="0" fontId="8" fillId="0" borderId="41" xfId="5" applyFont="1" applyBorder="1" applyAlignment="1">
      <alignment horizontal="center" vertical="center"/>
    </xf>
    <xf numFmtId="0" fontId="8" fillId="0" borderId="42" xfId="5" applyFont="1" applyBorder="1" applyAlignment="1">
      <alignment horizontal="center" vertical="center"/>
    </xf>
    <xf numFmtId="0" fontId="8" fillId="0" borderId="40" xfId="5" applyFont="1" applyBorder="1" applyAlignment="1">
      <alignment horizontal="center" vertical="center" shrinkToFit="1"/>
    </xf>
    <xf numFmtId="0" fontId="8" fillId="0" borderId="41" xfId="5" applyFont="1" applyBorder="1" applyAlignment="1">
      <alignment horizontal="center" vertical="center" shrinkToFit="1"/>
    </xf>
    <xf numFmtId="0" fontId="8" fillId="0" borderId="42" xfId="5" applyFont="1" applyBorder="1" applyAlignment="1">
      <alignment horizontal="center" vertical="center" shrinkToFit="1"/>
    </xf>
    <xf numFmtId="0" fontId="8" fillId="0" borderId="40" xfId="5" applyFont="1" applyFill="1" applyBorder="1" applyAlignment="1">
      <alignment horizontal="center" vertical="center" shrinkToFit="1"/>
    </xf>
    <xf numFmtId="0" fontId="8" fillId="0" borderId="41" xfId="5" applyFont="1" applyFill="1" applyBorder="1" applyAlignment="1">
      <alignment horizontal="center" vertical="center" shrinkToFit="1"/>
    </xf>
    <xf numFmtId="0" fontId="8" fillId="0" borderId="42" xfId="5" applyFont="1" applyFill="1" applyBorder="1" applyAlignment="1">
      <alignment horizontal="center" vertical="center" shrinkToFit="1"/>
    </xf>
    <xf numFmtId="0" fontId="8" fillId="2" borderId="41" xfId="5" applyFont="1" applyFill="1" applyBorder="1" applyAlignment="1" applyProtection="1">
      <alignment horizontal="center" vertical="center" shrinkToFit="1"/>
      <protection locked="0"/>
    </xf>
    <xf numFmtId="0" fontId="8" fillId="2" borderId="42" xfId="5" applyFont="1" applyFill="1" applyBorder="1" applyAlignment="1" applyProtection="1">
      <alignment horizontal="center" vertical="center" shrinkToFit="1"/>
      <protection locked="0"/>
    </xf>
    <xf numFmtId="0" fontId="0" fillId="0" borderId="45" xfId="5" applyFont="1" applyFill="1" applyBorder="1" applyAlignment="1">
      <alignment horizontal="center" vertical="center" wrapText="1"/>
    </xf>
    <xf numFmtId="0" fontId="2" fillId="0" borderId="46" xfId="5" applyFont="1" applyFill="1" applyBorder="1" applyAlignment="1">
      <alignment horizontal="center" vertical="center" wrapText="1"/>
    </xf>
    <xf numFmtId="0" fontId="2" fillId="0" borderId="47" xfId="5" applyFont="1" applyFill="1" applyBorder="1" applyAlignment="1">
      <alignment horizontal="center" vertical="center" shrinkToFit="1"/>
    </xf>
    <xf numFmtId="0" fontId="2" fillId="0" borderId="39" xfId="5" applyFont="1" applyFill="1" applyBorder="1" applyAlignment="1">
      <alignment horizontal="center" vertical="center" shrinkToFit="1"/>
    </xf>
    <xf numFmtId="0" fontId="8" fillId="0" borderId="50" xfId="5" applyFont="1" applyFill="1" applyBorder="1" applyAlignment="1">
      <alignment horizontal="center" vertical="center"/>
    </xf>
    <xf numFmtId="0" fontId="8" fillId="0" borderId="51" xfId="5" applyFont="1" applyFill="1" applyBorder="1" applyAlignment="1">
      <alignment horizontal="center" vertical="center"/>
    </xf>
    <xf numFmtId="0" fontId="10" fillId="0" borderId="40" xfId="5" applyFont="1" applyFill="1" applyBorder="1" applyAlignment="1">
      <alignment horizontal="center" vertical="center"/>
    </xf>
    <xf numFmtId="0" fontId="10" fillId="0" borderId="41" xfId="5" applyFont="1" applyFill="1" applyBorder="1" applyAlignment="1">
      <alignment horizontal="center" vertical="center"/>
    </xf>
    <xf numFmtId="0" fontId="10" fillId="0" borderId="42" xfId="5" applyFont="1" applyFill="1" applyBorder="1" applyAlignment="1">
      <alignment horizontal="center" vertical="center"/>
    </xf>
    <xf numFmtId="176" fontId="10" fillId="0" borderId="56" xfId="5" applyNumberFormat="1" applyFont="1" applyBorder="1" applyAlignment="1">
      <alignment horizontal="center" vertical="center"/>
    </xf>
    <xf numFmtId="176" fontId="10" fillId="0" borderId="56" xfId="5" applyNumberFormat="1" applyFont="1" applyFill="1" applyBorder="1" applyAlignment="1">
      <alignment horizontal="center" vertical="center"/>
    </xf>
    <xf numFmtId="0" fontId="8" fillId="0" borderId="40" xfId="5" applyFont="1" applyFill="1" applyBorder="1" applyAlignment="1">
      <alignment horizontal="center" vertical="center"/>
    </xf>
    <xf numFmtId="0" fontId="8" fillId="0" borderId="41" xfId="5" applyFont="1" applyFill="1" applyBorder="1" applyAlignment="1">
      <alignment horizontal="center" vertical="center"/>
    </xf>
    <xf numFmtId="0" fontId="8" fillId="0" borderId="42" xfId="5" applyFont="1" applyFill="1" applyBorder="1" applyAlignment="1">
      <alignment horizontal="center" vertical="center"/>
    </xf>
    <xf numFmtId="0" fontId="2" fillId="0" borderId="30" xfId="5" applyFont="1" applyFill="1" applyBorder="1" applyAlignment="1">
      <alignment horizontal="center" vertical="center"/>
    </xf>
    <xf numFmtId="0" fontId="2" fillId="0" borderId="31" xfId="5" applyFont="1" applyFill="1" applyBorder="1" applyAlignment="1">
      <alignment horizontal="center" vertical="center"/>
    </xf>
    <xf numFmtId="0" fontId="2" fillId="0" borderId="32" xfId="5" applyFont="1" applyFill="1" applyBorder="1" applyAlignment="1">
      <alignment horizontal="center" vertical="center"/>
    </xf>
    <xf numFmtId="0" fontId="28" fillId="0" borderId="59" xfId="5" applyFont="1" applyFill="1" applyBorder="1" applyAlignment="1">
      <alignment horizontal="left" vertical="center" wrapText="1"/>
    </xf>
    <xf numFmtId="0" fontId="8" fillId="0" borderId="56" xfId="5" applyFont="1" applyBorder="1" applyAlignment="1">
      <alignment horizontal="distributed" vertical="center"/>
    </xf>
    <xf numFmtId="49" fontId="6" fillId="2" borderId="40" xfId="5" applyNumberFormat="1" applyFont="1" applyFill="1" applyBorder="1" applyAlignment="1" applyProtection="1">
      <alignment horizontal="center" vertical="center"/>
      <protection locked="0"/>
    </xf>
    <xf numFmtId="49" fontId="6" fillId="2" borderId="41" xfId="5" applyNumberFormat="1" applyFont="1" applyFill="1" applyBorder="1" applyAlignment="1" applyProtection="1">
      <alignment horizontal="center" vertical="center"/>
      <protection locked="0"/>
    </xf>
    <xf numFmtId="49" fontId="6" fillId="2" borderId="42" xfId="5" applyNumberFormat="1" applyFont="1" applyFill="1" applyBorder="1" applyAlignment="1" applyProtection="1">
      <alignment horizontal="center" vertical="center"/>
      <protection locked="0"/>
    </xf>
    <xf numFmtId="0" fontId="6" fillId="0" borderId="56" xfId="5" applyFont="1" applyFill="1" applyBorder="1" applyAlignment="1">
      <alignment horizontal="distributed" vertical="center"/>
    </xf>
    <xf numFmtId="0" fontId="6" fillId="2" borderId="40" xfId="5" applyFont="1" applyFill="1" applyBorder="1" applyAlignment="1" applyProtection="1">
      <alignment horizontal="center" vertical="center"/>
      <protection locked="0"/>
    </xf>
    <xf numFmtId="0" fontId="6" fillId="2" borderId="41" xfId="5" applyFont="1" applyFill="1" applyBorder="1" applyAlignment="1" applyProtection="1">
      <alignment horizontal="center" vertical="center"/>
      <protection locked="0"/>
    </xf>
    <xf numFmtId="0" fontId="6" fillId="2" borderId="42" xfId="5" applyFont="1" applyFill="1" applyBorder="1" applyAlignment="1" applyProtection="1">
      <alignment horizontal="center" vertical="center"/>
      <protection locked="0"/>
    </xf>
    <xf numFmtId="182" fontId="8" fillId="2" borderId="40" xfId="5" applyNumberFormat="1" applyFont="1" applyFill="1" applyBorder="1" applyAlignment="1" applyProtection="1">
      <alignment horizontal="center" vertical="center"/>
      <protection locked="0"/>
    </xf>
    <xf numFmtId="182" fontId="8" fillId="2" borderId="41" xfId="5" applyNumberFormat="1" applyFont="1" applyFill="1" applyBorder="1" applyAlignment="1" applyProtection="1">
      <alignment horizontal="center" vertical="center"/>
      <protection locked="0"/>
    </xf>
    <xf numFmtId="182" fontId="8" fillId="2" borderId="42" xfId="5" applyNumberFormat="1" applyFont="1" applyFill="1" applyBorder="1" applyAlignment="1" applyProtection="1">
      <alignment horizontal="center" vertical="center"/>
      <protection locked="0"/>
    </xf>
    <xf numFmtId="0" fontId="24" fillId="2" borderId="40" xfId="7" applyFill="1" applyBorder="1" applyAlignment="1" applyProtection="1">
      <alignment horizontal="center" vertical="center"/>
      <protection locked="0"/>
    </xf>
    <xf numFmtId="0" fontId="10" fillId="0" borderId="40" xfId="5" applyFont="1" applyBorder="1" applyAlignment="1">
      <alignment horizontal="center" vertical="center" shrinkToFit="1"/>
    </xf>
    <xf numFmtId="0" fontId="10" fillId="0" borderId="41" xfId="5" applyFont="1" applyBorder="1" applyAlignment="1">
      <alignment horizontal="center" vertical="center" shrinkToFit="1"/>
    </xf>
    <xf numFmtId="0" fontId="10" fillId="0" borderId="42" xfId="5" applyFont="1" applyBorder="1" applyAlignment="1">
      <alignment horizontal="center" vertical="center" shrinkToFit="1"/>
    </xf>
    <xf numFmtId="0" fontId="6" fillId="0" borderId="40" xfId="5" applyFont="1" applyBorder="1" applyAlignment="1">
      <alignment horizontal="distributed" vertical="center"/>
    </xf>
    <xf numFmtId="0" fontId="6" fillId="0" borderId="41" xfId="5" applyFont="1" applyBorder="1" applyAlignment="1">
      <alignment horizontal="distributed" vertical="center"/>
    </xf>
    <xf numFmtId="0" fontId="6" fillId="0" borderId="42" xfId="5" applyFont="1" applyBorder="1" applyAlignment="1">
      <alignment horizontal="distributed" vertical="center"/>
    </xf>
    <xf numFmtId="0" fontId="6" fillId="0" borderId="40" xfId="5" applyFont="1" applyBorder="1" applyAlignment="1">
      <alignment horizontal="center" vertical="center" shrinkToFit="1"/>
    </xf>
    <xf numFmtId="0" fontId="6" fillId="0" borderId="41" xfId="5" applyFont="1" applyBorder="1" applyAlignment="1">
      <alignment horizontal="center" vertical="center" shrinkToFit="1"/>
    </xf>
    <xf numFmtId="0" fontId="6" fillId="0" borderId="42" xfId="5" applyFont="1" applyBorder="1" applyAlignment="1">
      <alignment horizontal="center" vertical="center" shrinkToFit="1"/>
    </xf>
    <xf numFmtId="0" fontId="6" fillId="2" borderId="56" xfId="5" applyFont="1" applyFill="1" applyBorder="1" applyAlignment="1" applyProtection="1">
      <alignment horizontal="center" vertical="center"/>
      <protection locked="0"/>
    </xf>
    <xf numFmtId="0" fontId="8" fillId="0" borderId="56" xfId="5" applyFont="1" applyFill="1" applyBorder="1" applyAlignment="1">
      <alignment horizontal="center" vertical="center"/>
    </xf>
    <xf numFmtId="180" fontId="8" fillId="2" borderId="40" xfId="5" applyNumberFormat="1" applyFont="1" applyFill="1" applyBorder="1" applyAlignment="1" applyProtection="1">
      <alignment horizontal="center" vertical="center" shrinkToFit="1"/>
      <protection locked="0"/>
    </xf>
    <xf numFmtId="180" fontId="8" fillId="2" borderId="42" xfId="5" applyNumberFormat="1" applyFont="1" applyFill="1" applyBorder="1" applyAlignment="1" applyProtection="1">
      <alignment horizontal="center" vertical="center" shrinkToFit="1"/>
      <protection locked="0"/>
    </xf>
    <xf numFmtId="180" fontId="8" fillId="2" borderId="41" xfId="5" applyNumberFormat="1" applyFont="1" applyFill="1" applyBorder="1" applyAlignment="1" applyProtection="1">
      <alignment horizontal="center" vertical="center" shrinkToFit="1"/>
      <protection locked="0"/>
    </xf>
    <xf numFmtId="0" fontId="28" fillId="0" borderId="39" xfId="5" applyFont="1" applyFill="1" applyBorder="1" applyAlignment="1">
      <alignment horizontal="left" vertical="center" wrapText="1"/>
    </xf>
    <xf numFmtId="0" fontId="28" fillId="0" borderId="0" xfId="5" applyFont="1" applyFill="1" applyBorder="1" applyAlignment="1">
      <alignment horizontal="left" vertical="center" wrapText="1"/>
    </xf>
    <xf numFmtId="0" fontId="8" fillId="0" borderId="52" xfId="5" applyFont="1" applyFill="1" applyBorder="1" applyAlignment="1">
      <alignment horizontal="center" vertical="center"/>
    </xf>
    <xf numFmtId="0" fontId="8" fillId="0" borderId="31" xfId="5" applyFont="1" applyFill="1" applyBorder="1" applyAlignment="1">
      <alignment horizontal="center" vertical="center"/>
    </xf>
    <xf numFmtId="0" fontId="8" fillId="0" borderId="80" xfId="5" applyFont="1" applyFill="1" applyBorder="1" applyAlignment="1">
      <alignment horizontal="center" vertical="center"/>
    </xf>
    <xf numFmtId="0" fontId="8" fillId="0" borderId="53" xfId="5" applyFont="1" applyFill="1" applyBorder="1" applyAlignment="1">
      <alignment horizontal="center" vertical="center"/>
    </xf>
    <xf numFmtId="0" fontId="8" fillId="0" borderId="0" xfId="5" applyFont="1" applyFill="1" applyBorder="1" applyAlignment="1">
      <alignment horizontal="center" vertical="center"/>
    </xf>
    <xf numFmtId="0" fontId="8" fillId="0" borderId="81" xfId="5" applyFont="1" applyFill="1" applyBorder="1" applyAlignment="1">
      <alignment horizontal="center" vertical="center"/>
    </xf>
    <xf numFmtId="0" fontId="8" fillId="0" borderId="54" xfId="5" applyFont="1" applyFill="1" applyBorder="1" applyAlignment="1">
      <alignment horizontal="center" vertical="center"/>
    </xf>
    <xf numFmtId="0" fontId="8" fillId="0" borderId="68" xfId="5" applyFont="1" applyFill="1" applyBorder="1" applyAlignment="1">
      <alignment horizontal="center" vertical="center"/>
    </xf>
    <xf numFmtId="0" fontId="8" fillId="0" borderId="82" xfId="5" applyFont="1" applyFill="1" applyBorder="1" applyAlignment="1">
      <alignment horizontal="center" vertical="center"/>
    </xf>
    <xf numFmtId="0" fontId="2" fillId="0" borderId="43" xfId="5" applyFont="1" applyFill="1" applyBorder="1" applyAlignment="1">
      <alignment horizontal="center" vertical="center" wrapText="1"/>
    </xf>
    <xf numFmtId="0" fontId="2" fillId="0" borderId="44" xfId="0" applyFont="1" applyFill="1" applyBorder="1" applyAlignment="1">
      <alignment horizontal="center" vertical="center"/>
    </xf>
    <xf numFmtId="0" fontId="2" fillId="0" borderId="48" xfId="5" applyFont="1" applyFill="1" applyBorder="1" applyAlignment="1">
      <alignment horizontal="center" vertical="center" shrinkToFit="1"/>
    </xf>
    <xf numFmtId="0" fontId="2" fillId="0" borderId="49" xfId="5" applyFont="1" applyFill="1" applyBorder="1" applyAlignment="1">
      <alignment horizontal="center" vertical="center" shrinkToFit="1"/>
    </xf>
    <xf numFmtId="0" fontId="2" fillId="0" borderId="39" xfId="5" applyFont="1" applyFill="1" applyBorder="1" applyAlignment="1">
      <alignment horizontal="center" vertical="center" wrapText="1"/>
    </xf>
    <xf numFmtId="0" fontId="2" fillId="0" borderId="34" xfId="0" applyFont="1" applyFill="1" applyBorder="1" applyAlignment="1">
      <alignment horizontal="center" vertical="center"/>
    </xf>
    <xf numFmtId="0" fontId="8" fillId="0" borderId="36" xfId="5" applyFont="1" applyFill="1" applyBorder="1" applyAlignment="1">
      <alignment horizontal="center" vertical="center" wrapText="1"/>
    </xf>
    <xf numFmtId="0" fontId="8" fillId="0" borderId="37" xfId="5" applyFont="1" applyFill="1" applyBorder="1" applyAlignment="1">
      <alignment horizontal="center" vertical="center" wrapText="1"/>
    </xf>
    <xf numFmtId="0" fontId="8" fillId="0" borderId="38" xfId="5" applyFont="1" applyFill="1" applyBorder="1" applyAlignment="1">
      <alignment horizontal="center" vertical="center" wrapText="1"/>
    </xf>
    <xf numFmtId="0" fontId="8" fillId="0" borderId="35" xfId="5" applyFont="1" applyFill="1" applyBorder="1" applyAlignment="1">
      <alignment horizontal="center" vertical="center"/>
    </xf>
    <xf numFmtId="0" fontId="2" fillId="2" borderId="73" xfId="5" applyFont="1" applyFill="1" applyBorder="1" applyAlignment="1" applyProtection="1">
      <alignment horizontal="center" vertical="center"/>
      <protection locked="0"/>
    </xf>
    <xf numFmtId="0" fontId="2" fillId="2" borderId="74" xfId="5" applyFont="1" applyFill="1" applyBorder="1" applyAlignment="1" applyProtection="1">
      <alignment horizontal="center" vertical="center"/>
      <protection locked="0"/>
    </xf>
    <xf numFmtId="178" fontId="4" fillId="0" borderId="0" xfId="5" applyNumberFormat="1" applyFont="1" applyAlignment="1">
      <alignment horizontal="center" vertical="center"/>
    </xf>
    <xf numFmtId="0" fontId="2" fillId="0" borderId="33" xfId="5" applyFont="1" applyFill="1" applyBorder="1" applyAlignment="1" applyProtection="1">
      <alignment horizontal="center" vertical="center"/>
    </xf>
    <xf numFmtId="0" fontId="2" fillId="0" borderId="34" xfId="5" applyFont="1" applyFill="1" applyBorder="1" applyAlignment="1" applyProtection="1">
      <alignment horizontal="center" vertical="center"/>
    </xf>
    <xf numFmtId="0" fontId="2" fillId="0" borderId="34" xfId="0" applyFont="1" applyFill="1" applyBorder="1" applyAlignment="1" applyProtection="1">
      <alignment vertical="center"/>
    </xf>
    <xf numFmtId="180" fontId="8" fillId="2" borderId="56" xfId="5" applyNumberFormat="1" applyFont="1" applyFill="1" applyBorder="1" applyAlignment="1" applyProtection="1">
      <alignment horizontal="center" vertical="center" shrinkToFit="1"/>
      <protection locked="0"/>
    </xf>
    <xf numFmtId="176" fontId="10" fillId="2" borderId="40" xfId="5" applyNumberFormat="1" applyFont="1" applyFill="1" applyBorder="1" applyAlignment="1" applyProtection="1">
      <alignment horizontal="center" vertical="center"/>
      <protection locked="0"/>
    </xf>
    <xf numFmtId="176" fontId="10" fillId="2" borderId="41" xfId="5" applyNumberFormat="1" applyFont="1" applyFill="1" applyBorder="1" applyAlignment="1" applyProtection="1">
      <alignment horizontal="center" vertical="center"/>
      <protection locked="0"/>
    </xf>
    <xf numFmtId="176" fontId="10" fillId="2" borderId="42" xfId="5" applyNumberFormat="1" applyFont="1" applyFill="1" applyBorder="1" applyAlignment="1" applyProtection="1">
      <alignment horizontal="center" vertical="center"/>
      <protection locked="0"/>
    </xf>
    <xf numFmtId="0" fontId="2" fillId="2" borderId="69" xfId="5" applyFont="1" applyFill="1" applyBorder="1" applyAlignment="1" applyProtection="1">
      <alignment horizontal="center" vertical="center"/>
      <protection locked="0"/>
    </xf>
    <xf numFmtId="0" fontId="2" fillId="2" borderId="77" xfId="5" applyFont="1" applyFill="1" applyBorder="1" applyAlignment="1" applyProtection="1">
      <alignment horizontal="center" vertical="center"/>
      <protection locked="0"/>
    </xf>
    <xf numFmtId="0" fontId="13" fillId="0" borderId="0" xfId="5" applyFont="1" applyBorder="1" applyAlignment="1" applyProtection="1">
      <alignment horizontal="center" vertical="center"/>
    </xf>
    <xf numFmtId="0" fontId="56" fillId="0" borderId="0" xfId="7" applyFont="1" applyAlignment="1" applyProtection="1">
      <alignment vertical="center"/>
    </xf>
    <xf numFmtId="0" fontId="6" fillId="0" borderId="56" xfId="5" applyFont="1" applyBorder="1" applyAlignment="1" applyProtection="1">
      <alignment horizontal="left" vertical="center" shrinkToFit="1"/>
    </xf>
    <xf numFmtId="0" fontId="10" fillId="2" borderId="40" xfId="5" applyFont="1" applyFill="1" applyBorder="1" applyAlignment="1" applyProtection="1">
      <alignment horizontal="center" vertical="center"/>
      <protection locked="0"/>
    </xf>
    <xf numFmtId="0" fontId="10" fillId="2" borderId="41" xfId="5" applyFont="1" applyFill="1" applyBorder="1" applyAlignment="1" applyProtection="1">
      <alignment horizontal="center" vertical="center"/>
      <protection locked="0"/>
    </xf>
    <xf numFmtId="0" fontId="10" fillId="2" borderId="42" xfId="5" applyFont="1" applyFill="1" applyBorder="1" applyAlignment="1" applyProtection="1">
      <alignment horizontal="center" vertical="center"/>
      <protection locked="0"/>
    </xf>
    <xf numFmtId="0" fontId="6" fillId="0" borderId="40" xfId="5" applyFont="1" applyBorder="1" applyAlignment="1" applyProtection="1">
      <alignment horizontal="center" vertical="center" shrinkToFit="1"/>
    </xf>
    <xf numFmtId="0" fontId="6" fillId="0" borderId="41" xfId="5" applyFont="1" applyBorder="1" applyAlignment="1" applyProtection="1">
      <alignment horizontal="center" vertical="center" shrinkToFit="1"/>
    </xf>
    <xf numFmtId="0" fontId="6" fillId="0" borderId="42" xfId="5" applyFont="1" applyBorder="1" applyAlignment="1" applyProtection="1">
      <alignment horizontal="center" vertical="center" shrinkToFit="1"/>
    </xf>
    <xf numFmtId="0" fontId="6" fillId="0" borderId="40" xfId="5" applyFont="1" applyBorder="1" applyAlignment="1" applyProtection="1">
      <alignment horizontal="left" vertical="center" shrinkToFit="1"/>
    </xf>
    <xf numFmtId="0" fontId="0" fillId="0" borderId="42" xfId="0" applyBorder="1" applyAlignment="1" applyProtection="1">
      <alignment horizontal="left" vertical="center" shrinkToFit="1"/>
    </xf>
    <xf numFmtId="0" fontId="8" fillId="0" borderId="41" xfId="5" applyFont="1" applyBorder="1" applyAlignment="1" applyProtection="1">
      <alignment horizontal="center" vertical="center"/>
    </xf>
    <xf numFmtId="0" fontId="8" fillId="0" borderId="42" xfId="5" applyFont="1" applyBorder="1" applyAlignment="1" applyProtection="1">
      <alignment horizontal="center" vertical="center"/>
    </xf>
    <xf numFmtId="49" fontId="6" fillId="2" borderId="40" xfId="5" applyNumberFormat="1" applyFont="1" applyFill="1" applyBorder="1" applyAlignment="1" applyProtection="1">
      <alignment horizontal="left" vertical="center"/>
      <protection locked="0"/>
    </xf>
    <xf numFmtId="49" fontId="6" fillId="2" borderId="41" xfId="5" applyNumberFormat="1" applyFont="1" applyFill="1" applyBorder="1" applyAlignment="1" applyProtection="1">
      <alignment horizontal="left" vertical="center"/>
      <protection locked="0"/>
    </xf>
    <xf numFmtId="49" fontId="6" fillId="2" borderId="42" xfId="5" applyNumberFormat="1" applyFont="1" applyFill="1" applyBorder="1" applyAlignment="1" applyProtection="1">
      <alignment horizontal="left" vertical="center"/>
      <protection locked="0"/>
    </xf>
    <xf numFmtId="0" fontId="10" fillId="0" borderId="40" xfId="5" applyFont="1" applyBorder="1" applyAlignment="1" applyProtection="1">
      <alignment horizontal="center" vertical="center" shrinkToFit="1"/>
    </xf>
    <xf numFmtId="0" fontId="10" fillId="0" borderId="41" xfId="5" applyFont="1" applyBorder="1" applyAlignment="1" applyProtection="1">
      <alignment horizontal="center" vertical="center" shrinkToFit="1"/>
    </xf>
    <xf numFmtId="0" fontId="10" fillId="0" borderId="42" xfId="5" applyFont="1" applyBorder="1" applyAlignment="1" applyProtection="1">
      <alignment horizontal="center" vertical="center" shrinkToFit="1"/>
    </xf>
    <xf numFmtId="0" fontId="10" fillId="0" borderId="56" xfId="5" applyFont="1" applyBorder="1" applyAlignment="1" applyProtection="1">
      <alignment horizontal="left" vertical="center" shrinkToFit="1"/>
    </xf>
    <xf numFmtId="180" fontId="25" fillId="2" borderId="40" xfId="5" applyNumberFormat="1" applyFont="1" applyFill="1" applyBorder="1" applyAlignment="1" applyProtection="1">
      <alignment horizontal="center" vertical="center"/>
      <protection locked="0"/>
    </xf>
    <xf numFmtId="180" fontId="25" fillId="2" borderId="41" xfId="5" applyNumberFormat="1" applyFont="1" applyFill="1" applyBorder="1" applyAlignment="1" applyProtection="1">
      <alignment horizontal="center" vertical="center"/>
      <protection locked="0"/>
    </xf>
    <xf numFmtId="0" fontId="6" fillId="0" borderId="40" xfId="5" applyFont="1" applyBorder="1" applyAlignment="1" applyProtection="1">
      <alignment vertical="center"/>
    </xf>
    <xf numFmtId="0" fontId="6" fillId="0" borderId="41" xfId="5" applyFont="1" applyBorder="1" applyAlignment="1" applyProtection="1">
      <alignment vertical="center"/>
    </xf>
    <xf numFmtId="0" fontId="6" fillId="0" borderId="42" xfId="5" applyFont="1" applyBorder="1" applyAlignment="1" applyProtection="1">
      <alignment vertical="center"/>
    </xf>
    <xf numFmtId="0" fontId="6" fillId="0" borderId="40" xfId="5" applyFont="1" applyBorder="1" applyAlignment="1" applyProtection="1">
      <alignment vertical="center" shrinkToFit="1"/>
    </xf>
    <xf numFmtId="0" fontId="6" fillId="0" borderId="41" xfId="5" applyFont="1" applyBorder="1" applyAlignment="1" applyProtection="1">
      <alignment vertical="center" shrinkToFit="1"/>
    </xf>
    <xf numFmtId="0" fontId="6" fillId="0" borderId="42" xfId="5" applyFont="1" applyBorder="1" applyAlignment="1" applyProtection="1">
      <alignment vertical="center" shrinkToFit="1"/>
    </xf>
    <xf numFmtId="0" fontId="6" fillId="2" borderId="47" xfId="5" applyFont="1" applyFill="1" applyBorder="1" applyAlignment="1" applyProtection="1">
      <alignment horizontal="left" vertical="top"/>
      <protection locked="0"/>
    </xf>
    <xf numFmtId="0" fontId="6" fillId="2" borderId="39" xfId="5" applyFont="1" applyFill="1" applyBorder="1" applyAlignment="1" applyProtection="1">
      <alignment horizontal="left" vertical="top"/>
      <protection locked="0"/>
    </xf>
    <xf numFmtId="0" fontId="6" fillId="2" borderId="57" xfId="5" applyFont="1" applyFill="1" applyBorder="1" applyAlignment="1" applyProtection="1">
      <alignment horizontal="left" vertical="top"/>
      <protection locked="0"/>
    </xf>
    <xf numFmtId="0" fontId="6" fillId="2" borderId="58" xfId="5" applyFont="1" applyFill="1" applyBorder="1" applyAlignment="1" applyProtection="1">
      <alignment horizontal="left" vertical="top"/>
      <protection locked="0"/>
    </xf>
    <xf numFmtId="0" fontId="6" fillId="2" borderId="59" xfId="5" applyFont="1" applyFill="1" applyBorder="1" applyAlignment="1" applyProtection="1">
      <alignment horizontal="left" vertical="top"/>
      <protection locked="0"/>
    </xf>
    <xf numFmtId="0" fontId="6" fillId="2" borderId="60" xfId="5" applyFont="1" applyFill="1" applyBorder="1" applyAlignment="1" applyProtection="1">
      <alignment horizontal="left" vertical="top"/>
      <protection locked="0"/>
    </xf>
    <xf numFmtId="0" fontId="6" fillId="0" borderId="40" xfId="5" applyFont="1" applyBorder="1" applyAlignment="1" applyProtection="1">
      <alignment horizontal="center" vertical="center"/>
    </xf>
    <xf numFmtId="0" fontId="6" fillId="0" borderId="41" xfId="5" applyFont="1" applyBorder="1" applyAlignment="1" applyProtection="1">
      <alignment horizontal="center" vertical="center"/>
    </xf>
    <xf numFmtId="0" fontId="6" fillId="0" borderId="42" xfId="5" applyFont="1" applyBorder="1" applyAlignment="1" applyProtection="1">
      <alignment horizontal="center" vertical="center"/>
    </xf>
    <xf numFmtId="0" fontId="10" fillId="0" borderId="40" xfId="5" applyFont="1" applyBorder="1" applyAlignment="1" applyProtection="1">
      <alignment horizontal="center" vertical="center"/>
    </xf>
    <xf numFmtId="0" fontId="10" fillId="0" borderId="41" xfId="5" applyFont="1" applyBorder="1" applyAlignment="1" applyProtection="1">
      <alignment horizontal="center" vertical="center"/>
    </xf>
    <xf numFmtId="0" fontId="10" fillId="0" borderId="42" xfId="5" applyFont="1" applyBorder="1" applyAlignment="1" applyProtection="1">
      <alignment horizontal="center" vertical="center"/>
    </xf>
    <xf numFmtId="0" fontId="10" fillId="2" borderId="40" xfId="5" applyFont="1" applyFill="1" applyBorder="1" applyAlignment="1" applyProtection="1">
      <alignment horizontal="left" vertical="center"/>
      <protection locked="0"/>
    </xf>
    <xf numFmtId="0" fontId="10" fillId="2" borderId="41" xfId="5" applyFont="1" applyFill="1" applyBorder="1" applyAlignment="1" applyProtection="1">
      <alignment horizontal="left" vertical="center"/>
      <protection locked="0"/>
    </xf>
    <xf numFmtId="0" fontId="10" fillId="2" borderId="42" xfId="5" applyFont="1" applyFill="1" applyBorder="1" applyAlignment="1" applyProtection="1">
      <alignment horizontal="left" vertical="center"/>
      <protection locked="0"/>
    </xf>
    <xf numFmtId="0" fontId="39" fillId="0" borderId="0" xfId="5" applyFont="1" applyAlignment="1" applyProtection="1">
      <alignment horizontal="left" vertical="center" wrapText="1"/>
    </xf>
    <xf numFmtId="0" fontId="8" fillId="0" borderId="56" xfId="5" applyFont="1" applyFill="1" applyBorder="1" applyAlignment="1" applyProtection="1">
      <alignment horizontal="left" vertical="center"/>
    </xf>
    <xf numFmtId="180" fontId="8" fillId="2" borderId="40" xfId="5" applyNumberFormat="1" applyFont="1" applyFill="1" applyBorder="1" applyAlignment="1" applyProtection="1">
      <alignment horizontal="center" vertical="center"/>
      <protection locked="0"/>
    </xf>
    <xf numFmtId="180" fontId="8" fillId="2" borderId="41" xfId="5" applyNumberFormat="1" applyFont="1" applyFill="1" applyBorder="1" applyAlignment="1" applyProtection="1">
      <alignment horizontal="center" vertical="center"/>
      <protection locked="0"/>
    </xf>
    <xf numFmtId="179" fontId="10" fillId="0" borderId="59" xfId="5" applyNumberFormat="1" applyFont="1" applyBorder="1" applyAlignment="1" applyProtection="1">
      <alignment horizontal="center" vertical="center"/>
    </xf>
    <xf numFmtId="0" fontId="8" fillId="0" borderId="40" xfId="5" applyFont="1" applyFill="1" applyBorder="1" applyAlignment="1" applyProtection="1">
      <alignment horizontal="center" vertical="center"/>
    </xf>
    <xf numFmtId="0" fontId="8" fillId="0" borderId="41" xfId="5" applyFont="1" applyFill="1" applyBorder="1" applyAlignment="1" applyProtection="1">
      <alignment horizontal="center" vertical="center"/>
    </xf>
    <xf numFmtId="0" fontId="8" fillId="0" borderId="42" xfId="5" applyFont="1" applyFill="1" applyBorder="1" applyAlignment="1" applyProtection="1">
      <alignment horizontal="center" vertical="center"/>
    </xf>
    <xf numFmtId="180" fontId="25" fillId="0" borderId="39" xfId="5" applyNumberFormat="1" applyFont="1" applyFill="1" applyBorder="1" applyAlignment="1" applyProtection="1">
      <alignment horizontal="center" vertical="center"/>
    </xf>
    <xf numFmtId="0" fontId="27" fillId="0" borderId="39" xfId="5" applyFont="1" applyFill="1" applyBorder="1" applyAlignment="1" applyProtection="1">
      <alignment horizontal="left" vertical="center"/>
    </xf>
    <xf numFmtId="0" fontId="8" fillId="2" borderId="40" xfId="5" applyFont="1" applyFill="1" applyBorder="1" applyAlignment="1" applyProtection="1">
      <alignment horizontal="left" vertical="center"/>
      <protection locked="0"/>
    </xf>
    <xf numFmtId="0" fontId="8" fillId="2" borderId="41" xfId="5" applyFont="1" applyFill="1" applyBorder="1" applyAlignment="1" applyProtection="1">
      <alignment horizontal="left" vertical="center"/>
      <protection locked="0"/>
    </xf>
    <xf numFmtId="0" fontId="8" fillId="2" borderId="42" xfId="5" applyFont="1" applyFill="1" applyBorder="1" applyAlignment="1" applyProtection="1">
      <alignment horizontal="left" vertical="center"/>
      <protection locked="0"/>
    </xf>
    <xf numFmtId="180" fontId="10" fillId="2" borderId="40" xfId="5" applyNumberFormat="1" applyFont="1" applyFill="1" applyBorder="1" applyAlignment="1" applyProtection="1">
      <alignment horizontal="center" vertical="center"/>
      <protection locked="0"/>
    </xf>
    <xf numFmtId="180" fontId="10" fillId="2" borderId="41" xfId="5" applyNumberFormat="1" applyFont="1" applyFill="1" applyBorder="1" applyAlignment="1" applyProtection="1">
      <alignment horizontal="center" vertical="center"/>
      <protection locked="0"/>
    </xf>
    <xf numFmtId="180" fontId="10" fillId="2" borderId="42" xfId="5" applyNumberFormat="1" applyFont="1" applyFill="1" applyBorder="1" applyAlignment="1" applyProtection="1">
      <alignment horizontal="center" vertical="center"/>
      <protection locked="0"/>
    </xf>
    <xf numFmtId="0" fontId="6" fillId="0" borderId="40" xfId="5" applyFont="1" applyFill="1" applyBorder="1" applyAlignment="1" applyProtection="1">
      <alignment horizontal="left" vertical="center" shrinkToFit="1"/>
    </xf>
    <xf numFmtId="0" fontId="6" fillId="0" borderId="42" xfId="5" applyFont="1" applyFill="1" applyBorder="1" applyAlignment="1" applyProtection="1">
      <alignment horizontal="left" vertical="center" shrinkToFit="1"/>
    </xf>
    <xf numFmtId="0" fontId="6" fillId="0" borderId="42" xfId="5" applyFont="1" applyBorder="1" applyAlignment="1" applyProtection="1">
      <alignment horizontal="left" vertical="center" shrinkToFit="1"/>
    </xf>
    <xf numFmtId="0" fontId="6" fillId="0" borderId="41" xfId="5" applyFont="1" applyBorder="1" applyAlignment="1" applyProtection="1">
      <alignment horizontal="left" vertical="center" shrinkToFit="1"/>
    </xf>
    <xf numFmtId="0" fontId="10" fillId="0" borderId="56" xfId="5" applyFont="1" applyFill="1" applyBorder="1" applyAlignment="1" applyProtection="1">
      <alignment horizontal="center" vertical="center"/>
    </xf>
    <xf numFmtId="178" fontId="4" fillId="0" borderId="0" xfId="5" applyNumberFormat="1" applyFont="1" applyAlignment="1" applyProtection="1">
      <alignment horizontal="center" vertical="center"/>
    </xf>
    <xf numFmtId="0" fontId="24" fillId="2" borderId="56" xfId="7" applyFill="1" applyBorder="1" applyAlignment="1" applyProtection="1">
      <alignment horizontal="center" vertical="center"/>
      <protection locked="0"/>
    </xf>
    <xf numFmtId="0" fontId="10" fillId="0" borderId="40" xfId="5" applyFont="1" applyFill="1" applyBorder="1" applyAlignment="1" applyProtection="1">
      <alignment horizontal="center" vertical="center" shrinkToFit="1"/>
    </xf>
    <xf numFmtId="0" fontId="10" fillId="0" borderId="41" xfId="5" applyFont="1" applyFill="1" applyBorder="1" applyAlignment="1" applyProtection="1">
      <alignment horizontal="center" vertical="center" shrinkToFit="1"/>
    </xf>
    <xf numFmtId="0" fontId="10" fillId="0" borderId="42" xfId="5" applyFont="1" applyFill="1" applyBorder="1" applyAlignment="1" applyProtection="1">
      <alignment horizontal="center" vertical="center" shrinkToFit="1"/>
    </xf>
    <xf numFmtId="0" fontId="8" fillId="0" borderId="40" xfId="5" applyFont="1" applyBorder="1" applyAlignment="1" applyProtection="1">
      <alignment vertical="center"/>
    </xf>
    <xf numFmtId="0" fontId="8" fillId="0" borderId="41" xfId="5" applyFont="1" applyBorder="1" applyAlignment="1" applyProtection="1">
      <alignment vertical="center"/>
    </xf>
    <xf numFmtId="0" fontId="8" fillId="0" borderId="42" xfId="5" applyFont="1" applyBorder="1" applyAlignment="1" applyProtection="1">
      <alignment vertical="center"/>
    </xf>
    <xf numFmtId="191" fontId="10" fillId="0" borderId="40" xfId="10" applyNumberFormat="1" applyFont="1" applyFill="1" applyBorder="1" applyAlignment="1" applyProtection="1">
      <alignment horizontal="center" vertical="center"/>
    </xf>
    <xf numFmtId="191" fontId="10" fillId="0" borderId="41" xfId="10" applyNumberFormat="1" applyFont="1" applyFill="1" applyBorder="1" applyAlignment="1" applyProtection="1">
      <alignment horizontal="center" vertical="center"/>
    </xf>
    <xf numFmtId="191" fontId="10" fillId="0" borderId="42" xfId="10" applyNumberFormat="1" applyFont="1" applyFill="1" applyBorder="1" applyAlignment="1" applyProtection="1">
      <alignment horizontal="center" vertical="center"/>
    </xf>
    <xf numFmtId="0" fontId="6" fillId="0" borderId="0" xfId="5" applyFont="1" applyAlignment="1" applyProtection="1">
      <alignment horizontal="left" vertical="center" shrinkToFit="1"/>
    </xf>
    <xf numFmtId="0" fontId="8" fillId="2" borderId="40" xfId="5" applyFont="1" applyFill="1" applyBorder="1" applyAlignment="1" applyProtection="1">
      <alignment horizontal="center" vertical="center"/>
      <protection locked="0"/>
    </xf>
    <xf numFmtId="0" fontId="8" fillId="2" borderId="41" xfId="5" applyFont="1" applyFill="1" applyBorder="1" applyAlignment="1" applyProtection="1">
      <alignment horizontal="center" vertical="center"/>
      <protection locked="0"/>
    </xf>
    <xf numFmtId="0" fontId="8" fillId="2" borderId="42" xfId="5" applyFont="1" applyFill="1" applyBorder="1" applyAlignment="1" applyProtection="1">
      <alignment horizontal="center" vertical="center"/>
      <protection locked="0"/>
    </xf>
    <xf numFmtId="0" fontId="57" fillId="0" borderId="0" xfId="7" applyFont="1" applyBorder="1" applyAlignment="1" applyProtection="1">
      <alignment vertical="center"/>
    </xf>
    <xf numFmtId="0" fontId="10" fillId="0" borderId="56" xfId="5" applyFont="1" applyBorder="1" applyAlignment="1" applyProtection="1">
      <alignment horizontal="center" vertical="center" shrinkToFit="1"/>
    </xf>
    <xf numFmtId="176" fontId="10" fillId="0" borderId="56" xfId="5" applyNumberFormat="1" applyFont="1" applyBorder="1" applyAlignment="1" applyProtection="1">
      <alignment horizontal="center" vertical="center"/>
    </xf>
    <xf numFmtId="176" fontId="10" fillId="0" borderId="40" xfId="5" applyNumberFormat="1" applyFont="1" applyFill="1" applyBorder="1" applyAlignment="1" applyProtection="1">
      <alignment horizontal="center" vertical="center"/>
    </xf>
    <xf numFmtId="176" fontId="10" fillId="0" borderId="41" xfId="5" applyNumberFormat="1" applyFont="1" applyFill="1" applyBorder="1" applyAlignment="1" applyProtection="1">
      <alignment horizontal="center" vertical="center"/>
    </xf>
    <xf numFmtId="176" fontId="10" fillId="0" borderId="42" xfId="5" applyNumberFormat="1" applyFont="1" applyFill="1" applyBorder="1" applyAlignment="1" applyProtection="1">
      <alignment horizontal="center" vertical="center"/>
    </xf>
    <xf numFmtId="176" fontId="10" fillId="0" borderId="56" xfId="5" applyNumberFormat="1" applyFont="1" applyFill="1" applyBorder="1" applyAlignment="1" applyProtection="1">
      <alignment horizontal="center" vertical="center"/>
    </xf>
    <xf numFmtId="176" fontId="58" fillId="0" borderId="56" xfId="5" applyNumberFormat="1" applyFont="1" applyFill="1" applyBorder="1" applyAlignment="1" applyProtection="1">
      <alignment horizontal="center" vertical="center"/>
    </xf>
    <xf numFmtId="0" fontId="21" fillId="0" borderId="0" xfId="5" applyFont="1" applyBorder="1" applyAlignment="1">
      <alignment horizontal="center" vertical="center" shrinkToFit="1"/>
    </xf>
    <xf numFmtId="0" fontId="28" fillId="0" borderId="0" xfId="5" applyFont="1" applyAlignment="1">
      <alignment horizontal="left" vertical="center" shrinkToFit="1"/>
    </xf>
    <xf numFmtId="0" fontId="6" fillId="0" borderId="47" xfId="5" applyFont="1" applyFill="1" applyBorder="1" applyAlignment="1">
      <alignment horizontal="center" vertical="center" shrinkToFit="1"/>
    </xf>
    <xf numFmtId="0" fontId="6" fillId="0" borderId="39" xfId="5" applyFont="1" applyFill="1" applyBorder="1" applyAlignment="1">
      <alignment horizontal="center" vertical="center" shrinkToFit="1"/>
    </xf>
    <xf numFmtId="0" fontId="6" fillId="0" borderId="45" xfId="5" applyFont="1" applyFill="1" applyBorder="1" applyAlignment="1">
      <alignment horizontal="center" vertical="center" wrapText="1" shrinkToFit="1"/>
    </xf>
    <xf numFmtId="0" fontId="6" fillId="0" borderId="46" xfId="5" applyFont="1" applyFill="1" applyBorder="1" applyAlignment="1">
      <alignment horizontal="center" vertical="center" wrapText="1" shrinkToFit="1"/>
    </xf>
    <xf numFmtId="0" fontId="10" fillId="0" borderId="50" xfId="5" applyFont="1" applyFill="1" applyBorder="1" applyAlignment="1">
      <alignment horizontal="center" vertical="center" shrinkToFit="1"/>
    </xf>
    <xf numFmtId="0" fontId="10" fillId="0" borderId="51" xfId="5" applyFont="1" applyFill="1" applyBorder="1" applyAlignment="1">
      <alignment horizontal="center" vertical="center" shrinkToFit="1"/>
    </xf>
    <xf numFmtId="0" fontId="55" fillId="0" borderId="0" xfId="7" applyFont="1" applyFill="1" applyBorder="1" applyAlignment="1">
      <alignment horizontal="left" vertical="top" shrinkToFit="1"/>
    </xf>
    <xf numFmtId="0" fontId="6" fillId="0" borderId="0" xfId="5" applyFont="1" applyFill="1" applyBorder="1" applyAlignment="1">
      <alignment horizontal="left" vertical="top" wrapText="1"/>
    </xf>
    <xf numFmtId="0" fontId="10" fillId="0" borderId="30" xfId="5" applyFont="1" applyFill="1" applyBorder="1" applyAlignment="1">
      <alignment horizontal="center" vertical="center" shrinkToFit="1"/>
    </xf>
    <xf numFmtId="0" fontId="10" fillId="0" borderId="31" xfId="5" applyFont="1" applyFill="1" applyBorder="1" applyAlignment="1">
      <alignment horizontal="center" vertical="center" shrinkToFit="1"/>
    </xf>
    <xf numFmtId="0" fontId="10" fillId="0" borderId="32" xfId="5" applyFont="1" applyFill="1" applyBorder="1" applyAlignment="1">
      <alignment horizontal="center" vertical="center" shrinkToFit="1"/>
    </xf>
    <xf numFmtId="0" fontId="6" fillId="0" borderId="34" xfId="0" applyFont="1" applyFill="1" applyBorder="1" applyAlignment="1">
      <alignment horizontal="center" vertical="center" shrinkToFit="1"/>
    </xf>
    <xf numFmtId="0" fontId="2" fillId="0" borderId="43" xfId="5" applyFont="1" applyFill="1" applyBorder="1" applyAlignment="1">
      <alignment horizontal="center" vertical="center" wrapText="1" shrinkToFit="1"/>
    </xf>
    <xf numFmtId="0" fontId="2" fillId="0" borderId="44" xfId="0" applyFont="1" applyFill="1" applyBorder="1" applyAlignment="1">
      <alignment horizontal="center" vertical="center" wrapText="1" shrinkToFit="1"/>
    </xf>
    <xf numFmtId="0" fontId="6" fillId="0" borderId="48" xfId="5" applyFont="1" applyFill="1" applyBorder="1" applyAlignment="1">
      <alignment horizontal="center" vertical="center" shrinkToFit="1"/>
    </xf>
    <xf numFmtId="0" fontId="6" fillId="0" borderId="49" xfId="5" applyFont="1" applyFill="1" applyBorder="1" applyAlignment="1">
      <alignment horizontal="center" vertical="center" shrinkToFit="1"/>
    </xf>
    <xf numFmtId="0" fontId="10" fillId="0" borderId="35" xfId="5" applyFont="1" applyFill="1" applyBorder="1" applyAlignment="1">
      <alignment horizontal="center" vertical="center" shrinkToFit="1"/>
    </xf>
    <xf numFmtId="0" fontId="53" fillId="0" borderId="0" xfId="5" applyFont="1" applyBorder="1" applyAlignment="1" applyProtection="1">
      <alignment horizontal="center" vertical="center"/>
    </xf>
    <xf numFmtId="0" fontId="6" fillId="2" borderId="56" xfId="5" applyFont="1" applyFill="1" applyBorder="1" applyAlignment="1" applyProtection="1">
      <alignment horizontal="left" vertical="center" wrapText="1"/>
      <protection locked="0"/>
    </xf>
    <xf numFmtId="0" fontId="6" fillId="2" borderId="56" xfId="5" applyFont="1" applyFill="1" applyBorder="1" applyAlignment="1" applyProtection="1">
      <alignment horizontal="left" vertical="center"/>
      <protection locked="0"/>
    </xf>
    <xf numFmtId="0" fontId="46" fillId="0" borderId="0" xfId="7" applyFont="1" applyAlignment="1" applyProtection="1">
      <alignment vertical="center"/>
    </xf>
    <xf numFmtId="190" fontId="6" fillId="2" borderId="40" xfId="5" applyNumberFormat="1" applyFont="1" applyFill="1" applyBorder="1" applyAlignment="1" applyProtection="1">
      <alignment horizontal="center" vertical="center"/>
      <protection locked="0"/>
    </xf>
    <xf numFmtId="190" fontId="6" fillId="2" borderId="41" xfId="5" applyNumberFormat="1" applyFont="1" applyFill="1" applyBorder="1" applyAlignment="1" applyProtection="1">
      <alignment horizontal="center" vertical="center"/>
      <protection locked="0"/>
    </xf>
    <xf numFmtId="190" fontId="6" fillId="2" borderId="42" xfId="5" applyNumberFormat="1" applyFont="1" applyFill="1" applyBorder="1" applyAlignment="1" applyProtection="1">
      <alignment horizontal="center" vertical="center"/>
      <protection locked="0"/>
    </xf>
    <xf numFmtId="0" fontId="54" fillId="0" borderId="0" xfId="7" applyFont="1" applyBorder="1" applyAlignment="1" applyProtection="1">
      <alignment vertical="center"/>
    </xf>
    <xf numFmtId="0" fontId="6" fillId="0" borderId="40" xfId="5" applyFont="1" applyFill="1" applyBorder="1" applyAlignment="1" applyProtection="1">
      <alignment horizontal="center" vertical="center"/>
    </xf>
    <xf numFmtId="0" fontId="6" fillId="0" borderId="41" xfId="5" applyFont="1" applyFill="1" applyBorder="1" applyAlignment="1" applyProtection="1">
      <alignment horizontal="center" vertical="center"/>
    </xf>
    <xf numFmtId="0" fontId="6" fillId="0" borderId="42" xfId="5" applyFont="1" applyFill="1" applyBorder="1" applyAlignment="1" applyProtection="1">
      <alignment horizontal="center" vertical="center"/>
    </xf>
    <xf numFmtId="0" fontId="6" fillId="0" borderId="56" xfId="5" applyFont="1" applyFill="1" applyBorder="1" applyAlignment="1" applyProtection="1">
      <alignment horizontal="center" vertical="center"/>
    </xf>
    <xf numFmtId="0" fontId="38" fillId="0" borderId="0" xfId="5" applyFont="1" applyAlignment="1" applyProtection="1">
      <alignment horizontal="center" vertical="center" wrapText="1"/>
    </xf>
    <xf numFmtId="0" fontId="41" fillId="0" borderId="0" xfId="7" applyFont="1" applyAlignment="1">
      <alignment horizontal="center"/>
    </xf>
    <xf numFmtId="0" fontId="6" fillId="0" borderId="0" xfId="5" applyFont="1" applyAlignment="1">
      <alignment horizontal="left" vertical="center" shrinkToFit="1"/>
    </xf>
    <xf numFmtId="0" fontId="0" fillId="0" borderId="0" xfId="0" applyAlignment="1">
      <alignment vertical="center" shrinkToFit="1"/>
    </xf>
    <xf numFmtId="0" fontId="0" fillId="0" borderId="92" xfId="0" applyBorder="1" applyAlignment="1">
      <alignment vertical="center" shrinkToFit="1"/>
    </xf>
    <xf numFmtId="0" fontId="30" fillId="0" borderId="0" xfId="5" applyFont="1" applyAlignment="1">
      <alignment horizontal="left" vertical="center" wrapText="1"/>
    </xf>
    <xf numFmtId="0" fontId="8" fillId="0" borderId="56" xfId="5" applyFont="1" applyBorder="1" applyAlignment="1">
      <alignment horizontal="left" vertical="center"/>
    </xf>
    <xf numFmtId="0" fontId="10" fillId="0" borderId="59" xfId="5" applyFont="1" applyBorder="1" applyAlignment="1">
      <alignment horizontal="center" vertical="center"/>
    </xf>
    <xf numFmtId="0" fontId="8" fillId="0" borderId="40" xfId="5" applyFont="1" applyBorder="1" applyAlignment="1">
      <alignment horizontal="center" vertical="center"/>
    </xf>
    <xf numFmtId="0" fontId="6" fillId="0" borderId="40" xfId="5" applyFont="1" applyBorder="1">
      <alignment vertical="center"/>
    </xf>
    <xf numFmtId="0" fontId="6" fillId="0" borderId="41" xfId="5" applyFont="1" applyBorder="1">
      <alignment vertical="center"/>
    </xf>
    <xf numFmtId="0" fontId="6" fillId="0" borderId="42" xfId="5" applyFont="1" applyBorder="1">
      <alignment vertical="center"/>
    </xf>
    <xf numFmtId="0" fontId="6" fillId="2" borderId="56" xfId="5" applyFont="1" applyFill="1" applyBorder="1" applyAlignment="1" applyProtection="1">
      <alignment horizontal="left" vertical="top"/>
      <protection locked="0"/>
    </xf>
    <xf numFmtId="0" fontId="6" fillId="0" borderId="40" xfId="5" applyFont="1" applyBorder="1" applyAlignment="1">
      <alignment horizontal="center" vertical="center"/>
    </xf>
    <xf numFmtId="0" fontId="6" fillId="0" borderId="41" xfId="5" applyFont="1" applyBorder="1" applyAlignment="1">
      <alignment horizontal="center" vertical="center"/>
    </xf>
    <xf numFmtId="0" fontId="6" fillId="0" borderId="42" xfId="5" applyFont="1" applyBorder="1" applyAlignment="1">
      <alignment horizontal="center" vertical="center"/>
    </xf>
    <xf numFmtId="0" fontId="10" fillId="0" borderId="40" xfId="5" applyFont="1" applyBorder="1" applyAlignment="1">
      <alignment horizontal="center" vertical="center"/>
    </xf>
    <xf numFmtId="0" fontId="10" fillId="0" borderId="41" xfId="5" applyFont="1" applyBorder="1" applyAlignment="1">
      <alignment horizontal="center" vertical="center"/>
    </xf>
    <xf numFmtId="0" fontId="10" fillId="0" borderId="42" xfId="5" applyFont="1" applyBorder="1" applyAlignment="1">
      <alignment horizontal="center" vertical="center"/>
    </xf>
    <xf numFmtId="0" fontId="6" fillId="0" borderId="40" xfId="5" applyFont="1" applyBorder="1" applyAlignment="1">
      <alignment vertical="center" shrinkToFit="1"/>
    </xf>
    <xf numFmtId="0" fontId="6" fillId="0" borderId="41" xfId="5" applyFont="1" applyBorder="1" applyAlignment="1">
      <alignment vertical="center" shrinkToFit="1"/>
    </xf>
    <xf numFmtId="0" fontId="6" fillId="0" borderId="42" xfId="5" applyFont="1" applyBorder="1" applyAlignment="1">
      <alignment vertical="center" shrinkToFit="1"/>
    </xf>
    <xf numFmtId="0" fontId="8" fillId="0" borderId="40" xfId="5" applyFont="1" applyBorder="1">
      <alignment vertical="center"/>
    </xf>
    <xf numFmtId="0" fontId="8" fillId="0" borderId="41" xfId="5" applyFont="1" applyBorder="1">
      <alignment vertical="center"/>
    </xf>
    <xf numFmtId="0" fontId="8" fillId="0" borderId="42" xfId="5" applyFont="1" applyBorder="1">
      <alignment vertical="center"/>
    </xf>
    <xf numFmtId="180" fontId="25" fillId="0" borderId="39" xfId="5" applyNumberFormat="1" applyFont="1" applyBorder="1" applyAlignment="1">
      <alignment horizontal="center" vertical="center"/>
    </xf>
    <xf numFmtId="0" fontId="27" fillId="0" borderId="39" xfId="5" applyFont="1" applyBorder="1" applyAlignment="1">
      <alignment horizontal="left" vertical="center"/>
    </xf>
    <xf numFmtId="0" fontId="6" fillId="0" borderId="56" xfId="5" applyFont="1" applyBorder="1" applyAlignment="1" applyProtection="1">
      <alignment vertical="center"/>
    </xf>
    <xf numFmtId="180" fontId="25" fillId="2" borderId="47" xfId="5" applyNumberFormat="1" applyFont="1" applyFill="1" applyBorder="1" applyAlignment="1" applyProtection="1">
      <alignment horizontal="center" vertical="center"/>
    </xf>
    <xf numFmtId="180" fontId="25" fillId="2" borderId="39" xfId="5" applyNumberFormat="1" applyFont="1" applyFill="1" applyBorder="1" applyAlignment="1" applyProtection="1">
      <alignment horizontal="center" vertical="center"/>
    </xf>
    <xf numFmtId="0" fontId="10" fillId="2" borderId="40" xfId="5" applyFont="1" applyFill="1" applyBorder="1" applyAlignment="1" applyProtection="1">
      <alignment horizontal="left" vertical="center"/>
    </xf>
    <xf numFmtId="0" fontId="10" fillId="2" borderId="41" xfId="5" applyFont="1" applyFill="1" applyBorder="1" applyAlignment="1" applyProtection="1">
      <alignment horizontal="left" vertical="center"/>
    </xf>
    <xf numFmtId="0" fontId="10" fillId="2" borderId="42" xfId="5" applyFont="1" applyFill="1" applyBorder="1" applyAlignment="1" applyProtection="1">
      <alignment horizontal="left" vertical="center"/>
    </xf>
    <xf numFmtId="0" fontId="6" fillId="2" borderId="56" xfId="5" applyFont="1" applyFill="1" applyBorder="1" applyAlignment="1" applyProtection="1">
      <alignment horizontal="left" vertical="top"/>
    </xf>
    <xf numFmtId="180" fontId="10" fillId="2" borderId="40" xfId="5" applyNumberFormat="1" applyFont="1" applyFill="1" applyBorder="1" applyAlignment="1" applyProtection="1">
      <alignment horizontal="center" vertical="center"/>
    </xf>
    <xf numFmtId="180" fontId="10" fillId="2" borderId="41" xfId="5" applyNumberFormat="1" applyFont="1" applyFill="1" applyBorder="1" applyAlignment="1" applyProtection="1">
      <alignment horizontal="center" vertical="center"/>
    </xf>
    <xf numFmtId="180" fontId="10" fillId="2" borderId="42" xfId="5" applyNumberFormat="1" applyFont="1" applyFill="1" applyBorder="1" applyAlignment="1" applyProtection="1">
      <alignment horizontal="center" vertical="center"/>
    </xf>
    <xf numFmtId="10" fontId="8" fillId="0" borderId="0" xfId="5" applyNumberFormat="1" applyFont="1" applyAlignment="1" applyProtection="1">
      <alignment horizontal="center" vertical="center"/>
    </xf>
    <xf numFmtId="0" fontId="10" fillId="2" borderId="40" xfId="5" applyFont="1" applyFill="1" applyBorder="1" applyAlignment="1" applyProtection="1">
      <alignment horizontal="center" vertical="center"/>
    </xf>
    <xf numFmtId="0" fontId="10" fillId="2" borderId="41" xfId="5" applyFont="1" applyFill="1" applyBorder="1" applyAlignment="1" applyProtection="1">
      <alignment horizontal="center" vertical="center"/>
    </xf>
    <xf numFmtId="0" fontId="10" fillId="2" borderId="42" xfId="5" applyFont="1" applyFill="1" applyBorder="1" applyAlignment="1" applyProtection="1">
      <alignment horizontal="center" vertical="center"/>
    </xf>
    <xf numFmtId="0" fontId="8" fillId="2" borderId="40" xfId="5" applyFont="1" applyFill="1" applyBorder="1" applyAlignment="1" applyProtection="1">
      <alignment horizontal="center" vertical="center"/>
    </xf>
    <xf numFmtId="0" fontId="8" fillId="2" borderId="41" xfId="5" applyFont="1" applyFill="1" applyBorder="1" applyAlignment="1" applyProtection="1">
      <alignment horizontal="center" vertical="center"/>
    </xf>
    <xf numFmtId="0" fontId="8" fillId="2" borderId="42" xfId="5" applyFont="1" applyFill="1" applyBorder="1" applyAlignment="1" applyProtection="1">
      <alignment horizontal="center" vertical="center"/>
    </xf>
    <xf numFmtId="0" fontId="8" fillId="2" borderId="47" xfId="5" applyFont="1" applyFill="1" applyBorder="1" applyAlignment="1" applyProtection="1">
      <alignment horizontal="center" vertical="center"/>
    </xf>
    <xf numFmtId="0" fontId="8" fillId="2" borderId="57" xfId="5" applyFont="1" applyFill="1" applyBorder="1" applyAlignment="1" applyProtection="1">
      <alignment horizontal="center" vertical="center"/>
    </xf>
    <xf numFmtId="179" fontId="10" fillId="0" borderId="0" xfId="5" applyNumberFormat="1" applyFont="1" applyAlignment="1" applyProtection="1">
      <alignment horizontal="center" vertical="center"/>
    </xf>
    <xf numFmtId="0" fontId="6" fillId="0" borderId="56" xfId="5" applyFont="1" applyBorder="1" applyAlignment="1" applyProtection="1">
      <alignment horizontal="distributed" vertical="center"/>
    </xf>
    <xf numFmtId="0" fontId="6" fillId="0" borderId="40" xfId="5" applyFont="1" applyBorder="1" applyAlignment="1" applyProtection="1">
      <alignment horizontal="distributed" vertical="center"/>
    </xf>
    <xf numFmtId="0" fontId="6" fillId="0" borderId="41" xfId="5" applyFont="1" applyBorder="1" applyAlignment="1" applyProtection="1">
      <alignment horizontal="distributed" vertical="center"/>
    </xf>
    <xf numFmtId="0" fontId="6" fillId="0" borderId="42" xfId="5" applyFont="1" applyBorder="1" applyAlignment="1" applyProtection="1">
      <alignment horizontal="distributed" vertical="center"/>
    </xf>
    <xf numFmtId="0" fontId="6" fillId="2" borderId="40" xfId="5" applyFont="1" applyFill="1" applyBorder="1" applyAlignment="1" applyProtection="1">
      <alignment horizontal="center" vertical="center"/>
    </xf>
    <xf numFmtId="0" fontId="6" fillId="2" borderId="41" xfId="5" applyFont="1" applyFill="1" applyBorder="1" applyAlignment="1" applyProtection="1">
      <alignment horizontal="center" vertical="center"/>
    </xf>
    <xf numFmtId="0" fontId="6" fillId="2" borderId="42" xfId="5" applyFont="1" applyFill="1" applyBorder="1" applyAlignment="1" applyProtection="1">
      <alignment horizontal="center" vertical="center"/>
    </xf>
    <xf numFmtId="180" fontId="10" fillId="2" borderId="56" xfId="5" applyNumberFormat="1" applyFont="1" applyFill="1" applyBorder="1" applyAlignment="1" applyProtection="1">
      <alignment horizontal="right" vertical="center"/>
    </xf>
    <xf numFmtId="0" fontId="6" fillId="2" borderId="56" xfId="5" applyFont="1" applyFill="1" applyBorder="1" applyAlignment="1" applyProtection="1">
      <alignment horizontal="center" vertical="center"/>
    </xf>
    <xf numFmtId="180" fontId="10" fillId="2" borderId="40" xfId="5" applyNumberFormat="1" applyFont="1" applyFill="1" applyBorder="1" applyAlignment="1" applyProtection="1">
      <alignment horizontal="right" vertical="center"/>
    </xf>
    <xf numFmtId="180" fontId="10" fillId="2" borderId="41" xfId="5" applyNumberFormat="1" applyFont="1" applyFill="1" applyBorder="1" applyAlignment="1" applyProtection="1">
      <alignment horizontal="right" vertical="center"/>
    </xf>
    <xf numFmtId="180" fontId="10" fillId="2" borderId="42" xfId="5" applyNumberFormat="1" applyFont="1" applyFill="1" applyBorder="1" applyAlignment="1" applyProtection="1">
      <alignment horizontal="right" vertical="center"/>
    </xf>
    <xf numFmtId="0" fontId="21" fillId="0" borderId="0" xfId="5" applyFont="1" applyBorder="1" applyAlignment="1" applyProtection="1">
      <alignment horizontal="center" vertical="center"/>
    </xf>
    <xf numFmtId="0" fontId="8" fillId="0" borderId="56" xfId="5" applyFont="1" applyBorder="1" applyAlignment="1" applyProtection="1">
      <alignment horizontal="distributed" vertical="center"/>
    </xf>
    <xf numFmtId="49" fontId="6" fillId="2" borderId="41" xfId="5" applyNumberFormat="1" applyFont="1" applyFill="1" applyBorder="1" applyAlignment="1" applyProtection="1">
      <alignment horizontal="center" vertical="center"/>
    </xf>
    <xf numFmtId="49" fontId="6" fillId="2" borderId="42" xfId="5" applyNumberFormat="1" applyFont="1" applyFill="1" applyBorder="1" applyAlignment="1" applyProtection="1">
      <alignment horizontal="center" vertical="center"/>
    </xf>
    <xf numFmtId="0" fontId="6" fillId="0" borderId="56" xfId="5" applyFont="1" applyFill="1" applyBorder="1" applyAlignment="1" applyProtection="1">
      <alignment horizontal="distributed" vertical="center"/>
    </xf>
    <xf numFmtId="182" fontId="8" fillId="2" borderId="41" xfId="5" applyNumberFormat="1" applyFont="1" applyFill="1" applyBorder="1" applyAlignment="1" applyProtection="1">
      <alignment horizontal="center" vertical="center"/>
    </xf>
    <xf numFmtId="182" fontId="8" fillId="2" borderId="42" xfId="5" applyNumberFormat="1" applyFont="1" applyFill="1" applyBorder="1" applyAlignment="1" applyProtection="1">
      <alignment horizontal="center" vertical="center"/>
    </xf>
    <xf numFmtId="0" fontId="7" fillId="2" borderId="40" xfId="7" applyFont="1" applyFill="1" applyBorder="1" applyAlignment="1" applyProtection="1">
      <alignment horizontal="center" vertical="center"/>
    </xf>
    <xf numFmtId="0" fontId="8" fillId="2" borderId="41" xfId="5" applyFont="1" applyFill="1" applyBorder="1" applyAlignment="1" applyProtection="1">
      <alignment horizontal="center" vertical="center" shrinkToFit="1"/>
    </xf>
    <xf numFmtId="0" fontId="8" fillId="2" borderId="42" xfId="5" applyFont="1" applyFill="1" applyBorder="1" applyAlignment="1" applyProtection="1">
      <alignment horizontal="center" vertical="center" shrinkToFit="1"/>
    </xf>
    <xf numFmtId="0" fontId="10" fillId="0" borderId="40" xfId="5" applyFont="1" applyFill="1" applyBorder="1" applyAlignment="1" applyProtection="1">
      <alignment horizontal="center" vertical="center"/>
    </xf>
    <xf numFmtId="0" fontId="10" fillId="0" borderId="41" xfId="5" applyFont="1" applyFill="1" applyBorder="1" applyAlignment="1" applyProtection="1">
      <alignment horizontal="center" vertical="center"/>
    </xf>
    <xf numFmtId="0" fontId="10" fillId="0" borderId="42" xfId="5" applyFont="1" applyFill="1" applyBorder="1" applyAlignment="1" applyProtection="1">
      <alignment horizontal="center" vertical="center"/>
    </xf>
    <xf numFmtId="180" fontId="10" fillId="0" borderId="40" xfId="5" applyNumberFormat="1" applyFont="1" applyBorder="1" applyAlignment="1" applyProtection="1">
      <alignment horizontal="right" vertical="center"/>
    </xf>
    <xf numFmtId="180" fontId="10" fillId="0" borderId="41" xfId="5" applyNumberFormat="1" applyFont="1" applyBorder="1" applyAlignment="1" applyProtection="1">
      <alignment horizontal="right" vertical="center"/>
    </xf>
    <xf numFmtId="180" fontId="10" fillId="0" borderId="42" xfId="5" applyNumberFormat="1" applyFont="1" applyBorder="1" applyAlignment="1" applyProtection="1">
      <alignment horizontal="right" vertical="center"/>
    </xf>
    <xf numFmtId="0" fontId="8" fillId="0" borderId="56" xfId="5" applyFont="1" applyFill="1" applyBorder="1" applyAlignment="1" applyProtection="1">
      <alignment horizontal="center" vertical="center"/>
    </xf>
    <xf numFmtId="0" fontId="8" fillId="2" borderId="40" xfId="5" applyFont="1" applyFill="1" applyBorder="1" applyAlignment="1" applyProtection="1">
      <alignment horizontal="left" vertical="center"/>
    </xf>
    <xf numFmtId="0" fontId="8" fillId="2" borderId="41" xfId="5" applyFont="1" applyFill="1" applyBorder="1" applyAlignment="1" applyProtection="1">
      <alignment horizontal="left" vertical="center"/>
    </xf>
    <xf numFmtId="0" fontId="8" fillId="2" borderId="42" xfId="5" applyFont="1" applyFill="1" applyBorder="1" applyAlignment="1" applyProtection="1">
      <alignment horizontal="left" vertical="center"/>
    </xf>
    <xf numFmtId="180" fontId="8" fillId="2" borderId="40" xfId="5" applyNumberFormat="1" applyFont="1" applyFill="1" applyBorder="1" applyAlignment="1" applyProtection="1">
      <alignment horizontal="center" vertical="center"/>
    </xf>
    <xf numFmtId="180" fontId="8" fillId="2" borderId="41" xfId="5" applyNumberFormat="1" applyFont="1" applyFill="1" applyBorder="1" applyAlignment="1" applyProtection="1">
      <alignment horizontal="center" vertical="center"/>
    </xf>
    <xf numFmtId="0" fontId="6" fillId="0" borderId="56" xfId="5" applyFont="1" applyBorder="1" applyAlignment="1" applyProtection="1">
      <alignment horizontal="center" vertical="center"/>
    </xf>
    <xf numFmtId="0" fontId="10" fillId="0" borderId="56" xfId="5" applyFont="1" applyBorder="1" applyAlignment="1" applyProtection="1">
      <alignment horizontal="center" vertical="center"/>
    </xf>
    <xf numFmtId="180" fontId="25" fillId="2" borderId="58" xfId="5" applyNumberFormat="1" applyFont="1" applyFill="1" applyBorder="1" applyAlignment="1" applyProtection="1">
      <alignment horizontal="center" vertical="center"/>
    </xf>
    <xf numFmtId="180" fontId="25" fillId="2" borderId="59" xfId="5" applyNumberFormat="1" applyFont="1" applyFill="1" applyBorder="1" applyAlignment="1" applyProtection="1">
      <alignment horizontal="center" vertical="center"/>
    </xf>
    <xf numFmtId="180" fontId="25" fillId="2" borderId="40" xfId="5" applyNumberFormat="1" applyFont="1" applyFill="1" applyBorder="1" applyAlignment="1" applyProtection="1">
      <alignment horizontal="center" vertical="center"/>
    </xf>
    <xf numFmtId="180" fontId="25" fillId="2" borderId="41" xfId="5" applyNumberFormat="1" applyFont="1" applyFill="1" applyBorder="1" applyAlignment="1" applyProtection="1">
      <alignment horizontal="center" vertical="center"/>
    </xf>
    <xf numFmtId="0" fontId="8" fillId="0" borderId="56" xfId="5" applyFont="1" applyBorder="1" applyAlignment="1" applyProtection="1">
      <alignment horizontal="center" vertical="center" shrinkToFit="1"/>
    </xf>
    <xf numFmtId="0" fontId="8" fillId="0" borderId="56" xfId="5" applyFont="1" applyFill="1" applyBorder="1" applyAlignment="1" applyProtection="1">
      <alignment horizontal="center" vertical="center" shrinkToFit="1"/>
    </xf>
    <xf numFmtId="0" fontId="8" fillId="0" borderId="40" xfId="5" applyFont="1" applyBorder="1" applyAlignment="1" applyProtection="1">
      <alignment horizontal="center" vertical="center" shrinkToFit="1"/>
    </xf>
    <xf numFmtId="0" fontId="8" fillId="0" borderId="41" xfId="5" applyFont="1" applyBorder="1" applyAlignment="1" applyProtection="1">
      <alignment horizontal="center" vertical="center" shrinkToFit="1"/>
    </xf>
    <xf numFmtId="0" fontId="8" fillId="0" borderId="42" xfId="5" applyFont="1" applyBorder="1" applyAlignment="1" applyProtection="1">
      <alignment horizontal="center" vertical="center" shrinkToFit="1"/>
    </xf>
    <xf numFmtId="0" fontId="8" fillId="0" borderId="36" xfId="5" applyFont="1" applyFill="1" applyBorder="1" applyAlignment="1" applyProtection="1">
      <alignment horizontal="center" vertical="center" wrapText="1"/>
    </xf>
    <xf numFmtId="0" fontId="8" fillId="0" borderId="37" xfId="5" applyFont="1" applyFill="1" applyBorder="1" applyAlignment="1" applyProtection="1">
      <alignment horizontal="center" vertical="center" wrapText="1"/>
    </xf>
    <xf numFmtId="0" fontId="8" fillId="0" borderId="38" xfId="5" applyFont="1" applyFill="1" applyBorder="1" applyAlignment="1" applyProtection="1">
      <alignment horizontal="center" vertical="center" wrapText="1"/>
    </xf>
    <xf numFmtId="0" fontId="8" fillId="0" borderId="50" xfId="5" applyFont="1" applyFill="1" applyBorder="1" applyAlignment="1" applyProtection="1">
      <alignment horizontal="center" vertical="center"/>
    </xf>
    <xf numFmtId="0" fontId="8" fillId="0" borderId="51" xfId="5" applyFont="1" applyFill="1" applyBorder="1" applyAlignment="1" applyProtection="1">
      <alignment horizontal="center" vertical="center"/>
    </xf>
    <xf numFmtId="0" fontId="0" fillId="0" borderId="45" xfId="5" applyFont="1" applyFill="1" applyBorder="1" applyAlignment="1" applyProtection="1">
      <alignment horizontal="center" vertical="center" wrapText="1"/>
    </xf>
    <xf numFmtId="0" fontId="2" fillId="0" borderId="46" xfId="5" applyFont="1" applyFill="1" applyBorder="1" applyAlignment="1" applyProtection="1">
      <alignment horizontal="center" vertical="center" wrapText="1"/>
    </xf>
    <xf numFmtId="0" fontId="2" fillId="0" borderId="47" xfId="5" applyFont="1" applyFill="1" applyBorder="1" applyAlignment="1" applyProtection="1">
      <alignment horizontal="center" vertical="center" shrinkToFit="1"/>
    </xf>
    <xf numFmtId="0" fontId="2" fillId="0" borderId="39" xfId="5" applyFont="1" applyFill="1" applyBorder="1" applyAlignment="1" applyProtection="1">
      <alignment horizontal="center" vertical="center" shrinkToFit="1"/>
    </xf>
    <xf numFmtId="0" fontId="2" fillId="0" borderId="55" xfId="5" applyFont="1" applyFill="1" applyBorder="1" applyAlignment="1" applyProtection="1">
      <alignment horizontal="center" vertical="center" shrinkToFit="1"/>
    </xf>
    <xf numFmtId="0" fontId="8" fillId="0" borderId="31" xfId="5" applyFont="1" applyFill="1" applyBorder="1" applyAlignment="1" applyProtection="1">
      <alignment horizontal="center" vertical="center"/>
    </xf>
    <xf numFmtId="0" fontId="8" fillId="0" borderId="35" xfId="5" applyFont="1" applyFill="1" applyBorder="1" applyAlignment="1" applyProtection="1">
      <alignment horizontal="center" vertical="center"/>
    </xf>
    <xf numFmtId="0" fontId="8" fillId="0" borderId="52" xfId="5" applyFont="1" applyFill="1" applyBorder="1" applyAlignment="1" applyProtection="1">
      <alignment horizontal="center" vertical="center"/>
    </xf>
    <xf numFmtId="0" fontId="8" fillId="0" borderId="53" xfId="5" applyFont="1" applyFill="1" applyBorder="1" applyAlignment="1" applyProtection="1">
      <alignment horizontal="center" vertical="center"/>
    </xf>
    <xf numFmtId="0" fontId="8" fillId="0" borderId="0" xfId="5" applyFont="1" applyFill="1" applyBorder="1" applyAlignment="1" applyProtection="1">
      <alignment horizontal="center" vertical="center"/>
    </xf>
    <xf numFmtId="0" fontId="8" fillId="0" borderId="67" xfId="5" applyFont="1" applyFill="1" applyBorder="1" applyAlignment="1" applyProtection="1">
      <alignment horizontal="center" vertical="center"/>
    </xf>
    <xf numFmtId="0" fontId="8" fillId="0" borderId="54" xfId="5" applyFont="1" applyFill="1" applyBorder="1" applyAlignment="1" applyProtection="1">
      <alignment horizontal="center" vertical="center"/>
    </xf>
    <xf numFmtId="0" fontId="8" fillId="0" borderId="68" xfId="5" applyFont="1" applyFill="1" applyBorder="1" applyAlignment="1" applyProtection="1">
      <alignment horizontal="center" vertical="center"/>
    </xf>
    <xf numFmtId="0" fontId="8" fillId="0" borderId="61" xfId="5" applyFont="1" applyFill="1" applyBorder="1" applyAlignment="1" applyProtection="1">
      <alignment horizontal="center" vertical="center"/>
    </xf>
    <xf numFmtId="0" fontId="0" fillId="2" borderId="75" xfId="5" applyFont="1" applyFill="1" applyBorder="1" applyAlignment="1" applyProtection="1">
      <alignment horizontal="center" vertical="center"/>
    </xf>
    <xf numFmtId="0" fontId="2" fillId="2" borderId="76" xfId="5" applyFont="1" applyFill="1" applyBorder="1" applyAlignment="1" applyProtection="1">
      <alignment horizontal="center" vertical="center"/>
    </xf>
    <xf numFmtId="0" fontId="0" fillId="2" borderId="73" xfId="5" applyFont="1" applyFill="1" applyBorder="1" applyAlignment="1" applyProtection="1">
      <alignment horizontal="center" vertical="center"/>
    </xf>
    <xf numFmtId="0" fontId="2" fillId="2" borderId="74" xfId="5" applyFont="1" applyFill="1" applyBorder="1" applyAlignment="1" applyProtection="1">
      <alignment horizontal="center" vertical="center"/>
    </xf>
    <xf numFmtId="0" fontId="0" fillId="2" borderId="71" xfId="5" applyFont="1" applyFill="1" applyBorder="1" applyAlignment="1" applyProtection="1">
      <alignment horizontal="center" vertical="center"/>
    </xf>
    <xf numFmtId="0" fontId="0" fillId="2" borderId="79" xfId="5" applyFont="1" applyFill="1" applyBorder="1" applyAlignment="1" applyProtection="1">
      <alignment horizontal="center" vertical="center"/>
    </xf>
    <xf numFmtId="0" fontId="2" fillId="2" borderId="75" xfId="5" applyFont="1" applyFill="1" applyBorder="1" applyAlignment="1" applyProtection="1">
      <alignment horizontal="center" vertical="center"/>
    </xf>
    <xf numFmtId="0" fontId="6" fillId="2" borderId="47" xfId="5" applyFont="1" applyFill="1" applyBorder="1" applyAlignment="1" applyProtection="1">
      <alignment horizontal="left" vertical="top"/>
    </xf>
    <xf numFmtId="0" fontId="6" fillId="2" borderId="39" xfId="5" applyFont="1" applyFill="1" applyBorder="1" applyAlignment="1" applyProtection="1">
      <alignment horizontal="left" vertical="top"/>
    </xf>
    <xf numFmtId="0" fontId="6" fillId="2" borderId="57" xfId="5" applyFont="1" applyFill="1" applyBorder="1" applyAlignment="1" applyProtection="1">
      <alignment horizontal="left" vertical="top"/>
    </xf>
    <xf numFmtId="0" fontId="6" fillId="2" borderId="58" xfId="5" applyFont="1" applyFill="1" applyBorder="1" applyAlignment="1" applyProtection="1">
      <alignment horizontal="left" vertical="top"/>
    </xf>
    <xf numFmtId="0" fontId="6" fillId="2" borderId="59" xfId="5" applyFont="1" applyFill="1" applyBorder="1" applyAlignment="1" applyProtection="1">
      <alignment horizontal="left" vertical="top"/>
    </xf>
    <xf numFmtId="0" fontId="6" fillId="2" borderId="60" xfId="5" applyFont="1" applyFill="1" applyBorder="1" applyAlignment="1" applyProtection="1">
      <alignment horizontal="left" vertical="top"/>
    </xf>
    <xf numFmtId="0" fontId="2" fillId="0" borderId="30" xfId="5" applyFont="1" applyFill="1" applyBorder="1" applyAlignment="1" applyProtection="1">
      <alignment horizontal="center" vertical="center"/>
    </xf>
    <xf numFmtId="0" fontId="2" fillId="0" borderId="31" xfId="5" applyFont="1" applyFill="1" applyBorder="1" applyAlignment="1" applyProtection="1">
      <alignment horizontal="center" vertical="center"/>
    </xf>
    <xf numFmtId="0" fontId="2" fillId="0" borderId="32" xfId="5" applyFont="1" applyFill="1" applyBorder="1" applyAlignment="1" applyProtection="1">
      <alignment horizontal="center" vertical="center"/>
    </xf>
    <xf numFmtId="0" fontId="2" fillId="0" borderId="43" xfId="5" applyFont="1" applyFill="1" applyBorder="1" applyAlignment="1" applyProtection="1">
      <alignment horizontal="center" vertical="center" wrapText="1"/>
    </xf>
    <xf numFmtId="0" fontId="2" fillId="0" borderId="44" xfId="0" applyFont="1" applyFill="1" applyBorder="1" applyAlignment="1" applyProtection="1">
      <alignment horizontal="center" vertical="center"/>
    </xf>
    <xf numFmtId="0" fontId="2" fillId="0" borderId="48" xfId="5" applyFont="1" applyFill="1" applyBorder="1" applyAlignment="1" applyProtection="1">
      <alignment horizontal="center" vertical="center" shrinkToFit="1"/>
    </xf>
    <xf numFmtId="0" fontId="2" fillId="0" borderId="49" xfId="5" applyFont="1" applyFill="1" applyBorder="1" applyAlignment="1" applyProtection="1">
      <alignment horizontal="center" vertical="center" shrinkToFit="1"/>
    </xf>
    <xf numFmtId="0" fontId="2" fillId="0" borderId="39" xfId="5" applyFont="1" applyFill="1" applyBorder="1" applyAlignment="1" applyProtection="1">
      <alignment horizontal="center" vertical="center" wrapText="1"/>
    </xf>
    <xf numFmtId="0" fontId="2" fillId="0" borderId="34" xfId="0" applyFont="1" applyFill="1" applyBorder="1" applyAlignment="1" applyProtection="1">
      <alignment horizontal="center" vertical="center"/>
    </xf>
    <xf numFmtId="180" fontId="6" fillId="2" borderId="40" xfId="5" applyNumberFormat="1" applyFont="1" applyFill="1" applyBorder="1" applyAlignment="1" applyProtection="1">
      <alignment horizontal="center" vertical="center" shrinkToFit="1"/>
    </xf>
    <xf numFmtId="180" fontId="6" fillId="2" borderId="42" xfId="5" applyNumberFormat="1" applyFont="1" applyFill="1" applyBorder="1" applyAlignment="1" applyProtection="1">
      <alignment horizontal="center" vertical="center" shrinkToFit="1"/>
    </xf>
    <xf numFmtId="180" fontId="6" fillId="2" borderId="41" xfId="5" applyNumberFormat="1" applyFont="1" applyFill="1" applyBorder="1" applyAlignment="1" applyProtection="1">
      <alignment horizontal="center" vertical="center" shrinkToFit="1"/>
    </xf>
    <xf numFmtId="180" fontId="6" fillId="2" borderId="56" xfId="5" applyNumberFormat="1" applyFont="1" applyFill="1" applyBorder="1" applyAlignment="1" applyProtection="1">
      <alignment horizontal="center" vertical="center" shrinkToFit="1"/>
    </xf>
    <xf numFmtId="0" fontId="28" fillId="0" borderId="39" xfId="5" applyFont="1" applyFill="1" applyBorder="1" applyAlignment="1" applyProtection="1">
      <alignment horizontal="left" vertical="center" wrapText="1"/>
    </xf>
    <xf numFmtId="0" fontId="28" fillId="0" borderId="0" xfId="5" applyFont="1" applyFill="1" applyBorder="1" applyAlignment="1" applyProtection="1">
      <alignment horizontal="left" vertical="center" wrapText="1"/>
    </xf>
    <xf numFmtId="176" fontId="10" fillId="2" borderId="40" xfId="5" applyNumberFormat="1" applyFont="1" applyFill="1" applyBorder="1" applyAlignment="1" applyProtection="1">
      <alignment horizontal="center" vertical="center"/>
    </xf>
    <xf numFmtId="176" fontId="10" fillId="2" borderId="41" xfId="5" applyNumberFormat="1" applyFont="1" applyFill="1" applyBorder="1" applyAlignment="1" applyProtection="1">
      <alignment horizontal="center" vertical="center"/>
    </xf>
    <xf numFmtId="176" fontId="10" fillId="2" borderId="42" xfId="5" applyNumberFormat="1" applyFont="1" applyFill="1" applyBorder="1" applyAlignment="1" applyProtection="1">
      <alignment horizontal="center" vertical="center"/>
    </xf>
    <xf numFmtId="0" fontId="2" fillId="2" borderId="69" xfId="5" applyFont="1" applyFill="1" applyBorder="1" applyAlignment="1" applyProtection="1">
      <alignment horizontal="center" vertical="center"/>
    </xf>
    <xf numFmtId="0" fontId="2" fillId="2" borderId="77" xfId="5" applyFont="1" applyFill="1" applyBorder="1" applyAlignment="1" applyProtection="1">
      <alignment horizontal="center" vertical="center"/>
    </xf>
    <xf numFmtId="0" fontId="45" fillId="0" borderId="0" xfId="0" applyFont="1" applyAlignment="1">
      <alignment horizontal="center" vertical="center"/>
    </xf>
    <xf numFmtId="0" fontId="6" fillId="0" borderId="0" xfId="0" applyFont="1" applyAlignment="1">
      <alignment horizontal="left" vertical="center" wrapText="1"/>
    </xf>
    <xf numFmtId="0" fontId="44" fillId="0" borderId="0" xfId="0" applyFont="1" applyFill="1" applyAlignment="1">
      <alignment horizontal="center" vertical="center" shrinkToFit="1"/>
    </xf>
    <xf numFmtId="0" fontId="6" fillId="0" borderId="0" xfId="0" applyFont="1" applyAlignment="1">
      <alignment horizontal="center" vertical="center" shrinkToFit="1"/>
    </xf>
    <xf numFmtId="0" fontId="39" fillId="0" borderId="0" xfId="0" applyFont="1" applyAlignment="1">
      <alignment horizontal="center" vertical="center" shrinkToFit="1"/>
    </xf>
    <xf numFmtId="185" fontId="33" fillId="0" borderId="0" xfId="9" applyNumberFormat="1" applyFont="1" applyAlignment="1">
      <alignment horizontal="left" vertical="center"/>
    </xf>
    <xf numFmtId="186" fontId="34" fillId="0" borderId="40" xfId="9" applyNumberFormat="1" applyFont="1" applyBorder="1" applyAlignment="1">
      <alignment horizontal="center" vertical="center"/>
    </xf>
    <xf numFmtId="186" fontId="34" fillId="0" borderId="41" xfId="9" applyNumberFormat="1" applyFont="1" applyBorder="1" applyAlignment="1">
      <alignment horizontal="center" vertical="center"/>
    </xf>
    <xf numFmtId="186" fontId="34" fillId="0" borderId="42" xfId="9" applyNumberFormat="1" applyFont="1" applyBorder="1" applyAlignment="1">
      <alignment horizontal="center" vertical="center"/>
    </xf>
  </cellXfs>
  <cellStyles count="11">
    <cellStyle name="パーセント" xfId="10" builtinId="5"/>
    <cellStyle name="ハイパーリンク" xfId="7" builtinId="8"/>
    <cellStyle name="桁区切り" xfId="8" builtinId="6"/>
    <cellStyle name="桁区切り 2" xfId="1" xr:uid="{00000000-0005-0000-0000-000001000000}"/>
    <cellStyle name="桁区切り 2 2" xfId="2" xr:uid="{00000000-0005-0000-0000-000002000000}"/>
    <cellStyle name="標準" xfId="0" builtinId="0"/>
    <cellStyle name="標準 2" xfId="3" xr:uid="{00000000-0005-0000-0000-000004000000}"/>
    <cellStyle name="標準 3" xfId="4" xr:uid="{00000000-0005-0000-0000-000005000000}"/>
    <cellStyle name="標準 4" xfId="6" xr:uid="{00000000-0005-0000-0000-000006000000}"/>
    <cellStyle name="標準 5" xfId="9" xr:uid="{E24AD093-2586-43A8-94A3-0B24BD2BE79C}"/>
    <cellStyle name="標準_180610加算の様式" xfId="5" xr:uid="{00000000-0005-0000-0000-000007000000}"/>
  </cellStyles>
  <dxfs count="4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ill>
        <patternFill>
          <bgColor theme="6" tint="0.59996337778862885"/>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bgColor auto="1"/>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patternFill>
      </fill>
    </dxf>
    <dxf>
      <fill>
        <patternFill patternType="darkDown">
          <fgColor theme="1"/>
          <bgColor auto="1"/>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
      <fill>
        <patternFill>
          <bgColor indexed="23"/>
        </patternFill>
      </fill>
    </dxf>
  </dxfs>
  <tableStyles count="0" defaultTableStyle="TableStyleMedium9" defaultPivotStyle="PivotStyleLight16"/>
  <colors>
    <mruColors>
      <color rgb="FFB2B2B2"/>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34</xdr:col>
      <xdr:colOff>169779</xdr:colOff>
      <xdr:row>226</xdr:row>
      <xdr:rowOff>78288</xdr:rowOff>
    </xdr:from>
    <xdr:to>
      <xdr:col>44</xdr:col>
      <xdr:colOff>427513</xdr:colOff>
      <xdr:row>233</xdr:row>
      <xdr:rowOff>78288</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13661354" y="67914555"/>
          <a:ext cx="4367837" cy="1187363"/>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31</xdr:col>
      <xdr:colOff>260959</xdr:colOff>
      <xdr:row>1</xdr:row>
      <xdr:rowOff>182671</xdr:rowOff>
    </xdr:from>
    <xdr:to>
      <xdr:col>45</xdr:col>
      <xdr:colOff>143527</xdr:colOff>
      <xdr:row>3</xdr:row>
      <xdr:rowOff>104383</xdr:rowOff>
    </xdr:to>
    <xdr:sp macro="" textlink="">
      <xdr:nvSpPr>
        <xdr:cNvPr id="5" name="正方形/長方形 4">
          <a:extLst>
            <a:ext uri="{FF2B5EF4-FFF2-40B4-BE49-F238E27FC236}">
              <a16:creationId xmlns:a16="http://schemas.microsoft.com/office/drawing/2014/main" id="{52A19720-1099-E518-70CE-FCCD16C0BA60}"/>
            </a:ext>
          </a:extLst>
        </xdr:cNvPr>
        <xdr:cNvSpPr/>
      </xdr:nvSpPr>
      <xdr:spPr>
        <a:xfrm>
          <a:off x="12591267" y="182671"/>
          <a:ext cx="5597568" cy="67849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kern="1200"/>
            <a:t>本報告書に記載がない調査項目については、みやぎ電子申請サービス上で入力をお願いいたします。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34</xdr:col>
      <xdr:colOff>169779</xdr:colOff>
      <xdr:row>216</xdr:row>
      <xdr:rowOff>78288</xdr:rowOff>
    </xdr:from>
    <xdr:to>
      <xdr:col>44</xdr:col>
      <xdr:colOff>427513</xdr:colOff>
      <xdr:row>223</xdr:row>
      <xdr:rowOff>78288</xdr:rowOff>
    </xdr:to>
    <xdr:sp macro="" textlink="">
      <xdr:nvSpPr>
        <xdr:cNvPr id="4" name="角丸四角形 3">
          <a:extLst>
            <a:ext uri="{FF2B5EF4-FFF2-40B4-BE49-F238E27FC236}">
              <a16:creationId xmlns:a16="http://schemas.microsoft.com/office/drawing/2014/main" id="{3C2987C0-C4AF-4CA2-BCAA-A1BB0AC71C9A}"/>
            </a:ext>
          </a:extLst>
        </xdr:cNvPr>
        <xdr:cNvSpPr/>
      </xdr:nvSpPr>
      <xdr:spPr>
        <a:xfrm>
          <a:off x="13666704" y="69305988"/>
          <a:ext cx="4372534" cy="1200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31</xdr:col>
      <xdr:colOff>130480</xdr:colOff>
      <xdr:row>1</xdr:row>
      <xdr:rowOff>91336</xdr:rowOff>
    </xdr:from>
    <xdr:to>
      <xdr:col>45</xdr:col>
      <xdr:colOff>182672</xdr:colOff>
      <xdr:row>6</xdr:row>
      <xdr:rowOff>352294</xdr:rowOff>
    </xdr:to>
    <xdr:sp macro="" textlink="">
      <xdr:nvSpPr>
        <xdr:cNvPr id="2" name="正方形/長方形 1">
          <a:extLst>
            <a:ext uri="{FF2B5EF4-FFF2-40B4-BE49-F238E27FC236}">
              <a16:creationId xmlns:a16="http://schemas.microsoft.com/office/drawing/2014/main" id="{AE453DAD-2C81-7668-CFC2-69EFDCE875E8}"/>
            </a:ext>
          </a:extLst>
        </xdr:cNvPr>
        <xdr:cNvSpPr/>
      </xdr:nvSpPr>
      <xdr:spPr>
        <a:xfrm>
          <a:off x="13582912" y="91336"/>
          <a:ext cx="6706644" cy="203547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kern="1200"/>
            <a:t>算定表の形式に変更はないため、過年度集計表を使用して実績をとりまとめていた方は、当該情報を本シートの水色セルにコピー</a:t>
          </a:r>
          <a:r>
            <a:rPr kumimoji="1" lang="en-US" altLang="ja-JP" sz="1800" kern="1200"/>
            <a:t>&amp;</a:t>
          </a:r>
          <a:r>
            <a:rPr kumimoji="1" lang="ja-JP" altLang="en-US" sz="1800" kern="1200"/>
            <a:t>ペーストしていただければ同じ集計結果が表示されます。</a:t>
          </a:r>
          <a:endParaRPr kumimoji="1" lang="en-US" altLang="ja-JP" sz="1800" kern="1200"/>
        </a:p>
        <a:p>
          <a:pPr algn="l"/>
          <a:r>
            <a:rPr kumimoji="1" lang="ja-JP" altLang="en-US" sz="1800" kern="1200"/>
            <a:t>もしも集計結果がことなる場合は、転記した際にセルの位置がずれている可能性があります。転記内容の見直しをお願いいたします。</a:t>
          </a:r>
        </a:p>
      </xdr:txBody>
    </xdr:sp>
    <xdr:clientData/>
  </xdr:twoCellAnchor>
  <xdr:twoCellAnchor>
    <xdr:from>
      <xdr:col>0</xdr:col>
      <xdr:colOff>39145</xdr:colOff>
      <xdr:row>0</xdr:row>
      <xdr:rowOff>0</xdr:rowOff>
    </xdr:from>
    <xdr:to>
      <xdr:col>12</xdr:col>
      <xdr:colOff>13048</xdr:colOff>
      <xdr:row>3</xdr:row>
      <xdr:rowOff>65240</xdr:rowOff>
    </xdr:to>
    <xdr:sp macro="" textlink="">
      <xdr:nvSpPr>
        <xdr:cNvPr id="3" name="正方形/長方形 2">
          <a:extLst>
            <a:ext uri="{FF2B5EF4-FFF2-40B4-BE49-F238E27FC236}">
              <a16:creationId xmlns:a16="http://schemas.microsoft.com/office/drawing/2014/main" id="{30E52712-8937-4104-9D4E-12D4616DDFA4}"/>
            </a:ext>
          </a:extLst>
        </xdr:cNvPr>
        <xdr:cNvSpPr/>
      </xdr:nvSpPr>
      <xdr:spPr>
        <a:xfrm>
          <a:off x="39145" y="0"/>
          <a:ext cx="5245273" cy="822021"/>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800" kern="1200"/>
            <a:t>入力が完了したら「補助シート」に戻り、入力内容が反映されているか御確認ください。</a:t>
          </a:r>
        </a:p>
      </xdr:txBody>
    </xdr:sp>
    <xdr:clientData/>
  </xdr:twoCellAnchor>
  <xdr:twoCellAnchor>
    <xdr:from>
      <xdr:col>0</xdr:col>
      <xdr:colOff>0</xdr:colOff>
      <xdr:row>18</xdr:row>
      <xdr:rowOff>208768</xdr:rowOff>
    </xdr:from>
    <xdr:to>
      <xdr:col>45</xdr:col>
      <xdr:colOff>201026</xdr:colOff>
      <xdr:row>23</xdr:row>
      <xdr:rowOff>173782</xdr:rowOff>
    </xdr:to>
    <xdr:sp macro="" textlink="">
      <xdr:nvSpPr>
        <xdr:cNvPr id="6" name="正方形/長方形 5">
          <a:extLst>
            <a:ext uri="{FF2B5EF4-FFF2-40B4-BE49-F238E27FC236}">
              <a16:creationId xmlns:a16="http://schemas.microsoft.com/office/drawing/2014/main" id="{B559118A-123A-4EB8-BAE4-FAB749A2FD77}"/>
            </a:ext>
          </a:extLst>
        </xdr:cNvPr>
        <xdr:cNvSpPr/>
      </xdr:nvSpPr>
      <xdr:spPr>
        <a:xfrm>
          <a:off x="0" y="6002056"/>
          <a:ext cx="20307910" cy="126980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000" kern="1200">
              <a:solidFill>
                <a:srgbClr val="FF0000"/>
              </a:solidFill>
            </a:rPr>
            <a:t>※</a:t>
          </a:r>
          <a:r>
            <a:rPr kumimoji="1" lang="ja-JP" altLang="en-US" sz="2000" kern="1200">
              <a:solidFill>
                <a:srgbClr val="FF0000"/>
              </a:solidFill>
            </a:rPr>
            <a:t>入力欄が多すぎる場合には、入力しない行を選択して、「非表示」を行ってください。「行の挿入」はできません。</a:t>
          </a:r>
          <a:endParaRPr kumimoji="1" lang="en-US" altLang="ja-JP" sz="2000" kern="1200">
            <a:solidFill>
              <a:srgbClr val="FF0000"/>
            </a:solidFill>
          </a:endParaRPr>
        </a:p>
        <a:p>
          <a:pPr algn="ctr"/>
          <a:r>
            <a:rPr kumimoji="1" lang="en-US" altLang="ja-JP" sz="2000" kern="1200">
              <a:solidFill>
                <a:srgbClr val="FF0000"/>
              </a:solidFill>
            </a:rPr>
            <a:t>※</a:t>
          </a:r>
          <a:r>
            <a:rPr kumimoji="1" lang="ja-JP" altLang="en-US" sz="2000" kern="1200">
              <a:solidFill>
                <a:srgbClr val="FF0000"/>
              </a:solidFill>
            </a:rPr>
            <a:t>非表示にしたセルに文字が残っていると正しい計算結果にならないためご注意ください。</a:t>
          </a:r>
          <a:endParaRPr kumimoji="1" lang="en-US" altLang="ja-JP" sz="2000" kern="1200">
            <a:solidFill>
              <a:srgbClr val="FF0000"/>
            </a:solidFill>
          </a:endParaRPr>
        </a:p>
        <a:p>
          <a:pPr algn="ctr"/>
          <a:r>
            <a:rPr kumimoji="1" lang="ja-JP" altLang="en-US" sz="2000" kern="1200">
              <a:solidFill>
                <a:srgbClr val="FF0000"/>
              </a:solidFill>
            </a:rPr>
            <a:t>（本図形は移動・削除していただいて構いません。）</a:t>
          </a:r>
          <a:endParaRPr kumimoji="1" lang="en-US" altLang="ja-JP" sz="2000" kern="1200">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34</xdr:col>
      <xdr:colOff>169779</xdr:colOff>
      <xdr:row>114</xdr:row>
      <xdr:rowOff>78288</xdr:rowOff>
    </xdr:from>
    <xdr:to>
      <xdr:col>44</xdr:col>
      <xdr:colOff>427513</xdr:colOff>
      <xdr:row>121</xdr:row>
      <xdr:rowOff>78288</xdr:rowOff>
    </xdr:to>
    <xdr:sp macro="" textlink="">
      <xdr:nvSpPr>
        <xdr:cNvPr id="2" name="角丸四角形 3">
          <a:extLst>
            <a:ext uri="{FF2B5EF4-FFF2-40B4-BE49-F238E27FC236}">
              <a16:creationId xmlns:a16="http://schemas.microsoft.com/office/drawing/2014/main" id="{12565062-056C-4BAC-B3C8-D544E5366E50}"/>
            </a:ext>
          </a:extLst>
        </xdr:cNvPr>
        <xdr:cNvSpPr/>
      </xdr:nvSpPr>
      <xdr:spPr>
        <a:xfrm>
          <a:off x="13666704" y="31129788"/>
          <a:ext cx="4372534" cy="1200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31</xdr:col>
      <xdr:colOff>260959</xdr:colOff>
      <xdr:row>1</xdr:row>
      <xdr:rowOff>182671</xdr:rowOff>
    </xdr:from>
    <xdr:to>
      <xdr:col>45</xdr:col>
      <xdr:colOff>143527</xdr:colOff>
      <xdr:row>3</xdr:row>
      <xdr:rowOff>104383</xdr:rowOff>
    </xdr:to>
    <xdr:sp macro="" textlink="">
      <xdr:nvSpPr>
        <xdr:cNvPr id="3" name="正方形/長方形 2">
          <a:extLst>
            <a:ext uri="{FF2B5EF4-FFF2-40B4-BE49-F238E27FC236}">
              <a16:creationId xmlns:a16="http://schemas.microsoft.com/office/drawing/2014/main" id="{D421371E-B0F3-4298-A6E8-D9121EEB056A}"/>
            </a:ext>
          </a:extLst>
        </xdr:cNvPr>
        <xdr:cNvSpPr/>
      </xdr:nvSpPr>
      <xdr:spPr>
        <a:xfrm>
          <a:off x="12595834" y="182671"/>
          <a:ext cx="5597568" cy="683712"/>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kern="1200"/>
            <a:t>本報告書に記載がない調査項目については、みやぎ電子申請サービス上で入力をお願いいたします。</a:t>
          </a:r>
        </a:p>
      </xdr:txBody>
    </xdr:sp>
    <xdr:clientData/>
  </xdr:twoCellAnchor>
  <xdr:twoCellAnchor>
    <xdr:from>
      <xdr:col>12</xdr:col>
      <xdr:colOff>417534</xdr:colOff>
      <xdr:row>8</xdr:row>
      <xdr:rowOff>39144</xdr:rowOff>
    </xdr:from>
    <xdr:to>
      <xdr:col>17</xdr:col>
      <xdr:colOff>72146</xdr:colOff>
      <xdr:row>10</xdr:row>
      <xdr:rowOff>223196</xdr:rowOff>
    </xdr:to>
    <xdr:sp macro="" textlink="">
      <xdr:nvSpPr>
        <xdr:cNvPr id="4" name="AutoShape 4">
          <a:extLst>
            <a:ext uri="{FF2B5EF4-FFF2-40B4-BE49-F238E27FC236}">
              <a16:creationId xmlns:a16="http://schemas.microsoft.com/office/drawing/2014/main" id="{E74F62C6-E454-4C86-9899-C31814069616}"/>
            </a:ext>
          </a:extLst>
        </xdr:cNvPr>
        <xdr:cNvSpPr>
          <a:spLocks noChangeArrowheads="1"/>
        </xdr:cNvSpPr>
      </xdr:nvSpPr>
      <xdr:spPr bwMode="auto">
        <a:xfrm>
          <a:off x="5256234" y="2248944"/>
          <a:ext cx="1626287" cy="717452"/>
        </a:xfrm>
        <a:prstGeom prst="wedgeRectCallout">
          <a:avLst>
            <a:gd name="adj1" fmla="val -87521"/>
            <a:gd name="adj2" fmla="val -608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FF0000"/>
              </a:solidFill>
              <a:latin typeface="ＭＳ Ｐゴシック"/>
              <a:ea typeface="ＭＳ Ｐゴシック"/>
            </a:rPr>
            <a:t>国税庁法人番号情報サイトより確認可能です。</a:t>
          </a:r>
          <a:endParaRPr lang="en-US" altLang="ja-JP" sz="1200" b="0" i="0" u="none" strike="noStrike" baseline="0">
            <a:solidFill>
              <a:srgbClr val="FF0000"/>
            </a:solidFill>
            <a:latin typeface="ＭＳ Ｐゴシック"/>
            <a:ea typeface="ＭＳ Ｐゴシック"/>
          </a:endParaRPr>
        </a:p>
      </xdr:txBody>
    </xdr:sp>
    <xdr:clientData/>
  </xdr:twoCellAnchor>
  <xdr:twoCellAnchor>
    <xdr:from>
      <xdr:col>8</xdr:col>
      <xdr:colOff>201246</xdr:colOff>
      <xdr:row>97</xdr:row>
      <xdr:rowOff>152735</xdr:rowOff>
    </xdr:from>
    <xdr:to>
      <xdr:col>13</xdr:col>
      <xdr:colOff>68772</xdr:colOff>
      <xdr:row>101</xdr:row>
      <xdr:rowOff>128634</xdr:rowOff>
    </xdr:to>
    <xdr:sp macro="" textlink="">
      <xdr:nvSpPr>
        <xdr:cNvPr id="5" name="AutoShape 4">
          <a:extLst>
            <a:ext uri="{FF2B5EF4-FFF2-40B4-BE49-F238E27FC236}">
              <a16:creationId xmlns:a16="http://schemas.microsoft.com/office/drawing/2014/main" id="{E958DFAC-FE5D-43F4-A803-E34FEEEA6BC6}"/>
            </a:ext>
          </a:extLst>
        </xdr:cNvPr>
        <xdr:cNvSpPr>
          <a:spLocks noChangeArrowheads="1"/>
        </xdr:cNvSpPr>
      </xdr:nvSpPr>
      <xdr:spPr bwMode="auto">
        <a:xfrm>
          <a:off x="3525471" y="26441735"/>
          <a:ext cx="1839201" cy="1042699"/>
        </a:xfrm>
        <a:prstGeom prst="wedgeRectCallout">
          <a:avLst>
            <a:gd name="adj1" fmla="val -7255"/>
            <a:gd name="adj2" fmla="val -3230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月給、時給、日給に関わらず、、「その月の就労日数」を</a:t>
          </a:r>
          <a:r>
            <a:rPr lang="ja-JP" altLang="en-US" sz="1200" b="1" i="0" u="sng" strike="noStrike" baseline="0">
              <a:solidFill>
                <a:srgbClr val="FF0000"/>
              </a:solidFill>
              <a:latin typeface="ＭＳ Ｐゴシック"/>
              <a:ea typeface="ＭＳ Ｐゴシック"/>
            </a:rPr>
            <a:t>必ず記入。</a:t>
          </a:r>
          <a:endParaRPr lang="en-US" altLang="ja-JP" sz="1200" b="1" i="0" u="sng" strike="noStrike" baseline="0">
            <a:solidFill>
              <a:srgbClr val="FF0000"/>
            </a:solidFill>
            <a:latin typeface="ＭＳ Ｐゴシック"/>
            <a:ea typeface="ＭＳ Ｐゴシック"/>
          </a:endParaRPr>
        </a:p>
      </xdr:txBody>
    </xdr:sp>
    <xdr:clientData/>
  </xdr:twoCellAnchor>
  <xdr:twoCellAnchor>
    <xdr:from>
      <xdr:col>15</xdr:col>
      <xdr:colOff>428737</xdr:colOff>
      <xdr:row>97</xdr:row>
      <xdr:rowOff>219972</xdr:rowOff>
    </xdr:from>
    <xdr:to>
      <xdr:col>21</xdr:col>
      <xdr:colOff>89645</xdr:colOff>
      <xdr:row>101</xdr:row>
      <xdr:rowOff>207076</xdr:rowOff>
    </xdr:to>
    <xdr:sp macro="" textlink="">
      <xdr:nvSpPr>
        <xdr:cNvPr id="6" name="AutoShape 3">
          <a:extLst>
            <a:ext uri="{FF2B5EF4-FFF2-40B4-BE49-F238E27FC236}">
              <a16:creationId xmlns:a16="http://schemas.microsoft.com/office/drawing/2014/main" id="{7B356E31-B0B9-42EA-8B9D-D04A31E50922}"/>
            </a:ext>
          </a:extLst>
        </xdr:cNvPr>
        <xdr:cNvSpPr>
          <a:spLocks noChangeArrowheads="1"/>
        </xdr:cNvSpPr>
      </xdr:nvSpPr>
      <xdr:spPr bwMode="auto">
        <a:xfrm>
          <a:off x="6429487" y="26508972"/>
          <a:ext cx="1985008" cy="1053904"/>
        </a:xfrm>
        <a:prstGeom prst="wedgeRectCallout">
          <a:avLst>
            <a:gd name="adj1" fmla="val -27083"/>
            <a:gd name="adj2" fmla="val -3090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24</xdr:col>
      <xdr:colOff>4143</xdr:colOff>
      <xdr:row>96</xdr:row>
      <xdr:rowOff>77520</xdr:rowOff>
    </xdr:from>
    <xdr:to>
      <xdr:col>29</xdr:col>
      <xdr:colOff>41752</xdr:colOff>
      <xdr:row>100</xdr:row>
      <xdr:rowOff>53419</xdr:rowOff>
    </xdr:to>
    <xdr:sp macro="" textlink="">
      <xdr:nvSpPr>
        <xdr:cNvPr id="7" name="AutoShape 3">
          <a:extLst>
            <a:ext uri="{FF2B5EF4-FFF2-40B4-BE49-F238E27FC236}">
              <a16:creationId xmlns:a16="http://schemas.microsoft.com/office/drawing/2014/main" id="{7C3E5149-834B-4C31-876D-56154AF33C9A}"/>
            </a:ext>
          </a:extLst>
        </xdr:cNvPr>
        <xdr:cNvSpPr>
          <a:spLocks noChangeArrowheads="1"/>
        </xdr:cNvSpPr>
      </xdr:nvSpPr>
      <xdr:spPr bwMode="auto">
        <a:xfrm>
          <a:off x="9491043" y="26099820"/>
          <a:ext cx="2075959" cy="1042699"/>
        </a:xfrm>
        <a:prstGeom prst="wedgeRectCallout">
          <a:avLst>
            <a:gd name="adj1" fmla="val 61312"/>
            <a:gd name="adj2" fmla="val -1632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月給、時給、日給に関わらず、「その月に支払った工賃額」を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33</xdr:col>
      <xdr:colOff>377161</xdr:colOff>
      <xdr:row>95</xdr:row>
      <xdr:rowOff>204007</xdr:rowOff>
    </xdr:from>
    <xdr:to>
      <xdr:col>38</xdr:col>
      <xdr:colOff>233481</xdr:colOff>
      <xdr:row>99</xdr:row>
      <xdr:rowOff>202318</xdr:rowOff>
    </xdr:to>
    <xdr:sp macro="" textlink="">
      <xdr:nvSpPr>
        <xdr:cNvPr id="8" name="AutoShape 10">
          <a:extLst>
            <a:ext uri="{FF2B5EF4-FFF2-40B4-BE49-F238E27FC236}">
              <a16:creationId xmlns:a16="http://schemas.microsoft.com/office/drawing/2014/main" id="{8F243490-8303-4938-AE2D-B535F153D8CD}"/>
            </a:ext>
          </a:extLst>
        </xdr:cNvPr>
        <xdr:cNvSpPr>
          <a:spLocks noChangeArrowheads="1"/>
        </xdr:cNvSpPr>
      </xdr:nvSpPr>
      <xdr:spPr bwMode="auto">
        <a:xfrm>
          <a:off x="13416886" y="25959607"/>
          <a:ext cx="1827995" cy="1065111"/>
        </a:xfrm>
        <a:prstGeom prst="wedgeRectCallout">
          <a:avLst>
            <a:gd name="adj1" fmla="val 73521"/>
            <a:gd name="adj2" fmla="val -1846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clientData/>
  </xdr:twoCellAnchor>
  <xdr:twoCellAnchor>
    <xdr:from>
      <xdr:col>0</xdr:col>
      <xdr:colOff>0</xdr:colOff>
      <xdr:row>102</xdr:row>
      <xdr:rowOff>203853</xdr:rowOff>
    </xdr:from>
    <xdr:to>
      <xdr:col>45</xdr:col>
      <xdr:colOff>234862</xdr:colOff>
      <xdr:row>106</xdr:row>
      <xdr:rowOff>67694</xdr:rowOff>
    </xdr:to>
    <xdr:sp macro="" textlink="">
      <xdr:nvSpPr>
        <xdr:cNvPr id="9" name="正方形/長方形 8">
          <a:extLst>
            <a:ext uri="{FF2B5EF4-FFF2-40B4-BE49-F238E27FC236}">
              <a16:creationId xmlns:a16="http://schemas.microsoft.com/office/drawing/2014/main" id="{3C55AC10-FC41-4E6C-8DE6-9A6953223F29}"/>
            </a:ext>
          </a:extLst>
        </xdr:cNvPr>
        <xdr:cNvSpPr/>
      </xdr:nvSpPr>
      <xdr:spPr>
        <a:xfrm>
          <a:off x="0" y="27826353"/>
          <a:ext cx="18275212" cy="930641"/>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kern="1200">
              <a:solidFill>
                <a:srgbClr val="FF0000"/>
              </a:solidFill>
            </a:rPr>
            <a:t>入力欄が多すぎる場合には、入力しない行を選択して、「行の削除」を行ってください。「行の挿入」はできません。</a:t>
          </a:r>
          <a:endParaRPr kumimoji="1" lang="en-US" altLang="ja-JP" sz="2000" kern="1200">
            <a:solidFill>
              <a:srgbClr val="FF0000"/>
            </a:solidFill>
          </a:endParaRPr>
        </a:p>
      </xdr:txBody>
    </xdr:sp>
    <xdr:clientData/>
  </xdr:twoCellAnchor>
  <xdr:twoCellAnchor>
    <xdr:from>
      <xdr:col>2</xdr:col>
      <xdr:colOff>233021</xdr:colOff>
      <xdr:row>94</xdr:row>
      <xdr:rowOff>39144</xdr:rowOff>
    </xdr:from>
    <xdr:to>
      <xdr:col>6</xdr:col>
      <xdr:colOff>22260</xdr:colOff>
      <xdr:row>98</xdr:row>
      <xdr:rowOff>15042</xdr:rowOff>
    </xdr:to>
    <xdr:sp macro="" textlink="">
      <xdr:nvSpPr>
        <xdr:cNvPr id="10" name="AutoShape 4">
          <a:extLst>
            <a:ext uri="{FF2B5EF4-FFF2-40B4-BE49-F238E27FC236}">
              <a16:creationId xmlns:a16="http://schemas.microsoft.com/office/drawing/2014/main" id="{DB94E233-2F89-4AB8-AD34-E85FBB4BA088}"/>
            </a:ext>
          </a:extLst>
        </xdr:cNvPr>
        <xdr:cNvSpPr>
          <a:spLocks noChangeArrowheads="1"/>
        </xdr:cNvSpPr>
      </xdr:nvSpPr>
      <xdr:spPr bwMode="auto">
        <a:xfrm>
          <a:off x="709271" y="25528044"/>
          <a:ext cx="1837114" cy="1042698"/>
        </a:xfrm>
        <a:prstGeom prst="wedgeRectCallout">
          <a:avLst>
            <a:gd name="adj1" fmla="val -15182"/>
            <a:gd name="adj2" fmla="val -13620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提出用の</a:t>
          </a:r>
          <a:r>
            <a:rPr lang="en-US" altLang="ja-JP" sz="1200" b="1" i="0" u="none" strike="noStrike" baseline="0">
              <a:solidFill>
                <a:srgbClr val="FF0000"/>
              </a:solidFill>
              <a:latin typeface="ＭＳ Ｐゴシック"/>
              <a:ea typeface="ＭＳ Ｐゴシック"/>
            </a:rPr>
            <a:t>Excel</a:t>
          </a:r>
          <a:r>
            <a:rPr lang="ja-JP" altLang="en-US" sz="1200" b="1" i="0" u="none" strike="noStrike" baseline="0">
              <a:solidFill>
                <a:srgbClr val="FF0000"/>
              </a:solidFill>
              <a:latin typeface="ＭＳ Ｐゴシック"/>
              <a:ea typeface="ＭＳ Ｐゴシック"/>
            </a:rPr>
            <a:t>には利用者の個人名を記載しないでください。</a:t>
          </a:r>
          <a:endParaRPr lang="en-US" altLang="ja-JP" sz="1200" b="1" i="0" u="none" strike="noStrike" baseline="0">
            <a:solidFill>
              <a:srgbClr val="FF0000"/>
            </a:solidFill>
            <a:latin typeface="ＭＳ Ｐゴシック"/>
            <a:ea typeface="ＭＳ Ｐゴシック"/>
          </a:endParaRPr>
        </a:p>
      </xdr:txBody>
    </xdr:sp>
    <xdr:clientData/>
  </xdr:twoCellAnchor>
  <xdr:twoCellAnchor>
    <xdr:from>
      <xdr:col>34</xdr:col>
      <xdr:colOff>156576</xdr:colOff>
      <xdr:row>10</xdr:row>
      <xdr:rowOff>130479</xdr:rowOff>
    </xdr:from>
    <xdr:to>
      <xdr:col>42</xdr:col>
      <xdr:colOff>115083</xdr:colOff>
      <xdr:row>12</xdr:row>
      <xdr:rowOff>0</xdr:rowOff>
    </xdr:to>
    <xdr:sp macro="" textlink="">
      <xdr:nvSpPr>
        <xdr:cNvPr id="11" name="AutoShape 4">
          <a:extLst>
            <a:ext uri="{FF2B5EF4-FFF2-40B4-BE49-F238E27FC236}">
              <a16:creationId xmlns:a16="http://schemas.microsoft.com/office/drawing/2014/main" id="{9C159DA8-2D5D-420D-B0D0-84912FB5FF4A}"/>
            </a:ext>
          </a:extLst>
        </xdr:cNvPr>
        <xdr:cNvSpPr>
          <a:spLocks noChangeArrowheads="1"/>
        </xdr:cNvSpPr>
      </xdr:nvSpPr>
      <xdr:spPr bwMode="auto">
        <a:xfrm>
          <a:off x="13653501" y="2873679"/>
          <a:ext cx="3187482" cy="402921"/>
        </a:xfrm>
        <a:prstGeom prst="wedgeRectCallout">
          <a:avLst>
            <a:gd name="adj1" fmla="val -86580"/>
            <a:gd name="adj2" fmla="val -1428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令和</a:t>
          </a:r>
          <a:r>
            <a:rPr lang="en-US" altLang="ja-JP" sz="1200" b="1" i="0" u="none" strike="noStrike" baseline="0">
              <a:solidFill>
                <a:srgbClr val="FF0000"/>
              </a:solidFill>
              <a:latin typeface="ＭＳ Ｐゴシック"/>
              <a:ea typeface="ＭＳ Ｐゴシック"/>
            </a:rPr>
            <a:t>8</a:t>
          </a:r>
          <a:r>
            <a:rPr lang="ja-JP" altLang="en-US" sz="1200" b="1" i="0" u="none" strike="noStrike" baseline="0">
              <a:solidFill>
                <a:srgbClr val="FF0000"/>
              </a:solidFill>
              <a:latin typeface="ＭＳ Ｐゴシック"/>
              <a:ea typeface="ＭＳ Ｐゴシック"/>
            </a:rPr>
            <a:t>年２月に多機能に移行した場合の記載例</a:t>
          </a:r>
          <a:endParaRPr lang="en-US" altLang="ja-JP" sz="1200" b="1" i="0" u="none" strike="noStrike" baseline="0">
            <a:solidFill>
              <a:srgbClr val="FF0000"/>
            </a:solidFill>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34</xdr:col>
      <xdr:colOff>169779</xdr:colOff>
      <xdr:row>57</xdr:row>
      <xdr:rowOff>78288</xdr:rowOff>
    </xdr:from>
    <xdr:to>
      <xdr:col>44</xdr:col>
      <xdr:colOff>427513</xdr:colOff>
      <xdr:row>64</xdr:row>
      <xdr:rowOff>78288</xdr:rowOff>
    </xdr:to>
    <xdr:sp macro="" textlink="">
      <xdr:nvSpPr>
        <xdr:cNvPr id="2" name="角丸四角形 3">
          <a:extLst>
            <a:ext uri="{FF2B5EF4-FFF2-40B4-BE49-F238E27FC236}">
              <a16:creationId xmlns:a16="http://schemas.microsoft.com/office/drawing/2014/main" id="{9C69F7DD-D961-4FFE-849F-DB8F059653E7}"/>
            </a:ext>
          </a:extLst>
        </xdr:cNvPr>
        <xdr:cNvSpPr/>
      </xdr:nvSpPr>
      <xdr:spPr>
        <a:xfrm>
          <a:off x="13666704" y="60381063"/>
          <a:ext cx="4372534" cy="1200150"/>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twoCellAnchor>
    <xdr:from>
      <xdr:col>8</xdr:col>
      <xdr:colOff>201246</xdr:colOff>
      <xdr:row>40</xdr:row>
      <xdr:rowOff>152735</xdr:rowOff>
    </xdr:from>
    <xdr:to>
      <xdr:col>13</xdr:col>
      <xdr:colOff>68772</xdr:colOff>
      <xdr:row>44</xdr:row>
      <xdr:rowOff>128634</xdr:rowOff>
    </xdr:to>
    <xdr:sp macro="" textlink="">
      <xdr:nvSpPr>
        <xdr:cNvPr id="5" name="AutoShape 4">
          <a:extLst>
            <a:ext uri="{FF2B5EF4-FFF2-40B4-BE49-F238E27FC236}">
              <a16:creationId xmlns:a16="http://schemas.microsoft.com/office/drawing/2014/main" id="{29C417BF-B934-4E97-B177-B792A908BD1A}"/>
            </a:ext>
          </a:extLst>
        </xdr:cNvPr>
        <xdr:cNvSpPr>
          <a:spLocks noChangeArrowheads="1"/>
        </xdr:cNvSpPr>
      </xdr:nvSpPr>
      <xdr:spPr bwMode="auto">
        <a:xfrm>
          <a:off x="3528472" y="12809242"/>
          <a:ext cx="1837766" cy="1019734"/>
        </a:xfrm>
        <a:prstGeom prst="wedgeRectCallout">
          <a:avLst>
            <a:gd name="adj1" fmla="val -7255"/>
            <a:gd name="adj2" fmla="val -3230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月給、時給、日給に関わらず、、「その月の就労日数」を</a:t>
          </a:r>
          <a:r>
            <a:rPr lang="ja-JP" altLang="en-US" sz="1200" b="1" i="0" u="sng" strike="noStrike" baseline="0">
              <a:solidFill>
                <a:srgbClr val="FF0000"/>
              </a:solidFill>
              <a:latin typeface="ＭＳ Ｐゴシック"/>
              <a:ea typeface="ＭＳ Ｐゴシック"/>
            </a:rPr>
            <a:t>必ず記入。</a:t>
          </a:r>
          <a:endParaRPr lang="en-US" altLang="ja-JP" sz="1200" b="1" i="0" u="sng" strike="noStrike" baseline="0">
            <a:solidFill>
              <a:srgbClr val="FF0000"/>
            </a:solidFill>
            <a:latin typeface="ＭＳ Ｐゴシック"/>
            <a:ea typeface="ＭＳ Ｐゴシック"/>
          </a:endParaRPr>
        </a:p>
      </xdr:txBody>
    </xdr:sp>
    <xdr:clientData/>
  </xdr:twoCellAnchor>
  <xdr:twoCellAnchor>
    <xdr:from>
      <xdr:col>15</xdr:col>
      <xdr:colOff>428737</xdr:colOff>
      <xdr:row>40</xdr:row>
      <xdr:rowOff>219972</xdr:rowOff>
    </xdr:from>
    <xdr:to>
      <xdr:col>21</xdr:col>
      <xdr:colOff>89645</xdr:colOff>
      <xdr:row>44</xdr:row>
      <xdr:rowOff>207076</xdr:rowOff>
    </xdr:to>
    <xdr:sp macro="" textlink="">
      <xdr:nvSpPr>
        <xdr:cNvPr id="6" name="AutoShape 3">
          <a:extLst>
            <a:ext uri="{FF2B5EF4-FFF2-40B4-BE49-F238E27FC236}">
              <a16:creationId xmlns:a16="http://schemas.microsoft.com/office/drawing/2014/main" id="{AD884306-BC13-45E7-B1D5-6B70C20167F6}"/>
            </a:ext>
          </a:extLst>
        </xdr:cNvPr>
        <xdr:cNvSpPr>
          <a:spLocks noChangeArrowheads="1"/>
        </xdr:cNvSpPr>
      </xdr:nvSpPr>
      <xdr:spPr bwMode="auto">
        <a:xfrm>
          <a:off x="6430792" y="12876479"/>
          <a:ext cx="1983442" cy="1030939"/>
        </a:xfrm>
        <a:prstGeom prst="wedgeRectCallout">
          <a:avLst>
            <a:gd name="adj1" fmla="val -27083"/>
            <a:gd name="adj2" fmla="val -3090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24</xdr:col>
      <xdr:colOff>4143</xdr:colOff>
      <xdr:row>39</xdr:row>
      <xdr:rowOff>77520</xdr:rowOff>
    </xdr:from>
    <xdr:to>
      <xdr:col>29</xdr:col>
      <xdr:colOff>41752</xdr:colOff>
      <xdr:row>43</xdr:row>
      <xdr:rowOff>53419</xdr:rowOff>
    </xdr:to>
    <xdr:sp macro="" textlink="">
      <xdr:nvSpPr>
        <xdr:cNvPr id="7" name="AutoShape 3">
          <a:extLst>
            <a:ext uri="{FF2B5EF4-FFF2-40B4-BE49-F238E27FC236}">
              <a16:creationId xmlns:a16="http://schemas.microsoft.com/office/drawing/2014/main" id="{31C6A52D-8358-494A-942C-11231A59E875}"/>
            </a:ext>
          </a:extLst>
        </xdr:cNvPr>
        <xdr:cNvSpPr>
          <a:spLocks noChangeArrowheads="1"/>
        </xdr:cNvSpPr>
      </xdr:nvSpPr>
      <xdr:spPr bwMode="auto">
        <a:xfrm>
          <a:off x="9489999" y="12473068"/>
          <a:ext cx="2073089" cy="1019735"/>
        </a:xfrm>
        <a:prstGeom prst="wedgeRectCallout">
          <a:avLst>
            <a:gd name="adj1" fmla="val 61312"/>
            <a:gd name="adj2" fmla="val -1632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月給、時給、日給に関わらず、「その月に支払った工賃額」を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33</xdr:col>
      <xdr:colOff>377161</xdr:colOff>
      <xdr:row>38</xdr:row>
      <xdr:rowOff>204007</xdr:rowOff>
    </xdr:from>
    <xdr:to>
      <xdr:col>38</xdr:col>
      <xdr:colOff>233481</xdr:colOff>
      <xdr:row>42</xdr:row>
      <xdr:rowOff>202318</xdr:rowOff>
    </xdr:to>
    <xdr:sp macro="" textlink="">
      <xdr:nvSpPr>
        <xdr:cNvPr id="8" name="AutoShape 10">
          <a:extLst>
            <a:ext uri="{FF2B5EF4-FFF2-40B4-BE49-F238E27FC236}">
              <a16:creationId xmlns:a16="http://schemas.microsoft.com/office/drawing/2014/main" id="{51654C3F-29BB-4618-A6E8-274049801D3A}"/>
            </a:ext>
          </a:extLst>
        </xdr:cNvPr>
        <xdr:cNvSpPr>
          <a:spLocks noChangeArrowheads="1"/>
        </xdr:cNvSpPr>
      </xdr:nvSpPr>
      <xdr:spPr bwMode="auto">
        <a:xfrm>
          <a:off x="13412058" y="12338596"/>
          <a:ext cx="1826560" cy="1042147"/>
        </a:xfrm>
        <a:prstGeom prst="wedgeRectCallout">
          <a:avLst>
            <a:gd name="adj1" fmla="val 73521"/>
            <a:gd name="adj2" fmla="val -1846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clientData/>
  </xdr:twoCellAnchor>
  <xdr:twoCellAnchor>
    <xdr:from>
      <xdr:col>31</xdr:col>
      <xdr:colOff>78288</xdr:colOff>
      <xdr:row>1</xdr:row>
      <xdr:rowOff>65240</xdr:rowOff>
    </xdr:from>
    <xdr:to>
      <xdr:col>45</xdr:col>
      <xdr:colOff>130480</xdr:colOff>
      <xdr:row>8</xdr:row>
      <xdr:rowOff>143528</xdr:rowOff>
    </xdr:to>
    <xdr:sp macro="" textlink="">
      <xdr:nvSpPr>
        <xdr:cNvPr id="3" name="正方形/長方形 2">
          <a:extLst>
            <a:ext uri="{FF2B5EF4-FFF2-40B4-BE49-F238E27FC236}">
              <a16:creationId xmlns:a16="http://schemas.microsoft.com/office/drawing/2014/main" id="{EF6AD61B-AC5F-4609-9F56-B7B58D7C973B}"/>
            </a:ext>
          </a:extLst>
        </xdr:cNvPr>
        <xdr:cNvSpPr/>
      </xdr:nvSpPr>
      <xdr:spPr>
        <a:xfrm>
          <a:off x="12408596" y="65240"/>
          <a:ext cx="5767192" cy="247911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kern="1200"/>
            <a:t>算定表の形式に変更はないため、過年度集計表を使用して実績をとりまとめていた方は、当該情報を本シートの水色セルにコピー</a:t>
          </a:r>
          <a:r>
            <a:rPr kumimoji="1" lang="en-US" altLang="ja-JP" sz="1800" kern="1200"/>
            <a:t>&amp;</a:t>
          </a:r>
          <a:r>
            <a:rPr kumimoji="1" lang="ja-JP" altLang="en-US" sz="1800" kern="1200"/>
            <a:t>ペーストしていただければ同じ集計結果が表示されます。</a:t>
          </a:r>
          <a:endParaRPr kumimoji="1" lang="en-US" altLang="ja-JP" sz="1800" kern="1200"/>
        </a:p>
        <a:p>
          <a:pPr algn="l"/>
          <a:r>
            <a:rPr kumimoji="1" lang="ja-JP" altLang="en-US" sz="1800" kern="1200"/>
            <a:t>もしも集計結果がことなる場合は、転記した際にセルの位置がずれている可能性があります。転記内容の見直しをお願いいたします。</a:t>
          </a:r>
        </a:p>
      </xdr:txBody>
    </xdr:sp>
    <xdr:clientData/>
  </xdr:twoCellAnchor>
  <xdr:twoCellAnchor>
    <xdr:from>
      <xdr:col>0</xdr:col>
      <xdr:colOff>26096</xdr:colOff>
      <xdr:row>1</xdr:row>
      <xdr:rowOff>78287</xdr:rowOff>
    </xdr:from>
    <xdr:to>
      <xdr:col>12</xdr:col>
      <xdr:colOff>365342</xdr:colOff>
      <xdr:row>3</xdr:row>
      <xdr:rowOff>143527</xdr:rowOff>
    </xdr:to>
    <xdr:sp macro="" textlink="">
      <xdr:nvSpPr>
        <xdr:cNvPr id="4" name="正方形/長方形 3">
          <a:extLst>
            <a:ext uri="{FF2B5EF4-FFF2-40B4-BE49-F238E27FC236}">
              <a16:creationId xmlns:a16="http://schemas.microsoft.com/office/drawing/2014/main" id="{F4941CC5-A2B9-45CC-B879-836243C3BDA1}"/>
            </a:ext>
          </a:extLst>
        </xdr:cNvPr>
        <xdr:cNvSpPr/>
      </xdr:nvSpPr>
      <xdr:spPr>
        <a:xfrm>
          <a:off x="26096" y="78287"/>
          <a:ext cx="5180034" cy="822021"/>
        </a:xfrm>
        <a:prstGeom prst="rect">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ja-JP" altLang="en-US" sz="1800" kern="1200"/>
            <a:t>入力が完了したら「補助シート」に戻り、入力内容が反映されているか御確認ください。</a:t>
          </a:r>
        </a:p>
      </xdr:txBody>
    </xdr:sp>
    <xdr:clientData/>
  </xdr:twoCellAnchor>
  <xdr:twoCellAnchor>
    <xdr:from>
      <xdr:col>0</xdr:col>
      <xdr:colOff>0</xdr:colOff>
      <xdr:row>48</xdr:row>
      <xdr:rowOff>39144</xdr:rowOff>
    </xdr:from>
    <xdr:to>
      <xdr:col>45</xdr:col>
      <xdr:colOff>117432</xdr:colOff>
      <xdr:row>53</xdr:row>
      <xdr:rowOff>4157</xdr:rowOff>
    </xdr:to>
    <xdr:sp macro="" textlink="">
      <xdr:nvSpPr>
        <xdr:cNvPr id="9" name="正方形/長方形 8">
          <a:extLst>
            <a:ext uri="{FF2B5EF4-FFF2-40B4-BE49-F238E27FC236}">
              <a16:creationId xmlns:a16="http://schemas.microsoft.com/office/drawing/2014/main" id="{D4CBFD46-0822-4ADD-9A92-9B0A78422D37}"/>
            </a:ext>
          </a:extLst>
        </xdr:cNvPr>
        <xdr:cNvSpPr/>
      </xdr:nvSpPr>
      <xdr:spPr>
        <a:xfrm>
          <a:off x="0" y="13348048"/>
          <a:ext cx="18162740" cy="1269808"/>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en-US" altLang="ja-JP" sz="2000" kern="1200">
              <a:solidFill>
                <a:srgbClr val="FF0000"/>
              </a:solidFill>
            </a:rPr>
            <a:t>※</a:t>
          </a:r>
          <a:r>
            <a:rPr kumimoji="1" lang="ja-JP" altLang="en-US" sz="2000" kern="1200">
              <a:solidFill>
                <a:srgbClr val="FF0000"/>
              </a:solidFill>
            </a:rPr>
            <a:t>入力欄が多すぎる場合には、入力しない行を選択して、「非表示」を行ってください。「行の挿入」はできません。</a:t>
          </a:r>
          <a:endParaRPr kumimoji="1" lang="en-US" altLang="ja-JP" sz="2000" kern="1200">
            <a:solidFill>
              <a:srgbClr val="FF0000"/>
            </a:solidFill>
          </a:endParaRPr>
        </a:p>
        <a:p>
          <a:pPr algn="ctr"/>
          <a:r>
            <a:rPr kumimoji="1" lang="en-US" altLang="ja-JP" sz="2000" kern="1200">
              <a:solidFill>
                <a:srgbClr val="FF0000"/>
              </a:solidFill>
            </a:rPr>
            <a:t>※</a:t>
          </a:r>
          <a:r>
            <a:rPr kumimoji="1" lang="ja-JP" altLang="en-US" sz="2000" kern="1200">
              <a:solidFill>
                <a:srgbClr val="FF0000"/>
              </a:solidFill>
            </a:rPr>
            <a:t>非表示にしたセルに文字が残っていると正しい計算結果にならないためご注意ください。</a:t>
          </a:r>
          <a:endParaRPr kumimoji="1" lang="en-US" altLang="ja-JP" sz="2000" kern="1200">
            <a:solidFill>
              <a:srgbClr val="FF0000"/>
            </a:solidFill>
          </a:endParaRPr>
        </a:p>
        <a:p>
          <a:pPr algn="ctr"/>
          <a:r>
            <a:rPr kumimoji="1" lang="ja-JP" altLang="en-US" sz="2000" kern="1200">
              <a:solidFill>
                <a:srgbClr val="FF0000"/>
              </a:solidFill>
            </a:rPr>
            <a:t>（本図形は移動・削除していただいて構いません。）</a:t>
          </a:r>
          <a:endParaRPr kumimoji="1" lang="en-US" altLang="ja-JP" sz="2000" kern="1200">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1</xdr:col>
      <xdr:colOff>291352</xdr:colOff>
      <xdr:row>0</xdr:row>
      <xdr:rowOff>156883</xdr:rowOff>
    </xdr:from>
    <xdr:to>
      <xdr:col>15</xdr:col>
      <xdr:colOff>0</xdr:colOff>
      <xdr:row>2</xdr:row>
      <xdr:rowOff>145677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36176" y="156883"/>
          <a:ext cx="5311589" cy="7059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36000" bIns="0" rtlCol="0" anchor="t"/>
        <a:lstStyle/>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a:t>
          </a:r>
          <a:r>
            <a:rPr kumimoji="1" lang="ja-JP" altLang="en-US" sz="1200" b="1">
              <a:solidFill>
                <a:srgbClr val="FF0000"/>
              </a:solidFill>
              <a:latin typeface="ＭＳ 明朝" panose="02020609040205080304" pitchFamily="17" charset="-128"/>
              <a:ea typeface="ＭＳ 明朝" panose="02020609040205080304" pitchFamily="17" charset="-128"/>
            </a:rPr>
            <a:t>事業所番号は</a:t>
          </a:r>
          <a:r>
            <a:rPr kumimoji="1" lang="ja-JP" altLang="en-US" sz="1200" b="1" u="sng">
              <a:solidFill>
                <a:srgbClr val="FF0000"/>
              </a:solidFill>
              <a:latin typeface="ＭＳ 明朝" panose="02020609040205080304" pitchFamily="17" charset="-128"/>
              <a:ea typeface="ＭＳ 明朝" panose="02020609040205080304" pitchFamily="17" charset="-128"/>
            </a:rPr>
            <a:t>半角</a:t>
          </a:r>
          <a:r>
            <a:rPr kumimoji="1" lang="en-US" altLang="ja-JP" sz="1200" b="1" u="sng">
              <a:solidFill>
                <a:srgbClr val="FF0000"/>
              </a:solidFill>
              <a:latin typeface="ＭＳ 明朝" panose="02020609040205080304" pitchFamily="17" charset="-128"/>
              <a:ea typeface="ＭＳ 明朝" panose="02020609040205080304" pitchFamily="17" charset="-128"/>
            </a:rPr>
            <a:t>10</a:t>
          </a:r>
          <a:r>
            <a:rPr kumimoji="1" lang="ja-JP" altLang="en-US" sz="1200" b="1" u="sng">
              <a:solidFill>
                <a:srgbClr val="FF0000"/>
              </a:solidFill>
              <a:latin typeface="ＭＳ 明朝" panose="02020609040205080304" pitchFamily="17" charset="-128"/>
              <a:ea typeface="ＭＳ 明朝" panose="02020609040205080304" pitchFamily="17" charset="-128"/>
            </a:rPr>
            <a:t>桁</a:t>
          </a:r>
          <a:r>
            <a:rPr kumimoji="1" lang="ja-JP" altLang="en-US" sz="1200" b="1">
              <a:solidFill>
                <a:srgbClr val="FF0000"/>
              </a:solidFill>
              <a:latin typeface="ＭＳ 明朝" panose="02020609040205080304" pitchFamily="17" charset="-128"/>
              <a:ea typeface="ＭＳ 明朝" panose="02020609040205080304" pitchFamily="17" charset="-128"/>
            </a:rPr>
            <a:t>で記入してください</a:t>
          </a:r>
          <a:r>
            <a:rPr kumimoji="1" lang="ja-JP" altLang="en-US" sz="1100" b="1">
              <a:solidFill>
                <a:srgbClr val="FF0000"/>
              </a:solidFill>
              <a:latin typeface="ＭＳ 明朝" panose="02020609040205080304" pitchFamily="17" charset="-128"/>
              <a:ea typeface="ＭＳ 明朝" panose="02020609040205080304" pitchFamily="17" charset="-128"/>
            </a:rPr>
            <a:t>。</a:t>
          </a:r>
          <a:endParaRPr kumimoji="1" lang="en-US" altLang="ja-JP" sz="1100" b="1">
            <a:solidFill>
              <a:srgbClr val="FF0000"/>
            </a:solidFill>
            <a:latin typeface="ＭＳ 明朝" panose="02020609040205080304" pitchFamily="17" charset="-128"/>
            <a:ea typeface="ＭＳ 明朝" panose="02020609040205080304" pitchFamily="17" charset="-128"/>
          </a:endParaRPr>
        </a:p>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a:t>
          </a:r>
          <a:r>
            <a:rPr kumimoji="1" lang="en-US" altLang="ja-JP" sz="1100" b="1">
              <a:solidFill>
                <a:srgbClr val="FF0000"/>
              </a:solidFill>
              <a:latin typeface="ＭＳ 明朝" panose="02020609040205080304" pitchFamily="17" charset="-128"/>
              <a:ea typeface="ＭＳ 明朝" panose="02020609040205080304" pitchFamily="17" charset="-128"/>
            </a:rPr>
            <a:t>Excel</a:t>
          </a:r>
          <a:r>
            <a:rPr kumimoji="1" lang="ja-JP" altLang="en-US" sz="1100" b="1">
              <a:solidFill>
                <a:srgbClr val="FF0000"/>
              </a:solidFill>
              <a:latin typeface="ＭＳ 明朝" panose="02020609040205080304" pitchFamily="17" charset="-128"/>
              <a:ea typeface="ＭＳ 明朝" panose="02020609040205080304" pitchFamily="17" charset="-128"/>
            </a:rPr>
            <a:t>ファイル名を事業所番号としてください。</a:t>
          </a:r>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例　</a:t>
          </a:r>
          <a:r>
            <a:rPr kumimoji="1" lang="en-US" altLang="ja-JP" sz="1100" b="1">
              <a:solidFill>
                <a:srgbClr val="FF0000"/>
              </a:solidFill>
              <a:latin typeface="ＭＳ 明朝" panose="02020609040205080304" pitchFamily="17" charset="-128"/>
              <a:ea typeface="ＭＳ 明朝" panose="02020609040205080304" pitchFamily="17" charset="-128"/>
            </a:rPr>
            <a:t>B0123456789.xlsx】</a:t>
          </a:r>
        </a:p>
        <a:p>
          <a:pPr lvl="0"/>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提出する際は必ず</a:t>
          </a:r>
          <a:r>
            <a:rPr kumimoji="1" lang="en-US" altLang="ja-JP" sz="1100" b="1">
              <a:solidFill>
                <a:srgbClr val="FF0000"/>
              </a:solidFill>
              <a:latin typeface="ＭＳ 明朝" panose="02020609040205080304" pitchFamily="17" charset="-128"/>
              <a:ea typeface="ＭＳ 明朝" panose="02020609040205080304" pitchFamily="17" charset="-128"/>
            </a:rPr>
            <a:t>Excel</a:t>
          </a:r>
          <a:r>
            <a:rPr kumimoji="1" lang="ja-JP" altLang="en-US" sz="1100" b="1">
              <a:solidFill>
                <a:srgbClr val="FF0000"/>
              </a:solidFill>
              <a:latin typeface="ＭＳ 明朝" panose="02020609040205080304" pitchFamily="17" charset="-128"/>
              <a:ea typeface="ＭＳ 明朝" panose="02020609040205080304" pitchFamily="17" charset="-128"/>
            </a:rPr>
            <a:t>ファイル形式で御提出願います。</a:t>
          </a:r>
          <a:endParaRPr kumimoji="1" lang="en-US" altLang="ja-JP" sz="1100" b="1">
            <a:solidFill>
              <a:srgbClr val="FF0000"/>
            </a:solidFill>
            <a:latin typeface="ＭＳ 明朝" panose="02020609040205080304" pitchFamily="17" charset="-128"/>
            <a:ea typeface="ＭＳ 明朝" panose="02020609040205080304" pitchFamily="17" charset="-128"/>
          </a:endParaRPr>
        </a:p>
        <a:p>
          <a:endParaRPr kumimoji="1" lang="en-US" altLang="ja-JP" sz="1100" b="1">
            <a:solidFill>
              <a:srgbClr val="FF0000"/>
            </a:solidFill>
            <a:latin typeface="ＭＳ 明朝" panose="02020609040205080304" pitchFamily="17" charset="-128"/>
            <a:ea typeface="ＭＳ 明朝" panose="02020609040205080304" pitchFamily="17" charset="-128"/>
          </a:endParaRPr>
        </a:p>
        <a:p>
          <a:endParaRPr kumimoji="1" lang="ja-JP" altLang="en-US" sz="11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editAs="absolute">
    <xdr:from>
      <xdr:col>25</xdr:col>
      <xdr:colOff>201708</xdr:colOff>
      <xdr:row>31</xdr:row>
      <xdr:rowOff>246529</xdr:rowOff>
    </xdr:from>
    <xdr:to>
      <xdr:col>35</xdr:col>
      <xdr:colOff>22413</xdr:colOff>
      <xdr:row>33</xdr:row>
      <xdr:rowOff>1</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9771532" y="8662147"/>
          <a:ext cx="3720352"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latin typeface="ＭＳ 明朝" panose="02020609040205080304" pitchFamily="17" charset="-128"/>
              <a:ea typeface="ＭＳ 明朝" panose="02020609040205080304" pitchFamily="17" charset="-128"/>
            </a:rPr>
            <a:t>※</a:t>
          </a:r>
          <a:r>
            <a:rPr kumimoji="1" lang="ja-JP" altLang="en-US" sz="1100" b="1">
              <a:solidFill>
                <a:srgbClr val="FF0000"/>
              </a:solidFill>
              <a:latin typeface="ＭＳ 明朝" panose="02020609040205080304" pitchFamily="17" charset="-128"/>
              <a:ea typeface="ＭＳ 明朝" panose="02020609040205080304" pitchFamily="17" charset="-128"/>
            </a:rPr>
            <a:t>　収入の割合は概ねの割合でかまいません。</a:t>
          </a:r>
          <a:endParaRPr kumimoji="1" lang="en-US" altLang="ja-JP" sz="11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10</xdr:col>
      <xdr:colOff>44824</xdr:colOff>
      <xdr:row>4</xdr:row>
      <xdr:rowOff>257735</xdr:rowOff>
    </xdr:from>
    <xdr:to>
      <xdr:col>14</xdr:col>
      <xdr:colOff>168087</xdr:colOff>
      <xdr:row>7</xdr:row>
      <xdr:rowOff>156882</xdr:rowOff>
    </xdr:to>
    <xdr:sp macro="" textlink="">
      <xdr:nvSpPr>
        <xdr:cNvPr id="4" name="AutoShape 4">
          <a:extLst>
            <a:ext uri="{FF2B5EF4-FFF2-40B4-BE49-F238E27FC236}">
              <a16:creationId xmlns:a16="http://schemas.microsoft.com/office/drawing/2014/main" id="{00000000-0008-0000-0100-000004000000}"/>
            </a:ext>
          </a:extLst>
        </xdr:cNvPr>
        <xdr:cNvSpPr>
          <a:spLocks noChangeArrowheads="1"/>
        </xdr:cNvSpPr>
      </xdr:nvSpPr>
      <xdr:spPr bwMode="auto">
        <a:xfrm>
          <a:off x="4303059" y="1512794"/>
          <a:ext cx="1624852" cy="705970"/>
        </a:xfrm>
        <a:prstGeom prst="wedgeRectCallout">
          <a:avLst>
            <a:gd name="adj1" fmla="val -87521"/>
            <a:gd name="adj2" fmla="val -6083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0" i="0" u="none" strike="noStrike" baseline="0">
              <a:solidFill>
                <a:srgbClr val="FF0000"/>
              </a:solidFill>
              <a:latin typeface="ＭＳ Ｐゴシック"/>
              <a:ea typeface="ＭＳ Ｐゴシック"/>
            </a:rPr>
            <a:t>国税庁法人番号情報サイトより確認可能です。</a:t>
          </a:r>
          <a:endParaRPr lang="en-US" altLang="ja-JP" sz="1200" b="0" i="0" u="none" strike="noStrike" baseline="0">
            <a:solidFill>
              <a:srgbClr val="FF0000"/>
            </a:solidFill>
            <a:latin typeface="ＭＳ Ｐゴシック"/>
            <a:ea typeface="ＭＳ Ｐゴシック"/>
          </a:endParaRPr>
        </a:p>
      </xdr:txBody>
    </xdr:sp>
    <xdr:clientData/>
  </xdr:twoCellAnchor>
  <xdr:oneCellAnchor>
    <xdr:from>
      <xdr:col>34</xdr:col>
      <xdr:colOff>33617</xdr:colOff>
      <xdr:row>0</xdr:row>
      <xdr:rowOff>67235</xdr:rowOff>
    </xdr:from>
    <xdr:ext cx="2995295" cy="759182"/>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3570323" y="67235"/>
          <a:ext cx="2995295" cy="759182"/>
        </a:xfrm>
        <a:prstGeom prst="rect">
          <a:avLst/>
        </a:prstGeom>
        <a:ln w="57150">
          <a:headEnd type="none" w="med" len="med"/>
          <a:tailEnd type="none" w="med" len="med"/>
        </a:ln>
      </xdr:spPr>
      <xdr:style>
        <a:lnRef idx="2">
          <a:schemeClr val="accent5"/>
        </a:lnRef>
        <a:fillRef idx="1">
          <a:schemeClr val="lt1"/>
        </a:fillRef>
        <a:effectRef idx="0">
          <a:schemeClr val="accent5"/>
        </a:effectRef>
        <a:fontRef idx="minor">
          <a:schemeClr val="dk1"/>
        </a:fontRef>
      </xdr:style>
      <xdr:txBody>
        <a:bodyPr wrap="square" lIns="91440" tIns="45720" rIns="91440" bIns="45720">
          <a:spAutoFit/>
        </a:bodyPr>
        <a:lstStyle/>
        <a:p>
          <a:pPr algn="ctr"/>
          <a:r>
            <a:rPr lang="ja-JP" altLang="en-US" sz="4000" b="0" cap="none" spc="0">
              <a:ln w="0"/>
              <a:solidFill>
                <a:schemeClr val="accent1"/>
              </a:solidFill>
              <a:effectLst>
                <a:outerShdw blurRad="38100" dist="25400" dir="5400000" algn="ctr" rotWithShape="0">
                  <a:srgbClr val="6E747A">
                    <a:alpha val="43000"/>
                  </a:srgbClr>
                </a:outerShdw>
              </a:effectLst>
            </a:rPr>
            <a:t>記載例</a:t>
          </a:r>
        </a:p>
      </xdr:txBody>
    </xdr:sp>
    <xdr:clientData/>
  </xdr:oneCellAnchor>
  <xdr:twoCellAnchor>
    <xdr:from>
      <xdr:col>8</xdr:col>
      <xdr:colOff>336177</xdr:colOff>
      <xdr:row>75</xdr:row>
      <xdr:rowOff>246528</xdr:rowOff>
    </xdr:from>
    <xdr:to>
      <xdr:col>13</xdr:col>
      <xdr:colOff>212914</xdr:colOff>
      <xdr:row>79</xdr:row>
      <xdr:rowOff>190498</xdr:rowOff>
    </xdr:to>
    <xdr:sp macro="" textlink="">
      <xdr:nvSpPr>
        <xdr:cNvPr id="7" name="AutoShape 4">
          <a:extLst>
            <a:ext uri="{FF2B5EF4-FFF2-40B4-BE49-F238E27FC236}">
              <a16:creationId xmlns:a16="http://schemas.microsoft.com/office/drawing/2014/main" id="{00000000-0008-0000-0100-000007000000}"/>
            </a:ext>
          </a:extLst>
        </xdr:cNvPr>
        <xdr:cNvSpPr>
          <a:spLocks noChangeArrowheads="1"/>
        </xdr:cNvSpPr>
      </xdr:nvSpPr>
      <xdr:spPr bwMode="auto">
        <a:xfrm>
          <a:off x="3742765" y="19554263"/>
          <a:ext cx="1837767" cy="1019735"/>
        </a:xfrm>
        <a:prstGeom prst="wedgeRectCallout">
          <a:avLst>
            <a:gd name="adj1" fmla="val -7255"/>
            <a:gd name="adj2" fmla="val -32301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月給、時給、日給に関わらず、、「その月の就労日数」を</a:t>
          </a:r>
          <a:r>
            <a:rPr lang="ja-JP" altLang="en-US" sz="1200" b="1" i="0" u="sng" strike="noStrike" baseline="0">
              <a:solidFill>
                <a:srgbClr val="FF0000"/>
              </a:solidFill>
              <a:latin typeface="ＭＳ Ｐゴシック"/>
              <a:ea typeface="ＭＳ Ｐゴシック"/>
            </a:rPr>
            <a:t>必ず記入。</a:t>
          </a:r>
          <a:endParaRPr lang="en-US" altLang="ja-JP" sz="1200" b="1" i="0" u="sng" strike="noStrike" baseline="0">
            <a:solidFill>
              <a:srgbClr val="FF0000"/>
            </a:solidFill>
            <a:latin typeface="ＭＳ Ｐゴシック"/>
            <a:ea typeface="ＭＳ Ｐゴシック"/>
          </a:endParaRPr>
        </a:p>
      </xdr:txBody>
    </xdr:sp>
    <xdr:clientData/>
  </xdr:twoCellAnchor>
  <xdr:twoCellAnchor>
    <xdr:from>
      <xdr:col>16</xdr:col>
      <xdr:colOff>123262</xdr:colOff>
      <xdr:row>76</xdr:row>
      <xdr:rowOff>44824</xdr:rowOff>
    </xdr:from>
    <xdr:to>
      <xdr:col>21</xdr:col>
      <xdr:colOff>257734</xdr:colOff>
      <xdr:row>79</xdr:row>
      <xdr:rowOff>268940</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bwMode="auto">
        <a:xfrm>
          <a:off x="6645086" y="19621500"/>
          <a:ext cx="1983442" cy="1030940"/>
        </a:xfrm>
        <a:prstGeom prst="wedgeRectCallout">
          <a:avLst>
            <a:gd name="adj1" fmla="val -27083"/>
            <a:gd name="adj2" fmla="val -30908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月給、時給、日給に関わらず、「その月の労働時間数」を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24</xdr:col>
      <xdr:colOff>179293</xdr:colOff>
      <xdr:row>74</xdr:row>
      <xdr:rowOff>179295</xdr:rowOff>
    </xdr:from>
    <xdr:to>
      <xdr:col>29</xdr:col>
      <xdr:colOff>201705</xdr:colOff>
      <xdr:row>78</xdr:row>
      <xdr:rowOff>123266</xdr:rowOff>
    </xdr:to>
    <xdr:sp macro="" textlink="">
      <xdr:nvSpPr>
        <xdr:cNvPr id="9" name="AutoShape 3">
          <a:extLst>
            <a:ext uri="{FF2B5EF4-FFF2-40B4-BE49-F238E27FC236}">
              <a16:creationId xmlns:a16="http://schemas.microsoft.com/office/drawing/2014/main" id="{00000000-0008-0000-0100-000009000000}"/>
            </a:ext>
          </a:extLst>
        </xdr:cNvPr>
        <xdr:cNvSpPr>
          <a:spLocks noChangeArrowheads="1"/>
        </xdr:cNvSpPr>
      </xdr:nvSpPr>
      <xdr:spPr bwMode="auto">
        <a:xfrm>
          <a:off x="9289675" y="20024913"/>
          <a:ext cx="2073089" cy="1019735"/>
        </a:xfrm>
        <a:prstGeom prst="wedgeRectCallout">
          <a:avLst>
            <a:gd name="adj1" fmla="val 61312"/>
            <a:gd name="adj2" fmla="val -163241"/>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月給、時給、日給に関わらず、「その月に支払った工賃額」を</a:t>
          </a:r>
          <a:r>
            <a:rPr lang="ja-JP" altLang="en-US" sz="1200" b="1" i="0" u="sng" strike="noStrike" baseline="0">
              <a:solidFill>
                <a:srgbClr val="FF0000"/>
              </a:solidFill>
              <a:latin typeface="ＭＳ Ｐゴシック"/>
              <a:ea typeface="ＭＳ Ｐゴシック"/>
            </a:rPr>
            <a:t>必ず記入。</a:t>
          </a:r>
        </a:p>
      </xdr:txBody>
    </xdr:sp>
    <xdr:clientData/>
  </xdr:twoCellAnchor>
  <xdr:twoCellAnchor>
    <xdr:from>
      <xdr:col>34</xdr:col>
      <xdr:colOff>89646</xdr:colOff>
      <xdr:row>74</xdr:row>
      <xdr:rowOff>44823</xdr:rowOff>
    </xdr:from>
    <xdr:to>
      <xdr:col>39</xdr:col>
      <xdr:colOff>67235</xdr:colOff>
      <xdr:row>78</xdr:row>
      <xdr:rowOff>11206</xdr:rowOff>
    </xdr:to>
    <xdr:sp macro="" textlink="">
      <xdr:nvSpPr>
        <xdr:cNvPr id="10" name="AutoShape 10">
          <a:extLst>
            <a:ext uri="{FF2B5EF4-FFF2-40B4-BE49-F238E27FC236}">
              <a16:creationId xmlns:a16="http://schemas.microsoft.com/office/drawing/2014/main" id="{00000000-0008-0000-0100-00000A000000}"/>
            </a:ext>
          </a:extLst>
        </xdr:cNvPr>
        <xdr:cNvSpPr>
          <a:spLocks noChangeArrowheads="1"/>
        </xdr:cNvSpPr>
      </xdr:nvSpPr>
      <xdr:spPr bwMode="auto">
        <a:xfrm>
          <a:off x="13211734" y="19890441"/>
          <a:ext cx="1826560" cy="1042147"/>
        </a:xfrm>
        <a:prstGeom prst="wedgeRectCallout">
          <a:avLst>
            <a:gd name="adj1" fmla="val 73521"/>
            <a:gd name="adj2" fmla="val -184629"/>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300"/>
            </a:lnSpc>
            <a:defRPr sz="1000"/>
          </a:pPr>
          <a:r>
            <a:rPr lang="ja-JP" altLang="en-US" sz="1200" b="1" i="0" u="none" strike="noStrike" baseline="0">
              <a:solidFill>
                <a:srgbClr val="FF0000"/>
              </a:solidFill>
              <a:latin typeface="ＭＳ Ｐゴシック"/>
              <a:ea typeface="ＭＳ Ｐゴシック"/>
            </a:rPr>
            <a:t>一時金、年度末の調整額等、臨時に支払ったものを記入。</a:t>
          </a:r>
        </a:p>
      </xdr:txBody>
    </xdr:sp>
    <xdr:clientData/>
  </xdr:twoCellAnchor>
  <xdr:twoCellAnchor editAs="absolute">
    <xdr:from>
      <xdr:col>2</xdr:col>
      <xdr:colOff>425824</xdr:colOff>
      <xdr:row>19</xdr:row>
      <xdr:rowOff>22411</xdr:rowOff>
    </xdr:from>
    <xdr:to>
      <xdr:col>15</xdr:col>
      <xdr:colOff>156882</xdr:colOff>
      <xdr:row>20</xdr:row>
      <xdr:rowOff>44824</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896471" y="5210735"/>
          <a:ext cx="4908176" cy="2913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solidFill>
                <a:srgbClr val="FF0000"/>
              </a:solidFill>
              <a:latin typeface="ＭＳ 明朝" panose="02020609040205080304" pitchFamily="17" charset="-128"/>
              <a:ea typeface="ＭＳ 明朝" panose="02020609040205080304" pitchFamily="17" charset="-128"/>
            </a:rPr>
            <a:t>※</a:t>
          </a:r>
          <a:r>
            <a:rPr kumimoji="1" lang="ja-JP" altLang="en-US" sz="1200" b="1">
              <a:solidFill>
                <a:srgbClr val="FF0000"/>
              </a:solidFill>
              <a:latin typeface="ＭＳ 明朝" panose="02020609040205080304" pitchFamily="17" charset="-128"/>
              <a:ea typeface="ＭＳ 明朝" panose="02020609040205080304" pitchFamily="17" charset="-128"/>
            </a:rPr>
            <a:t>　実施人数は主に実施している支援内容別に記載願います。</a:t>
          </a:r>
          <a:endParaRPr kumimoji="1" lang="en-US" altLang="ja-JP" sz="1200" b="1">
            <a:solidFill>
              <a:srgbClr val="FF0000"/>
            </a:solidFill>
            <a:latin typeface="ＭＳ 明朝" panose="02020609040205080304" pitchFamily="17" charset="-128"/>
            <a:ea typeface="ＭＳ 明朝" panose="02020609040205080304" pitchFamily="17" charset="-128"/>
          </a:endParaRPr>
        </a:p>
        <a:p>
          <a:endParaRPr kumimoji="1" lang="en-US" altLang="ja-JP" sz="1200" b="1">
            <a:solidFill>
              <a:srgbClr val="FF0000"/>
            </a:solidFill>
            <a:latin typeface="ＭＳ 明朝" panose="02020609040205080304" pitchFamily="17" charset="-128"/>
            <a:ea typeface="ＭＳ 明朝" panose="02020609040205080304" pitchFamily="17" charset="-128"/>
          </a:endParaRPr>
        </a:p>
      </xdr:txBody>
    </xdr:sp>
    <xdr:clientData fPrintsWithSheet="0"/>
  </xdr:twoCellAnchor>
  <xdr:twoCellAnchor>
    <xdr:from>
      <xdr:col>2</xdr:col>
      <xdr:colOff>33618</xdr:colOff>
      <xdr:row>80</xdr:row>
      <xdr:rowOff>257734</xdr:rowOff>
    </xdr:from>
    <xdr:to>
      <xdr:col>65</xdr:col>
      <xdr:colOff>33618</xdr:colOff>
      <xdr:row>84</xdr:row>
      <xdr:rowOff>89647</xdr:rowOff>
    </xdr:to>
    <xdr:sp macro="" textlink="">
      <xdr:nvSpPr>
        <xdr:cNvPr id="6" name="正方形/長方形 5">
          <a:extLst>
            <a:ext uri="{FF2B5EF4-FFF2-40B4-BE49-F238E27FC236}">
              <a16:creationId xmlns:a16="http://schemas.microsoft.com/office/drawing/2014/main" id="{4B314FDE-34D9-C911-FB3D-994F93D6FF4E}"/>
            </a:ext>
          </a:extLst>
        </xdr:cNvPr>
        <xdr:cNvSpPr/>
      </xdr:nvSpPr>
      <xdr:spPr>
        <a:xfrm>
          <a:off x="504265" y="22299705"/>
          <a:ext cx="17402735" cy="907677"/>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kern="1200">
              <a:solidFill>
                <a:srgbClr val="FF0000"/>
              </a:solidFill>
            </a:rPr>
            <a:t>入力欄が多すぎる場合には、入力しない行を選択して、「行の削除」を行ってください。</a:t>
          </a:r>
          <a:endParaRPr kumimoji="1" lang="en-US" altLang="ja-JP" sz="2000" kern="1200">
            <a:solidFill>
              <a:srgbClr val="FF0000"/>
            </a:solidFill>
          </a:endParaRPr>
        </a:p>
        <a:p>
          <a:pPr algn="ctr"/>
          <a:r>
            <a:rPr kumimoji="1" lang="ja-JP" altLang="en-US" sz="2000" kern="1200">
              <a:solidFill>
                <a:srgbClr val="FF0000"/>
              </a:solidFill>
            </a:rPr>
            <a:t>ただし「行の追加」はできないため、必要な行数に誤りがないようにしてください。</a:t>
          </a:r>
          <a:endParaRPr kumimoji="1" lang="en-US" altLang="ja-JP" sz="2000" kern="1200">
            <a:solidFill>
              <a:srgbClr val="FF0000"/>
            </a:solidFill>
          </a:endParaRPr>
        </a:p>
      </xdr:txBody>
    </xdr:sp>
    <xdr:clientData/>
  </xdr:twoCellAnchor>
  <xdr:twoCellAnchor>
    <xdr:from>
      <xdr:col>2</xdr:col>
      <xdr:colOff>44824</xdr:colOff>
      <xdr:row>72</xdr:row>
      <xdr:rowOff>156884</xdr:rowOff>
    </xdr:from>
    <xdr:to>
      <xdr:col>6</xdr:col>
      <xdr:colOff>156884</xdr:colOff>
      <xdr:row>76</xdr:row>
      <xdr:rowOff>100853</xdr:rowOff>
    </xdr:to>
    <xdr:sp macro="" textlink="">
      <xdr:nvSpPr>
        <xdr:cNvPr id="11" name="AutoShape 4">
          <a:extLst>
            <a:ext uri="{FF2B5EF4-FFF2-40B4-BE49-F238E27FC236}">
              <a16:creationId xmlns:a16="http://schemas.microsoft.com/office/drawing/2014/main" id="{7FCC1DCC-EA22-4751-B134-F1D63ABA86C5}"/>
            </a:ext>
          </a:extLst>
        </xdr:cNvPr>
        <xdr:cNvSpPr>
          <a:spLocks noChangeArrowheads="1"/>
        </xdr:cNvSpPr>
      </xdr:nvSpPr>
      <xdr:spPr bwMode="auto">
        <a:xfrm>
          <a:off x="515471" y="20047325"/>
          <a:ext cx="1837766" cy="1019734"/>
        </a:xfrm>
        <a:prstGeom prst="wedgeRectCallout">
          <a:avLst>
            <a:gd name="adj1" fmla="val -15182"/>
            <a:gd name="adj2" fmla="val -136203"/>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18288" rIns="0" bIns="0" anchor="ctr" upright="1"/>
        <a:lstStyle/>
        <a:p>
          <a:pPr algn="l" rtl="0">
            <a:lnSpc>
              <a:spcPts val="1100"/>
            </a:lnSpc>
            <a:defRPr sz="1000"/>
          </a:pPr>
          <a:r>
            <a:rPr lang="ja-JP" altLang="en-US" sz="1200" b="1" i="0" u="none" strike="noStrike" baseline="0">
              <a:solidFill>
                <a:srgbClr val="FF0000"/>
              </a:solidFill>
              <a:latin typeface="ＭＳ Ｐゴシック"/>
              <a:ea typeface="ＭＳ Ｐゴシック"/>
            </a:rPr>
            <a:t>提出用の</a:t>
          </a:r>
          <a:r>
            <a:rPr lang="en-US" altLang="ja-JP" sz="1200" b="1" i="0" u="none" strike="noStrike" baseline="0">
              <a:solidFill>
                <a:srgbClr val="FF0000"/>
              </a:solidFill>
              <a:latin typeface="ＭＳ Ｐゴシック"/>
              <a:ea typeface="ＭＳ Ｐゴシック"/>
            </a:rPr>
            <a:t>Excel</a:t>
          </a:r>
          <a:r>
            <a:rPr lang="ja-JP" altLang="en-US" sz="1200" b="1" i="0" u="none" strike="noStrike" baseline="0">
              <a:solidFill>
                <a:srgbClr val="FF0000"/>
              </a:solidFill>
              <a:latin typeface="ＭＳ Ｐゴシック"/>
              <a:ea typeface="ＭＳ Ｐゴシック"/>
            </a:rPr>
            <a:t>には利用者の個人名を記載しないでください。</a:t>
          </a:r>
          <a:endParaRPr lang="en-US" altLang="ja-JP" sz="1200" b="1" i="0" u="none" strike="noStrike" baseline="0">
            <a:solidFill>
              <a:srgbClr val="FF0000"/>
            </a:solidFill>
            <a:latin typeface="ＭＳ Ｐゴシック"/>
            <a:ea typeface="ＭＳ Ｐゴシック"/>
          </a:endParaRPr>
        </a:p>
      </xdr:txBody>
    </xdr:sp>
    <xdr:clientData/>
  </xdr:twoCellAnchor>
  <xdr:twoCellAnchor>
    <xdr:from>
      <xdr:col>34</xdr:col>
      <xdr:colOff>156883</xdr:colOff>
      <xdr:row>136</xdr:row>
      <xdr:rowOff>67236</xdr:rowOff>
    </xdr:from>
    <xdr:to>
      <xdr:col>44</xdr:col>
      <xdr:colOff>434573</xdr:colOff>
      <xdr:row>143</xdr:row>
      <xdr:rowOff>77981</xdr:rowOff>
    </xdr:to>
    <xdr:sp macro="" textlink="">
      <xdr:nvSpPr>
        <xdr:cNvPr id="14" name="角丸四角形 3">
          <a:extLst>
            <a:ext uri="{FF2B5EF4-FFF2-40B4-BE49-F238E27FC236}">
              <a16:creationId xmlns:a16="http://schemas.microsoft.com/office/drawing/2014/main" id="{5667BD26-7CE2-43C0-ADFC-C2B9477ADAEA}"/>
            </a:ext>
          </a:extLst>
        </xdr:cNvPr>
        <xdr:cNvSpPr/>
      </xdr:nvSpPr>
      <xdr:spPr>
        <a:xfrm>
          <a:off x="13278971" y="37394030"/>
          <a:ext cx="4367837" cy="1187363"/>
        </a:xfrm>
        <a:prstGeom prst="roundRect">
          <a:avLst/>
        </a:prstGeom>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ctr"/>
          <a:r>
            <a:rPr kumimoji="1" lang="ja-JP" altLang="en-US" sz="1400" b="1">
              <a:latin typeface="+mn-ea"/>
              <a:ea typeface="+mn-ea"/>
            </a:rPr>
            <a:t>参考情報</a:t>
          </a:r>
          <a:endParaRPr kumimoji="1" lang="en-US" altLang="ja-JP" sz="1400" b="1">
            <a:latin typeface="+mn-ea"/>
            <a:ea typeface="+mn-ea"/>
          </a:endParaRPr>
        </a:p>
        <a:p>
          <a:pPr algn="l"/>
          <a:r>
            <a:rPr kumimoji="1" lang="ja-JP" altLang="en-US" sz="1400">
              <a:latin typeface="+mn-ea"/>
              <a:ea typeface="+mn-ea"/>
            </a:rPr>
            <a:t>●宮城県最低賃金（</a:t>
          </a:r>
          <a:r>
            <a:rPr kumimoji="1" lang="en-US" altLang="ja-JP" sz="1400">
              <a:latin typeface="+mn-ea"/>
              <a:ea typeface="+mn-ea"/>
            </a:rPr>
            <a:t>R6.10.1</a:t>
          </a:r>
          <a:r>
            <a:rPr kumimoji="1" lang="ja-JP" altLang="en-US" sz="1400">
              <a:latin typeface="+mn-ea"/>
              <a:ea typeface="+mn-ea"/>
            </a:rPr>
            <a:t>時点）　　　　　　　</a:t>
          </a:r>
          <a:r>
            <a:rPr kumimoji="1" lang="en-US" altLang="ja-JP" sz="1400">
              <a:latin typeface="+mn-ea"/>
              <a:ea typeface="+mn-ea"/>
            </a:rPr>
            <a:t>973</a:t>
          </a:r>
          <a:r>
            <a:rPr kumimoji="1" lang="ja-JP" altLang="en-US" sz="1400">
              <a:latin typeface="+mn-ea"/>
              <a:ea typeface="+mn-ea"/>
            </a:rPr>
            <a:t>円</a:t>
          </a:r>
        </a:p>
        <a:p>
          <a:pPr algn="l"/>
          <a:r>
            <a:rPr kumimoji="1" lang="ja-JP" altLang="en-US" sz="1400">
              <a:latin typeface="+mn-ea"/>
              <a:ea typeface="+mn-ea"/>
            </a:rPr>
            <a:t>●宮城県最低賃金（</a:t>
          </a:r>
          <a:r>
            <a:rPr kumimoji="1" lang="en-US" altLang="ja-JP" sz="1400">
              <a:latin typeface="+mn-ea"/>
              <a:ea typeface="+mn-ea"/>
            </a:rPr>
            <a:t>R7.10.4</a:t>
          </a:r>
          <a:r>
            <a:rPr kumimoji="1" lang="ja-JP" altLang="en-US" sz="1400">
              <a:latin typeface="+mn-ea"/>
              <a:ea typeface="+mn-ea"/>
            </a:rPr>
            <a:t>時点）　　　　　　</a:t>
          </a:r>
          <a:r>
            <a:rPr kumimoji="1" lang="en-US" altLang="ja-JP" sz="1400">
              <a:latin typeface="+mn-ea"/>
              <a:ea typeface="+mn-ea"/>
            </a:rPr>
            <a:t>1,038</a:t>
          </a:r>
          <a:r>
            <a:rPr kumimoji="1" lang="ja-JP" altLang="en-US" sz="1400">
              <a:latin typeface="+mn-ea"/>
              <a:ea typeface="+mn-ea"/>
            </a:rPr>
            <a:t>円</a:t>
          </a:r>
        </a:p>
        <a:p>
          <a:pPr algn="l"/>
          <a:r>
            <a:rPr kumimoji="1" lang="ja-JP" altLang="en-US" sz="1400">
              <a:latin typeface="+mn-ea"/>
              <a:ea typeface="+mn-ea"/>
            </a:rPr>
            <a:t>●宮城県Ｂ型平均工賃月額（Ｒ６年度）　　</a:t>
          </a:r>
          <a:r>
            <a:rPr kumimoji="1" lang="en-US" altLang="ja-JP" sz="1400">
              <a:latin typeface="+mn-ea"/>
              <a:ea typeface="+mn-ea"/>
            </a:rPr>
            <a:t>24,115</a:t>
          </a:r>
          <a:r>
            <a:rPr kumimoji="1" lang="ja-JP" altLang="en-US" sz="1400">
              <a:latin typeface="+mn-ea"/>
              <a:ea typeface="+mn-ea"/>
            </a:rPr>
            <a:t>円　　　　　</a:t>
          </a:r>
          <a:endParaRPr kumimoji="1" lang="en-US" altLang="ja-JP" sz="1400">
            <a:latin typeface="+mn-ea"/>
            <a:ea typeface="+mn-ea"/>
          </a:endParaRPr>
        </a:p>
        <a:p>
          <a:pPr algn="l"/>
          <a:endParaRPr kumimoji="1" lang="en-US" altLang="ja-JP" sz="1400">
            <a:latin typeface="+mn-ea"/>
            <a:ea typeface="+mn-ea"/>
          </a:endParaRPr>
        </a:p>
        <a:p>
          <a:pPr algn="l"/>
          <a:endParaRPr kumimoji="1" lang="ja-JP" altLang="en-US" sz="1400">
            <a:latin typeface="+mn-ea"/>
            <a:ea typeface="+mn-ea"/>
          </a:endParaRPr>
        </a:p>
      </xdr:txBody>
    </xdr:sp>
    <xdr:clientData/>
  </xdr:twoCellAnchor>
</xdr:wsDr>
</file>

<file path=xl/theme/theme1.xml><?xml version="1.0" encoding="utf-8"?>
<a:theme xmlns:a="http://schemas.openxmlformats.org/drawingml/2006/main" name="Office テーマ">
  <a:themeElements>
    <a:clrScheme name="スリップストリーム">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houjin-bangou.nta.go.j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houjin-bangou.nta.go.j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syoufukuch@pref.miyagi.lg.jp" TargetMode="External"/><Relationship Id="rId1" Type="http://schemas.openxmlformats.org/officeDocument/2006/relationships/hyperlink" Target="https://www.houjin-bangou.nta.go.jp/"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syoufukuch@pref.miyagi.lg.jp" TargetMode="External"/><Relationship Id="rId1" Type="http://schemas.openxmlformats.org/officeDocument/2006/relationships/hyperlink" Target="https://www.houjin-bangou.nta.go.jp/"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syoufukuch@pref.miyagi.lg.jp"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X239"/>
  <sheetViews>
    <sheetView showGridLines="0" view="pageBreakPreview" topLeftCell="A10" zoomScale="73" zoomScaleNormal="85" zoomScaleSheetLayoutView="73" workbookViewId="0">
      <selection activeCell="W23" sqref="W23:Y23"/>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6" width="4.625" style="2" customWidth="1"/>
    <col min="7" max="7" width="5.875" style="2" customWidth="1"/>
    <col min="8" max="9" width="4.625" style="2" customWidth="1"/>
    <col min="10" max="10" width="6" style="2" customWidth="1"/>
    <col min="11" max="12" width="4.625" style="2" customWidth="1"/>
    <col min="13" max="13" width="6" style="2" customWidth="1"/>
    <col min="14" max="15" width="4.625" style="2" customWidth="1"/>
    <col min="16" max="16" width="6" style="2" customWidth="1"/>
    <col min="17" max="18" width="4.625" style="2" customWidth="1"/>
    <col min="19" max="19" width="6" style="2" customWidth="1"/>
    <col min="20" max="21" width="4.625" style="2" customWidth="1"/>
    <col min="22" max="22" width="6" style="2" customWidth="1"/>
    <col min="23" max="24" width="4.625" style="2" customWidth="1"/>
    <col min="25" max="25" width="6" style="2" customWidth="1"/>
    <col min="26" max="28" width="5.125" style="2" customWidth="1"/>
    <col min="29" max="29" width="5.375" style="2" customWidth="1"/>
    <col min="30" max="30" width="4.625" style="2" customWidth="1"/>
    <col min="31" max="31" width="6" style="2" customWidth="1"/>
    <col min="32" max="33" width="4.625" style="2" customWidth="1"/>
    <col min="34" max="34" width="6" style="2" customWidth="1"/>
    <col min="35" max="36" width="4.625" style="2" customWidth="1"/>
    <col min="37" max="37" width="6" style="2" customWidth="1"/>
    <col min="38" max="39" width="4.625" style="2" customWidth="1"/>
    <col min="40" max="40" width="6" style="2" customWidth="1"/>
    <col min="41" max="41" width="7.25" style="2" customWidth="1"/>
    <col min="42" max="43" width="4.625" style="2" customWidth="1"/>
    <col min="44" max="44" width="7" style="2" customWidth="1"/>
    <col min="45" max="45" width="5.75" style="3" customWidth="1"/>
    <col min="46" max="46" width="3" style="2" bestFit="1" customWidth="1"/>
    <col min="47" max="48" width="4.5" style="2" hidden="1" customWidth="1" outlineLevel="1"/>
    <col min="49" max="49" width="5.87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6" ht="36.75" hidden="1" customHeight="1" outlineLevel="1">
      <c r="A1" s="94" t="e">
        <f>#REF!</f>
        <v>#REF!</v>
      </c>
      <c r="B1" s="95" t="e">
        <f>#REF!</f>
        <v>#REF!</v>
      </c>
      <c r="C1" s="2" t="e">
        <f>#REF!</f>
        <v>#REF!</v>
      </c>
      <c r="D1" s="2" t="e">
        <f>#REF!</f>
        <v>#REF!</v>
      </c>
      <c r="E1" s="2">
        <f>P7</f>
        <v>0</v>
      </c>
      <c r="F1" s="2">
        <f>P8</f>
        <v>0</v>
      </c>
      <c r="G1" s="2">
        <f>P9</f>
        <v>0</v>
      </c>
      <c r="H1" s="2">
        <f>P10</f>
        <v>0</v>
      </c>
      <c r="I1" s="2">
        <f>P11</f>
        <v>0</v>
      </c>
      <c r="J1" s="96">
        <f>AF9</f>
        <v>0</v>
      </c>
      <c r="K1" s="96">
        <f>AF10</f>
        <v>0</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B16</f>
        <v>0</v>
      </c>
      <c r="BN1" s="101">
        <f>F16</f>
        <v>0</v>
      </c>
      <c r="BO1" s="101">
        <f>L16</f>
        <v>0</v>
      </c>
      <c r="BP1" s="100" t="str">
        <f>Q16</f>
        <v/>
      </c>
      <c r="BQ1" s="100" t="str">
        <f>W16</f>
        <v/>
      </c>
      <c r="BR1" s="100">
        <f>AD17</f>
        <v>0</v>
      </c>
      <c r="BS1" s="100">
        <f>AF17</f>
        <v>0</v>
      </c>
      <c r="BT1" s="100">
        <f>AI17</f>
        <v>0</v>
      </c>
      <c r="BU1" s="100">
        <f>AK17</f>
        <v>0</v>
      </c>
      <c r="BV1" s="100">
        <f>AN17</f>
        <v>0</v>
      </c>
      <c r="BW1" s="100">
        <f>AP17</f>
        <v>0</v>
      </c>
    </row>
    <row r="2" spans="1:76" ht="30" customHeight="1" outlineLevel="1">
      <c r="A2" s="94"/>
      <c r="B2" s="367" t="s">
        <v>1274</v>
      </c>
      <c r="C2" s="367"/>
      <c r="D2" s="367"/>
      <c r="E2" s="367"/>
      <c r="F2" s="367"/>
      <c r="G2" s="367"/>
      <c r="H2" s="367"/>
      <c r="I2" s="367"/>
      <c r="J2" s="367"/>
      <c r="K2" s="367"/>
      <c r="L2" s="367"/>
      <c r="M2" s="367"/>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6" ht="30" customHeight="1">
      <c r="B3" s="367" t="s">
        <v>1276</v>
      </c>
      <c r="C3" s="367"/>
      <c r="D3" s="367"/>
      <c r="E3" s="367"/>
      <c r="F3" s="367"/>
      <c r="G3" s="367"/>
      <c r="H3" s="367"/>
      <c r="I3" s="367"/>
      <c r="J3" s="367"/>
      <c r="K3" s="367"/>
      <c r="L3" s="367"/>
      <c r="M3" s="367"/>
      <c r="N3" s="368" t="s">
        <v>1225</v>
      </c>
      <c r="O3" s="368"/>
      <c r="P3" s="368"/>
      <c r="Q3" s="368"/>
      <c r="R3" s="368"/>
      <c r="S3" s="368"/>
      <c r="T3" s="368"/>
      <c r="U3" s="368"/>
      <c r="V3" s="368"/>
      <c r="W3" s="368"/>
      <c r="X3" s="368"/>
      <c r="Y3" s="368"/>
      <c r="Z3" s="368"/>
      <c r="AA3" s="368"/>
      <c r="AB3" s="368"/>
      <c r="AC3" s="368"/>
      <c r="AD3" s="368"/>
      <c r="AE3" s="368"/>
      <c r="AF3" s="255"/>
      <c r="AG3" s="255"/>
      <c r="AH3" s="255"/>
      <c r="AV3" s="2" t="s">
        <v>55</v>
      </c>
      <c r="AX3" s="2">
        <v>1</v>
      </c>
    </row>
    <row r="4" spans="1:76" ht="30" customHeight="1">
      <c r="B4" s="367" t="s">
        <v>1275</v>
      </c>
      <c r="C4" s="367"/>
      <c r="D4" s="367"/>
      <c r="E4" s="367"/>
      <c r="F4" s="367"/>
      <c r="G4" s="367"/>
      <c r="H4" s="367"/>
      <c r="I4" s="367"/>
      <c r="J4" s="367"/>
      <c r="K4" s="367"/>
      <c r="L4" s="367"/>
      <c r="M4" s="367"/>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V4" s="2" t="s">
        <v>54</v>
      </c>
      <c r="AX4" s="2">
        <v>2</v>
      </c>
    </row>
    <row r="5" spans="1:76" ht="21" customHeight="1">
      <c r="D5" s="21"/>
      <c r="J5" s="7"/>
      <c r="K5" s="56"/>
      <c r="L5" s="56"/>
      <c r="M5" s="56"/>
      <c r="N5" s="56"/>
      <c r="O5" s="56"/>
      <c r="P5" s="56"/>
      <c r="Q5" s="56"/>
      <c r="R5" s="56"/>
      <c r="S5" s="56"/>
      <c r="T5" s="56"/>
      <c r="U5" s="56"/>
      <c r="V5" s="56"/>
      <c r="W5" s="56"/>
      <c r="X5" s="56"/>
      <c r="Y5" s="56"/>
      <c r="Z5" s="56"/>
      <c r="AA5" s="56"/>
      <c r="AB5" s="19"/>
      <c r="AC5" s="19"/>
      <c r="AD5" s="19" t="s">
        <v>1303</v>
      </c>
      <c r="AE5" s="19"/>
      <c r="AF5" s="19"/>
      <c r="AG5" s="19"/>
      <c r="AH5" s="19"/>
      <c r="AI5" s="19"/>
      <c r="AJ5" s="19"/>
      <c r="AK5" s="19"/>
      <c r="AL5" s="19"/>
      <c r="AM5" s="19"/>
      <c r="AN5" s="19"/>
      <c r="AV5" s="2" t="s">
        <v>54</v>
      </c>
      <c r="AX5" s="2">
        <v>2</v>
      </c>
    </row>
    <row r="6" spans="1:76" ht="21" customHeight="1">
      <c r="C6" s="19" t="s">
        <v>53</v>
      </c>
      <c r="D6" s="19"/>
      <c r="J6" s="7"/>
      <c r="K6" s="56"/>
      <c r="L6" s="56"/>
      <c r="M6" s="56"/>
      <c r="N6" s="56"/>
      <c r="O6" s="56"/>
      <c r="P6" s="56"/>
      <c r="Q6" s="56"/>
      <c r="R6" s="56"/>
      <c r="S6" s="56"/>
      <c r="T6" s="56"/>
      <c r="U6" s="56"/>
      <c r="V6" s="56"/>
      <c r="W6" s="56"/>
      <c r="X6" s="56"/>
      <c r="Y6" s="56"/>
      <c r="Z6" s="56"/>
      <c r="AA6" s="53"/>
      <c r="AB6" s="19"/>
      <c r="AC6" s="19"/>
      <c r="AD6" s="19" t="s">
        <v>1305</v>
      </c>
      <c r="AE6" s="19"/>
      <c r="AF6" s="19"/>
      <c r="AG6" s="19"/>
      <c r="AH6" s="19"/>
      <c r="AI6" s="19"/>
      <c r="AJ6" s="19"/>
      <c r="AK6" s="19"/>
      <c r="AL6" s="19"/>
      <c r="AM6" s="19"/>
      <c r="AN6" s="19"/>
      <c r="AO6" s="6"/>
      <c r="AP6" s="6"/>
      <c r="AQ6" s="6"/>
      <c r="AR6" s="6"/>
      <c r="AS6" s="6"/>
      <c r="AT6" s="6"/>
      <c r="AV6" s="2" t="s">
        <v>52</v>
      </c>
      <c r="AX6" s="2">
        <v>3</v>
      </c>
      <c r="BQ6" s="19"/>
      <c r="BR6" s="19"/>
      <c r="BS6" s="19"/>
      <c r="BT6" s="19"/>
      <c r="BU6" s="19"/>
      <c r="BV6" s="19"/>
      <c r="BW6" s="19"/>
      <c r="BX6" s="19"/>
    </row>
    <row r="7" spans="1:76" ht="21" customHeight="1">
      <c r="C7" s="405" t="s">
        <v>51</v>
      </c>
      <c r="D7" s="405"/>
      <c r="E7" s="406"/>
      <c r="F7" s="407"/>
      <c r="G7" s="407"/>
      <c r="H7" s="407"/>
      <c r="I7" s="407"/>
      <c r="J7" s="407"/>
      <c r="K7" s="407"/>
      <c r="L7" s="408"/>
      <c r="M7" s="409" t="s">
        <v>50</v>
      </c>
      <c r="N7" s="409"/>
      <c r="O7" s="409"/>
      <c r="P7" s="409"/>
      <c r="Q7" s="410"/>
      <c r="R7" s="411"/>
      <c r="S7" s="411"/>
      <c r="T7" s="411"/>
      <c r="U7" s="411"/>
      <c r="V7" s="411"/>
      <c r="W7" s="411"/>
      <c r="X7" s="411"/>
      <c r="Y7" s="411"/>
      <c r="Z7" s="412"/>
      <c r="AA7" s="58"/>
      <c r="AB7" s="19"/>
      <c r="AC7" s="19"/>
      <c r="AE7" s="278" t="s">
        <v>1301</v>
      </c>
      <c r="AF7" s="19"/>
      <c r="AG7" s="19"/>
      <c r="AH7" s="19"/>
      <c r="AI7" s="19"/>
      <c r="AJ7" s="19"/>
      <c r="AK7" s="19"/>
      <c r="AL7" s="19"/>
      <c r="AM7" s="19"/>
      <c r="AN7" s="19"/>
      <c r="AO7" s="59"/>
      <c r="AP7" s="6"/>
      <c r="AQ7" s="6"/>
      <c r="AR7" s="6"/>
      <c r="AS7" s="6"/>
      <c r="AT7" s="6"/>
      <c r="AV7" s="2" t="s">
        <v>48</v>
      </c>
      <c r="AX7" s="2">
        <v>4</v>
      </c>
      <c r="BQ7" s="19"/>
      <c r="BR7" s="19"/>
      <c r="BS7" s="19"/>
      <c r="BT7" s="19"/>
      <c r="BU7" s="19"/>
      <c r="BV7" s="19"/>
      <c r="BW7" s="19"/>
      <c r="BX7" s="19"/>
    </row>
    <row r="8" spans="1:76" ht="21" customHeight="1">
      <c r="C8" s="376" t="s">
        <v>47</v>
      </c>
      <c r="D8" s="376"/>
      <c r="E8" s="413"/>
      <c r="F8" s="414"/>
      <c r="G8" s="414"/>
      <c r="H8" s="414"/>
      <c r="I8" s="414"/>
      <c r="J8" s="414"/>
      <c r="K8" s="414"/>
      <c r="L8" s="415"/>
      <c r="M8" s="409" t="s">
        <v>46</v>
      </c>
      <c r="N8" s="409"/>
      <c r="O8" s="409"/>
      <c r="P8" s="409"/>
      <c r="Q8" s="416"/>
      <c r="R8" s="411"/>
      <c r="S8" s="411"/>
      <c r="T8" s="411"/>
      <c r="U8" s="411"/>
      <c r="V8" s="411"/>
      <c r="W8" s="411"/>
      <c r="X8" s="411"/>
      <c r="Y8" s="411"/>
      <c r="Z8" s="412"/>
      <c r="AA8" s="60"/>
      <c r="AB8" s="19"/>
      <c r="AC8" s="279"/>
      <c r="AD8" s="369" t="s">
        <v>1481</v>
      </c>
      <c r="AE8" s="369"/>
      <c r="AF8" s="369"/>
      <c r="AG8" s="369"/>
      <c r="AH8" s="369"/>
      <c r="AI8" s="369"/>
      <c r="AJ8" s="369"/>
      <c r="AK8" s="369"/>
      <c r="AL8" s="369"/>
      <c r="AM8" s="369"/>
      <c r="AN8" s="369"/>
      <c r="AO8" s="369"/>
      <c r="AP8" s="369"/>
      <c r="AQ8" s="369"/>
      <c r="AR8" s="369"/>
      <c r="AS8" s="6"/>
      <c r="AT8" s="6"/>
      <c r="AV8" s="2" t="s">
        <v>44</v>
      </c>
      <c r="AX8" s="2">
        <v>5</v>
      </c>
    </row>
    <row r="9" spans="1:76" ht="21" customHeight="1">
      <c r="C9" s="376" t="s">
        <v>43</v>
      </c>
      <c r="D9" s="376"/>
      <c r="E9" s="417" t="str">
        <f>IFERROR(VLOOKUP('工賃(賃金)実績報告書(Ｂ型事業所用)'!E7,QK_!$B:$F,2,FALSE),"")</f>
        <v/>
      </c>
      <c r="F9" s="418"/>
      <c r="G9" s="418"/>
      <c r="H9" s="418"/>
      <c r="I9" s="418"/>
      <c r="J9" s="418"/>
      <c r="K9" s="418"/>
      <c r="L9" s="419"/>
      <c r="M9" s="420" t="s">
        <v>42</v>
      </c>
      <c r="N9" s="421"/>
      <c r="O9" s="421"/>
      <c r="P9" s="422"/>
      <c r="Q9" s="410"/>
      <c r="R9" s="411"/>
      <c r="S9" s="411"/>
      <c r="T9" s="411"/>
      <c r="U9" s="411"/>
      <c r="V9" s="411"/>
      <c r="W9" s="411"/>
      <c r="X9" s="411"/>
      <c r="Y9" s="411"/>
      <c r="Z9" s="412"/>
      <c r="AA9" s="114"/>
      <c r="AB9" s="19"/>
      <c r="AC9" s="279"/>
      <c r="AD9" s="369" t="s">
        <v>1482</v>
      </c>
      <c r="AE9" s="369"/>
      <c r="AF9" s="369"/>
      <c r="AG9" s="369"/>
      <c r="AH9" s="369"/>
      <c r="AI9" s="369"/>
      <c r="AJ9" s="369"/>
      <c r="AK9" s="369"/>
      <c r="AL9" s="369"/>
      <c r="AM9" s="369"/>
      <c r="AN9" s="369"/>
      <c r="AO9" s="369"/>
      <c r="AP9" s="369"/>
      <c r="AQ9" s="369"/>
      <c r="AR9" s="369"/>
      <c r="AS9" s="6"/>
      <c r="AT9" s="6"/>
      <c r="AV9" s="2" t="s">
        <v>40</v>
      </c>
      <c r="AX9" s="2">
        <v>6</v>
      </c>
    </row>
    <row r="10" spans="1:76" ht="21" customHeight="1">
      <c r="C10" s="376" t="s">
        <v>39</v>
      </c>
      <c r="D10" s="376"/>
      <c r="E10" s="423" t="str">
        <f>IFERROR(VLOOKUP('工賃(賃金)実績報告書(Ｂ型事業所用)'!E7,QK_!$B:$F,3,FALSE),"")</f>
        <v/>
      </c>
      <c r="F10" s="424"/>
      <c r="G10" s="424"/>
      <c r="H10" s="424"/>
      <c r="I10" s="424"/>
      <c r="J10" s="424"/>
      <c r="K10" s="424"/>
      <c r="L10" s="425"/>
      <c r="M10" s="376" t="s">
        <v>38</v>
      </c>
      <c r="N10" s="376"/>
      <c r="O10" s="376"/>
      <c r="P10" s="376"/>
      <c r="Q10" s="426"/>
      <c r="R10" s="426"/>
      <c r="S10" s="426"/>
      <c r="T10" s="426"/>
      <c r="U10" s="426"/>
      <c r="V10" s="426"/>
      <c r="W10" s="426"/>
      <c r="X10" s="426"/>
      <c r="Y10" s="426"/>
      <c r="Z10" s="426"/>
      <c r="AA10" s="114"/>
      <c r="AB10" s="19"/>
      <c r="AC10" s="19"/>
      <c r="AD10" s="19"/>
      <c r="AE10" s="19"/>
      <c r="AF10" s="19"/>
      <c r="AG10" s="19"/>
      <c r="AH10" s="19"/>
      <c r="AI10" s="19"/>
      <c r="AJ10" s="19"/>
      <c r="AK10" s="19"/>
      <c r="AL10" s="19"/>
      <c r="AM10" s="19"/>
      <c r="AN10" s="19"/>
      <c r="AO10" s="6"/>
      <c r="AP10" s="13"/>
      <c r="AQ10" s="6"/>
      <c r="AR10" s="6"/>
      <c r="AS10" s="6"/>
      <c r="AT10" s="6"/>
    </row>
    <row r="11" spans="1:76" ht="21" customHeight="1">
      <c r="C11" s="376" t="s">
        <v>37</v>
      </c>
      <c r="D11" s="376"/>
      <c r="E11" s="385"/>
      <c r="F11" s="385"/>
      <c r="G11" s="385"/>
      <c r="H11" s="385"/>
      <c r="I11" s="385"/>
      <c r="J11" s="386"/>
      <c r="K11" s="377" t="str">
        <f>IFERROR(VLOOKUP(E11,AV3:AY9,3,FALSE),"")</f>
        <v/>
      </c>
      <c r="L11" s="378"/>
      <c r="M11" s="420" t="s">
        <v>36</v>
      </c>
      <c r="N11" s="421"/>
      <c r="O11" s="421"/>
      <c r="P11" s="422"/>
      <c r="Q11" s="393" t="str">
        <f>IFERROR(VLOOKUP('工賃(賃金)実績報告書(Ｂ型事業所用)'!E7,QK_!$B:$F,4,FALSE),"")</f>
        <v/>
      </c>
      <c r="R11" s="394"/>
      <c r="S11" s="394"/>
      <c r="T11" s="394"/>
      <c r="U11" s="394"/>
      <c r="V11" s="394"/>
      <c r="W11" s="394"/>
      <c r="X11" s="394"/>
      <c r="Y11" s="394"/>
      <c r="Z11" s="395"/>
      <c r="AA11" s="114"/>
      <c r="AB11" s="87"/>
      <c r="AC11" s="19"/>
      <c r="AD11" s="19"/>
      <c r="AE11" s="19"/>
      <c r="AF11" s="19"/>
      <c r="AG11" s="19"/>
      <c r="AH11" s="19"/>
      <c r="AI11" s="19"/>
      <c r="AJ11" s="19"/>
      <c r="AK11" s="19"/>
      <c r="AL11" s="19"/>
      <c r="AM11" s="19"/>
      <c r="AN11" s="19"/>
      <c r="AO11" s="6"/>
      <c r="AP11" s="6"/>
      <c r="AQ11" s="6"/>
      <c r="AR11" s="6"/>
      <c r="AS11" s="6"/>
      <c r="AT11" s="6"/>
      <c r="AX11" s="7"/>
    </row>
    <row r="12" spans="1:76" s="301" customFormat="1" ht="21" customHeight="1">
      <c r="A12" s="2"/>
      <c r="B12" s="2"/>
      <c r="C12" s="372" t="s">
        <v>1507</v>
      </c>
      <c r="D12" s="372"/>
      <c r="E12" s="372"/>
      <c r="F12" s="372"/>
      <c r="G12" s="372"/>
      <c r="H12" s="372"/>
      <c r="I12" s="372"/>
      <c r="J12" s="372"/>
      <c r="K12" s="372"/>
      <c r="L12" s="299"/>
      <c r="M12" s="372" t="s">
        <v>1508</v>
      </c>
      <c r="N12" s="372"/>
      <c r="O12" s="372"/>
      <c r="P12" s="372"/>
      <c r="Q12" s="373"/>
      <c r="R12" s="373"/>
      <c r="S12" s="373"/>
      <c r="T12" s="373"/>
      <c r="U12" s="373"/>
      <c r="V12" s="373"/>
      <c r="W12" s="373"/>
      <c r="X12" s="373"/>
      <c r="Y12" s="373"/>
      <c r="Z12" s="373"/>
      <c r="AA12" s="300" t="s">
        <v>1509</v>
      </c>
      <c r="AB12" s="300"/>
      <c r="AC12" s="291"/>
      <c r="AD12" s="291"/>
      <c r="AE12" s="291"/>
      <c r="AF12" s="291"/>
      <c r="AG12" s="291"/>
      <c r="AH12" s="291"/>
      <c r="AI12" s="291"/>
      <c r="AJ12" s="291"/>
      <c r="AK12" s="291"/>
      <c r="AL12" s="291"/>
      <c r="AM12" s="291"/>
      <c r="AN12" s="291"/>
      <c r="AO12" s="291"/>
      <c r="AP12" s="291"/>
      <c r="AQ12" s="291"/>
      <c r="AR12" s="6"/>
      <c r="AS12" s="6"/>
      <c r="AT12" s="6"/>
      <c r="AU12" s="6"/>
      <c r="AV12" s="2"/>
      <c r="AW12" s="2"/>
      <c r="AX12" s="2"/>
      <c r="AY12" s="2"/>
    </row>
    <row r="13" spans="1:76" ht="18.75">
      <c r="D13" s="12"/>
      <c r="J13" s="7"/>
      <c r="K13" s="13"/>
      <c r="L13" s="13"/>
      <c r="M13" s="13"/>
      <c r="N13" s="13"/>
      <c r="O13" s="13"/>
      <c r="P13" s="13"/>
      <c r="Q13" s="13"/>
      <c r="R13" s="13"/>
      <c r="S13" s="13"/>
      <c r="T13" s="13"/>
      <c r="U13" s="13"/>
      <c r="V13" s="13"/>
      <c r="W13" s="13"/>
      <c r="X13" s="13"/>
      <c r="Y13" s="13"/>
      <c r="Z13" s="13"/>
      <c r="AA13" s="13"/>
      <c r="AB13" s="19"/>
      <c r="AC13" s="19"/>
      <c r="AD13" s="19"/>
      <c r="AE13" s="19"/>
      <c r="AF13" s="19"/>
      <c r="AG13" s="19"/>
      <c r="AH13" s="19"/>
      <c r="AI13" s="19"/>
      <c r="AJ13" s="19"/>
      <c r="AK13" s="19"/>
      <c r="AL13" s="19"/>
      <c r="AM13" s="19"/>
      <c r="AN13" s="19"/>
      <c r="AO13" s="6"/>
      <c r="AP13" s="6"/>
      <c r="AQ13" s="6"/>
      <c r="AR13" s="6"/>
      <c r="AS13" s="6"/>
      <c r="AT13" s="6"/>
    </row>
    <row r="14" spans="1:76" ht="21" customHeight="1">
      <c r="B14" s="53" t="s">
        <v>1261</v>
      </c>
      <c r="C14" s="85"/>
      <c r="D14" s="87"/>
      <c r="E14" s="87"/>
      <c r="F14" s="87"/>
      <c r="G14" s="87"/>
      <c r="H14" s="87"/>
      <c r="I14" s="404"/>
      <c r="J14" s="404"/>
      <c r="K14" s="404"/>
      <c r="L14" s="404"/>
      <c r="M14" s="404"/>
      <c r="N14" s="404"/>
      <c r="O14" s="404"/>
      <c r="P14" s="404"/>
      <c r="Q14" s="404"/>
      <c r="R14" s="404"/>
      <c r="S14" s="404"/>
      <c r="T14" s="404"/>
      <c r="U14" s="404"/>
      <c r="V14" s="404"/>
      <c r="W14" s="404"/>
      <c r="X14" s="404"/>
      <c r="Y14" s="404"/>
      <c r="Z14" s="404"/>
      <c r="AA14" s="404"/>
      <c r="AB14" s="404"/>
      <c r="AC14" s="90"/>
      <c r="AD14" s="53" t="s">
        <v>829</v>
      </c>
      <c r="AE14" s="53"/>
      <c r="AF14" s="88"/>
      <c r="AG14" s="88"/>
      <c r="AH14" s="92" t="s">
        <v>831</v>
      </c>
      <c r="AI14" s="88"/>
      <c r="AJ14" s="88"/>
      <c r="AK14" s="88"/>
      <c r="AL14" s="88"/>
      <c r="AM14" s="88"/>
      <c r="AN14" s="88"/>
      <c r="AO14" s="88"/>
      <c r="AP14" s="64"/>
      <c r="AQ14" s="64"/>
      <c r="AR14" s="6"/>
      <c r="AS14" s="6"/>
      <c r="AT14" s="6"/>
    </row>
    <row r="15" spans="1:76" ht="21" customHeight="1">
      <c r="B15" s="379" t="s">
        <v>1306</v>
      </c>
      <c r="C15" s="380"/>
      <c r="D15" s="380"/>
      <c r="E15" s="381"/>
      <c r="F15" s="379" t="s">
        <v>1307</v>
      </c>
      <c r="G15" s="380"/>
      <c r="H15" s="381"/>
      <c r="I15" s="379" t="s">
        <v>1308</v>
      </c>
      <c r="J15" s="380"/>
      <c r="K15" s="381"/>
      <c r="L15" s="382" t="s">
        <v>1309</v>
      </c>
      <c r="M15" s="383"/>
      <c r="N15" s="383"/>
      <c r="O15" s="383"/>
      <c r="P15" s="384"/>
      <c r="Q15" s="382" t="s">
        <v>1310</v>
      </c>
      <c r="R15" s="383"/>
      <c r="S15" s="383"/>
      <c r="T15" s="383"/>
      <c r="U15" s="383"/>
      <c r="V15" s="384"/>
      <c r="W15" s="382" t="s">
        <v>1311</v>
      </c>
      <c r="X15" s="383"/>
      <c r="Y15" s="383"/>
      <c r="Z15" s="383"/>
      <c r="AA15" s="383"/>
      <c r="AB15" s="384"/>
      <c r="AC15" s="68"/>
      <c r="AD15" s="398" t="s">
        <v>919</v>
      </c>
      <c r="AE15" s="399"/>
      <c r="AF15" s="399"/>
      <c r="AG15" s="399"/>
      <c r="AH15" s="400"/>
      <c r="AI15" s="398" t="s">
        <v>920</v>
      </c>
      <c r="AJ15" s="399"/>
      <c r="AK15" s="399"/>
      <c r="AL15" s="399"/>
      <c r="AM15" s="400"/>
      <c r="AN15" s="398" t="s">
        <v>921</v>
      </c>
      <c r="AO15" s="399"/>
      <c r="AP15" s="399"/>
      <c r="AQ15" s="399"/>
      <c r="AR15" s="400"/>
      <c r="AS15" s="85"/>
      <c r="AT15" s="91"/>
    </row>
    <row r="16" spans="1:76" ht="21" customHeight="1">
      <c r="B16" s="396">
        <f>$AS$226</f>
        <v>0</v>
      </c>
      <c r="C16" s="396"/>
      <c r="D16" s="396"/>
      <c r="E16" s="396"/>
      <c r="F16" s="459"/>
      <c r="G16" s="460"/>
      <c r="H16" s="461"/>
      <c r="I16" s="459"/>
      <c r="J16" s="460"/>
      <c r="K16" s="461"/>
      <c r="L16" s="397">
        <f>$AR$226</f>
        <v>0</v>
      </c>
      <c r="M16" s="397"/>
      <c r="N16" s="397"/>
      <c r="O16" s="397"/>
      <c r="P16" s="397"/>
      <c r="Q16" s="397" t="str">
        <f>IFERROR(L16/AW17/I16,"")</f>
        <v/>
      </c>
      <c r="R16" s="397"/>
      <c r="S16" s="397"/>
      <c r="T16" s="397"/>
      <c r="U16" s="397"/>
      <c r="V16" s="397"/>
      <c r="W16" s="397" t="str">
        <f>IFERROR(L16/AQ226,"")</f>
        <v/>
      </c>
      <c r="X16" s="397"/>
      <c r="Y16" s="397"/>
      <c r="Z16" s="397"/>
      <c r="AA16" s="397"/>
      <c r="AB16" s="397"/>
      <c r="AC16" s="68"/>
      <c r="AD16" s="398" t="s">
        <v>826</v>
      </c>
      <c r="AE16" s="400"/>
      <c r="AF16" s="398" t="s">
        <v>827</v>
      </c>
      <c r="AG16" s="399"/>
      <c r="AH16" s="400"/>
      <c r="AI16" s="398" t="s">
        <v>826</v>
      </c>
      <c r="AJ16" s="400"/>
      <c r="AK16" s="398" t="s">
        <v>827</v>
      </c>
      <c r="AL16" s="399"/>
      <c r="AM16" s="400"/>
      <c r="AN16" s="427" t="s">
        <v>826</v>
      </c>
      <c r="AO16" s="427"/>
      <c r="AP16" s="427" t="s">
        <v>827</v>
      </c>
      <c r="AQ16" s="427"/>
      <c r="AR16" s="427"/>
      <c r="AS16" s="85"/>
      <c r="AT16" s="91"/>
      <c r="AW16" s="109" t="s">
        <v>917</v>
      </c>
    </row>
    <row r="17" spans="1:65" ht="38.25" customHeight="1">
      <c r="B17" s="431" t="s">
        <v>1479</v>
      </c>
      <c r="C17" s="431"/>
      <c r="D17" s="431"/>
      <c r="E17" s="431"/>
      <c r="F17" s="431"/>
      <c r="G17" s="431"/>
      <c r="H17" s="431"/>
      <c r="I17" s="431"/>
      <c r="J17" s="431"/>
      <c r="K17" s="431"/>
      <c r="L17" s="431"/>
      <c r="M17" s="431"/>
      <c r="N17" s="431"/>
      <c r="O17" s="431"/>
      <c r="P17" s="431"/>
      <c r="Q17" s="431"/>
      <c r="R17" s="431"/>
      <c r="S17" s="431"/>
      <c r="T17" s="431"/>
      <c r="U17" s="431"/>
      <c r="V17" s="431"/>
      <c r="W17" s="431"/>
      <c r="X17" s="431"/>
      <c r="Y17" s="431"/>
      <c r="Z17" s="431"/>
      <c r="AA17" s="431"/>
      <c r="AB17" s="431"/>
      <c r="AC17" s="89"/>
      <c r="AD17" s="428"/>
      <c r="AE17" s="429"/>
      <c r="AF17" s="428"/>
      <c r="AG17" s="430"/>
      <c r="AH17" s="429"/>
      <c r="AI17" s="428"/>
      <c r="AJ17" s="429"/>
      <c r="AK17" s="428"/>
      <c r="AL17" s="430"/>
      <c r="AM17" s="429"/>
      <c r="AN17" s="458"/>
      <c r="AO17" s="458"/>
      <c r="AP17" s="428"/>
      <c r="AQ17" s="430"/>
      <c r="AR17" s="429"/>
      <c r="AS17" s="85"/>
      <c r="AT17" s="91"/>
      <c r="AW17" s="110" t="e">
        <f>ROUNDUP(B16/F16,1)</f>
        <v>#DIV/0!</v>
      </c>
      <c r="AX17" s="2" t="s">
        <v>918</v>
      </c>
    </row>
    <row r="18" spans="1:65" s="8" customFormat="1" ht="51" customHeight="1">
      <c r="B18" s="432"/>
      <c r="C18" s="432"/>
      <c r="D18" s="432"/>
      <c r="E18" s="432"/>
      <c r="F18" s="432"/>
      <c r="G18" s="432"/>
      <c r="H18" s="432"/>
      <c r="I18" s="432"/>
      <c r="J18" s="432"/>
      <c r="K18" s="432"/>
      <c r="L18" s="432"/>
      <c r="M18" s="432"/>
      <c r="N18" s="432"/>
      <c r="O18" s="432"/>
      <c r="P18" s="432"/>
      <c r="Q18" s="432"/>
      <c r="R18" s="432"/>
      <c r="S18" s="432"/>
      <c r="T18" s="432"/>
      <c r="U18" s="432"/>
      <c r="V18" s="432"/>
      <c r="W18" s="432"/>
      <c r="X18" s="432"/>
      <c r="Y18" s="432"/>
      <c r="Z18" s="432"/>
      <c r="AA18" s="432"/>
      <c r="AB18" s="432"/>
      <c r="AC18" s="10"/>
      <c r="AD18" s="10"/>
      <c r="AE18" s="10"/>
      <c r="AF18" s="10"/>
      <c r="AG18" s="9"/>
      <c r="AH18" s="9"/>
      <c r="AI18" s="52"/>
      <c r="AJ18" s="52"/>
      <c r="AK18" s="52"/>
      <c r="AL18" s="9"/>
      <c r="AM18" s="9"/>
      <c r="AN18" s="9"/>
      <c r="AO18" s="9"/>
      <c r="AS18" s="11"/>
    </row>
    <row r="19" spans="1:65" s="8" customFormat="1" ht="24.75" customHeight="1">
      <c r="B19" s="374" t="s">
        <v>1297</v>
      </c>
      <c r="C19" s="374"/>
      <c r="D19" s="374"/>
      <c r="E19" s="374"/>
      <c r="F19" s="374"/>
      <c r="G19" s="374"/>
      <c r="H19" s="374"/>
      <c r="I19" s="374"/>
      <c r="J19" s="374"/>
      <c r="K19" s="374"/>
      <c r="L19" s="374"/>
      <c r="M19" s="374"/>
      <c r="N19" s="374"/>
      <c r="O19" s="374"/>
      <c r="P19" s="374"/>
      <c r="Q19" s="374"/>
      <c r="R19" s="374"/>
      <c r="S19" s="374"/>
      <c r="T19" s="374"/>
      <c r="U19" s="374"/>
      <c r="V19" s="374"/>
      <c r="W19" s="374"/>
      <c r="X19" s="374"/>
      <c r="Y19" s="374"/>
      <c r="Z19" s="374"/>
      <c r="AA19" s="374"/>
      <c r="AB19" s="374"/>
      <c r="AC19" s="374"/>
      <c r="AD19" s="374"/>
      <c r="AE19" s="374"/>
      <c r="AF19" s="374"/>
      <c r="AG19" s="374"/>
      <c r="AH19" s="374"/>
      <c r="AI19" s="374"/>
      <c r="AJ19" s="374"/>
      <c r="AK19" s="374"/>
      <c r="AL19" s="374"/>
      <c r="AM19" s="374"/>
      <c r="AN19" s="374"/>
      <c r="AO19" s="374"/>
      <c r="AP19" s="374"/>
      <c r="AQ19" s="374"/>
      <c r="AR19" s="374"/>
      <c r="AS19" s="374"/>
    </row>
    <row r="20" spans="1:65" s="8" customFormat="1" ht="24.75" customHeight="1">
      <c r="B20" s="262" t="s">
        <v>35</v>
      </c>
      <c r="C20" s="375" t="s">
        <v>1298</v>
      </c>
      <c r="D20" s="375"/>
      <c r="E20" s="375"/>
      <c r="F20" s="375"/>
      <c r="G20" s="375"/>
      <c r="H20" s="375"/>
      <c r="I20" s="375"/>
      <c r="J20" s="375"/>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62"/>
      <c r="AL20" s="262"/>
      <c r="AM20" s="262"/>
      <c r="AN20" s="262"/>
      <c r="AO20" s="262"/>
      <c r="AP20" s="262"/>
      <c r="AQ20" s="262"/>
      <c r="AR20" s="262"/>
      <c r="AS20" s="262"/>
    </row>
    <row r="21" spans="1:65" s="8" customFormat="1" ht="14.25">
      <c r="B21" s="108"/>
      <c r="C21" s="108"/>
      <c r="D21" s="108"/>
      <c r="E21" s="108"/>
      <c r="F21" s="108"/>
      <c r="G21" s="108"/>
      <c r="H21" s="108"/>
      <c r="I21" s="108"/>
      <c r="J21" s="108"/>
      <c r="K21" s="108"/>
      <c r="L21" s="108"/>
      <c r="M21" s="108"/>
      <c r="N21" s="108"/>
      <c r="O21" s="108"/>
      <c r="P21" s="108"/>
      <c r="Q21" s="108"/>
      <c r="R21" s="108"/>
      <c r="S21" s="108"/>
      <c r="T21" s="108"/>
      <c r="U21" s="108"/>
      <c r="V21" s="108"/>
      <c r="W21" s="108"/>
      <c r="X21" s="108"/>
      <c r="Y21" s="108"/>
      <c r="Z21" s="108"/>
      <c r="AA21" s="108"/>
      <c r="AB21" s="108"/>
      <c r="AC21" s="10"/>
      <c r="AD21" s="10"/>
      <c r="AE21" s="10"/>
      <c r="AF21" s="10"/>
      <c r="AG21" s="9"/>
      <c r="AH21" s="9"/>
      <c r="AI21" s="52"/>
      <c r="AJ21" s="52"/>
      <c r="AK21" s="52"/>
      <c r="AL21" s="9"/>
      <c r="AM21" s="9"/>
      <c r="AN21" s="9"/>
      <c r="AO21" s="9"/>
      <c r="AS21" s="11"/>
    </row>
    <row r="22" spans="1:65" s="24" customFormat="1" ht="24" customHeight="1" thickBot="1">
      <c r="B22" s="290" t="s">
        <v>1312</v>
      </c>
      <c r="C22" s="51"/>
      <c r="J22" s="93"/>
      <c r="AS22" s="25"/>
    </row>
    <row r="23" spans="1:65" s="5" customFormat="1" ht="17.25" customHeight="1">
      <c r="A23" s="4"/>
      <c r="B23" s="433" t="s">
        <v>22</v>
      </c>
      <c r="C23" s="434"/>
      <c r="D23" s="435"/>
      <c r="E23" s="391" t="s">
        <v>0</v>
      </c>
      <c r="F23" s="391"/>
      <c r="G23" s="392"/>
      <c r="H23" s="391" t="s">
        <v>9</v>
      </c>
      <c r="I23" s="391"/>
      <c r="J23" s="392"/>
      <c r="K23" s="391" t="s">
        <v>10</v>
      </c>
      <c r="L23" s="391"/>
      <c r="M23" s="392"/>
      <c r="N23" s="391" t="s">
        <v>11</v>
      </c>
      <c r="O23" s="391"/>
      <c r="P23" s="392"/>
      <c r="Q23" s="391" t="s">
        <v>12</v>
      </c>
      <c r="R23" s="391"/>
      <c r="S23" s="392"/>
      <c r="T23" s="391" t="s">
        <v>13</v>
      </c>
      <c r="U23" s="391"/>
      <c r="V23" s="392"/>
      <c r="W23" s="391" t="s">
        <v>14</v>
      </c>
      <c r="X23" s="391"/>
      <c r="Y23" s="392"/>
      <c r="Z23" s="391" t="s">
        <v>15</v>
      </c>
      <c r="AA23" s="391"/>
      <c r="AB23" s="392"/>
      <c r="AC23" s="391" t="s">
        <v>16</v>
      </c>
      <c r="AD23" s="391"/>
      <c r="AE23" s="392"/>
      <c r="AF23" s="391" t="s">
        <v>17</v>
      </c>
      <c r="AG23" s="391"/>
      <c r="AH23" s="392"/>
      <c r="AI23" s="391" t="s">
        <v>18</v>
      </c>
      <c r="AJ23" s="434"/>
      <c r="AK23" s="451"/>
      <c r="AL23" s="451" t="s">
        <v>19</v>
      </c>
      <c r="AM23" s="434"/>
      <c r="AN23" s="434"/>
      <c r="AO23" s="448" t="s">
        <v>29</v>
      </c>
      <c r="AP23" s="401" t="s">
        <v>1</v>
      </c>
      <c r="AQ23" s="402"/>
      <c r="AR23" s="402"/>
      <c r="AS23" s="403"/>
      <c r="AT23" s="4"/>
      <c r="AU23" s="4"/>
      <c r="AV23" s="4"/>
      <c r="AW23" s="4"/>
      <c r="AX23" s="4"/>
    </row>
    <row r="24" spans="1:65" s="5" customFormat="1" ht="18.75" customHeight="1">
      <c r="A24" s="4"/>
      <c r="B24" s="436"/>
      <c r="C24" s="437"/>
      <c r="D24" s="438"/>
      <c r="E24" s="390" t="s">
        <v>7</v>
      </c>
      <c r="F24" s="390"/>
      <c r="G24" s="387" t="s">
        <v>822</v>
      </c>
      <c r="H24" s="389" t="s">
        <v>7</v>
      </c>
      <c r="I24" s="390"/>
      <c r="J24" s="387" t="s">
        <v>822</v>
      </c>
      <c r="K24" s="389" t="s">
        <v>7</v>
      </c>
      <c r="L24" s="390"/>
      <c r="M24" s="387" t="s">
        <v>822</v>
      </c>
      <c r="N24" s="389" t="s">
        <v>7</v>
      </c>
      <c r="O24" s="390"/>
      <c r="P24" s="387" t="s">
        <v>822</v>
      </c>
      <c r="Q24" s="389" t="s">
        <v>7</v>
      </c>
      <c r="R24" s="390"/>
      <c r="S24" s="387" t="s">
        <v>822</v>
      </c>
      <c r="T24" s="389" t="s">
        <v>7</v>
      </c>
      <c r="U24" s="390"/>
      <c r="V24" s="387" t="s">
        <v>822</v>
      </c>
      <c r="W24" s="389" t="s">
        <v>7</v>
      </c>
      <c r="X24" s="390"/>
      <c r="Y24" s="387" t="s">
        <v>822</v>
      </c>
      <c r="Z24" s="389" t="s">
        <v>7</v>
      </c>
      <c r="AA24" s="390"/>
      <c r="AB24" s="387" t="s">
        <v>822</v>
      </c>
      <c r="AC24" s="389" t="s">
        <v>7</v>
      </c>
      <c r="AD24" s="390"/>
      <c r="AE24" s="387" t="s">
        <v>822</v>
      </c>
      <c r="AF24" s="389" t="s">
        <v>7</v>
      </c>
      <c r="AG24" s="390"/>
      <c r="AH24" s="387" t="s">
        <v>822</v>
      </c>
      <c r="AI24" s="389" t="s">
        <v>7</v>
      </c>
      <c r="AJ24" s="390"/>
      <c r="AK24" s="387" t="s">
        <v>822</v>
      </c>
      <c r="AL24" s="389" t="s">
        <v>7</v>
      </c>
      <c r="AM24" s="390"/>
      <c r="AN24" s="387" t="s">
        <v>822</v>
      </c>
      <c r="AO24" s="449"/>
      <c r="AP24" s="444" t="s">
        <v>7</v>
      </c>
      <c r="AQ24" s="445"/>
      <c r="AR24" s="446" t="s">
        <v>20</v>
      </c>
      <c r="AS24" s="442" t="s">
        <v>21</v>
      </c>
      <c r="AT24" s="4"/>
      <c r="AU24" s="4"/>
      <c r="AV24" s="4"/>
      <c r="AW24" s="4"/>
      <c r="AX24" s="4"/>
    </row>
    <row r="25" spans="1:65" s="5" customFormat="1" ht="27" customHeight="1" thickBot="1">
      <c r="A25" s="4"/>
      <c r="B25" s="439"/>
      <c r="C25" s="440"/>
      <c r="D25" s="441"/>
      <c r="E25" s="47" t="s">
        <v>8</v>
      </c>
      <c r="F25" s="49" t="s">
        <v>5</v>
      </c>
      <c r="G25" s="388"/>
      <c r="H25" s="50" t="s">
        <v>8</v>
      </c>
      <c r="I25" s="49" t="s">
        <v>5</v>
      </c>
      <c r="J25" s="388"/>
      <c r="K25" s="50" t="s">
        <v>8</v>
      </c>
      <c r="L25" s="49" t="s">
        <v>5</v>
      </c>
      <c r="M25" s="388"/>
      <c r="N25" s="50" t="s">
        <v>8</v>
      </c>
      <c r="O25" s="49" t="s">
        <v>5</v>
      </c>
      <c r="P25" s="388"/>
      <c r="Q25" s="50" t="s">
        <v>8</v>
      </c>
      <c r="R25" s="49" t="s">
        <v>5</v>
      </c>
      <c r="S25" s="388"/>
      <c r="T25" s="50" t="s">
        <v>8</v>
      </c>
      <c r="U25" s="49" t="s">
        <v>5</v>
      </c>
      <c r="V25" s="388"/>
      <c r="W25" s="50" t="s">
        <v>8</v>
      </c>
      <c r="X25" s="49" t="s">
        <v>5</v>
      </c>
      <c r="Y25" s="388"/>
      <c r="Z25" s="50" t="s">
        <v>8</v>
      </c>
      <c r="AA25" s="49" t="s">
        <v>5</v>
      </c>
      <c r="AB25" s="388"/>
      <c r="AC25" s="50" t="s">
        <v>8</v>
      </c>
      <c r="AD25" s="49" t="s">
        <v>5</v>
      </c>
      <c r="AE25" s="388"/>
      <c r="AF25" s="50" t="s">
        <v>8</v>
      </c>
      <c r="AG25" s="49" t="s">
        <v>5</v>
      </c>
      <c r="AH25" s="388"/>
      <c r="AI25" s="50" t="s">
        <v>8</v>
      </c>
      <c r="AJ25" s="49" t="s">
        <v>5</v>
      </c>
      <c r="AK25" s="388"/>
      <c r="AL25" s="50" t="s">
        <v>8</v>
      </c>
      <c r="AM25" s="49" t="s">
        <v>5</v>
      </c>
      <c r="AN25" s="388"/>
      <c r="AO25" s="450"/>
      <c r="AP25" s="48" t="s">
        <v>8</v>
      </c>
      <c r="AQ25" s="47" t="s">
        <v>5</v>
      </c>
      <c r="AR25" s="447"/>
      <c r="AS25" s="443"/>
      <c r="AT25" s="4"/>
      <c r="AU25" s="4"/>
      <c r="AV25" s="4"/>
      <c r="AW25" s="4" t="s">
        <v>3</v>
      </c>
      <c r="AX25" s="4"/>
      <c r="BA25" s="5">
        <v>4</v>
      </c>
      <c r="BB25" s="5">
        <v>5</v>
      </c>
      <c r="BC25" s="5">
        <v>6</v>
      </c>
      <c r="BD25" s="5">
        <v>7</v>
      </c>
      <c r="BE25" s="5">
        <v>8</v>
      </c>
      <c r="BF25" s="5">
        <v>9</v>
      </c>
      <c r="BG25" s="5">
        <v>10</v>
      </c>
      <c r="BH25" s="5">
        <v>11</v>
      </c>
      <c r="BI25" s="5">
        <v>12</v>
      </c>
      <c r="BJ25" s="5">
        <v>1</v>
      </c>
      <c r="BK25" s="5">
        <v>2</v>
      </c>
      <c r="BL25" s="5">
        <v>3</v>
      </c>
    </row>
    <row r="26" spans="1:65" s="18" customFormat="1" ht="21" customHeight="1">
      <c r="B26" s="82">
        <v>1</v>
      </c>
      <c r="C26" s="452"/>
      <c r="D26" s="453"/>
      <c r="E26" s="74"/>
      <c r="F26" s="69"/>
      <c r="G26" s="71"/>
      <c r="H26" s="106"/>
      <c r="I26" s="69"/>
      <c r="J26" s="71"/>
      <c r="K26" s="106"/>
      <c r="L26" s="72"/>
      <c r="M26" s="71"/>
      <c r="N26" s="106"/>
      <c r="O26" s="72"/>
      <c r="P26" s="71"/>
      <c r="Q26" s="106"/>
      <c r="R26" s="69"/>
      <c r="S26" s="71"/>
      <c r="T26" s="106"/>
      <c r="U26" s="69"/>
      <c r="V26" s="71"/>
      <c r="W26" s="106"/>
      <c r="X26" s="69"/>
      <c r="Y26" s="71"/>
      <c r="Z26" s="106"/>
      <c r="AA26" s="69"/>
      <c r="AB26" s="71"/>
      <c r="AC26" s="106"/>
      <c r="AD26" s="69"/>
      <c r="AE26" s="71"/>
      <c r="AF26" s="106"/>
      <c r="AG26" s="69"/>
      <c r="AH26" s="71"/>
      <c r="AI26" s="106"/>
      <c r="AJ26" s="69"/>
      <c r="AK26" s="71"/>
      <c r="AL26" s="106"/>
      <c r="AM26" s="69"/>
      <c r="AN26" s="70"/>
      <c r="AO26" s="73"/>
      <c r="AP26" s="280">
        <f t="shared" ref="AP26:AP27" si="0">SUM(E26,H26,K26,N26,Q26,T26,W26,Z26,AC26,AF26,AI26,AL26)</f>
        <v>0</v>
      </c>
      <c r="AQ26" s="281">
        <f t="shared" ref="AQ26:AQ27" si="1">SUM(F26,I26,L26,O26,R26,U26,X26,AA26,AD26,AG26,AJ26,AM26)</f>
        <v>0</v>
      </c>
      <c r="AR26" s="282">
        <f>SUM(G26,J26,M26,P26,S26,V26,Y26,AB26,AE26,AH26,AK26,AN26,AO26)</f>
        <v>0</v>
      </c>
      <c r="AS26" s="283">
        <f>E26+H26+K26+N26+Q26+T26+W26+Z26+AC26+AF26+AI26+AL26</f>
        <v>0</v>
      </c>
      <c r="AW26" s="18" t="s">
        <v>4</v>
      </c>
      <c r="BA26" s="22">
        <f t="shared" ref="BA26:BA89" si="2">$G26</f>
        <v>0</v>
      </c>
      <c r="BB26" s="22">
        <f t="shared" ref="BB26:BB89" si="3">$J26</f>
        <v>0</v>
      </c>
      <c r="BC26" s="22">
        <f t="shared" ref="BC26:BC89" si="4">$M26</f>
        <v>0</v>
      </c>
      <c r="BD26" s="22">
        <f t="shared" ref="BD26:BD89" si="5">$P26</f>
        <v>0</v>
      </c>
      <c r="BE26" s="22">
        <f t="shared" ref="BE26:BE89" si="6">$S26</f>
        <v>0</v>
      </c>
      <c r="BF26" s="22">
        <f t="shared" ref="BF26:BF89" si="7">$V26</f>
        <v>0</v>
      </c>
      <c r="BG26" s="22">
        <f t="shared" ref="BG26:BG89" si="8">$Y26</f>
        <v>0</v>
      </c>
      <c r="BH26" s="22">
        <f t="shared" ref="BH26:BH89" si="9">$AB26</f>
        <v>0</v>
      </c>
      <c r="BI26" s="22">
        <f t="shared" ref="BI26:BI89" si="10">$AE26</f>
        <v>0</v>
      </c>
      <c r="BJ26" s="22">
        <f t="shared" ref="BJ26:BJ89" si="11">$AH26</f>
        <v>0</v>
      </c>
      <c r="BK26" s="22">
        <f t="shared" ref="BK26:BK89" si="12">$AK26</f>
        <v>0</v>
      </c>
      <c r="BL26" s="22">
        <f t="shared" ref="BL26:BL89" si="13">$AN26</f>
        <v>0</v>
      </c>
      <c r="BM26" s="22">
        <f t="shared" ref="BM26:BM65" si="14">SUM($BA26:$BL26)+$AO26</f>
        <v>0</v>
      </c>
    </row>
    <row r="27" spans="1:65" s="18" customFormat="1" ht="21" customHeight="1">
      <c r="B27" s="83">
        <f>B26+1</f>
        <v>2</v>
      </c>
      <c r="C27" s="370"/>
      <c r="D27" s="371"/>
      <c r="E27" s="74"/>
      <c r="F27" s="75"/>
      <c r="G27" s="78"/>
      <c r="H27" s="106"/>
      <c r="I27" s="75"/>
      <c r="J27" s="78"/>
      <c r="K27" s="106"/>
      <c r="L27" s="79"/>
      <c r="M27" s="78"/>
      <c r="N27" s="106"/>
      <c r="O27" s="79"/>
      <c r="P27" s="78"/>
      <c r="Q27" s="106"/>
      <c r="R27" s="75"/>
      <c r="S27" s="78"/>
      <c r="T27" s="106"/>
      <c r="U27" s="75"/>
      <c r="V27" s="78"/>
      <c r="W27" s="106"/>
      <c r="X27" s="75"/>
      <c r="Y27" s="78"/>
      <c r="Z27" s="106"/>
      <c r="AA27" s="75"/>
      <c r="AB27" s="78"/>
      <c r="AC27" s="106"/>
      <c r="AD27" s="75"/>
      <c r="AE27" s="78"/>
      <c r="AF27" s="106"/>
      <c r="AG27" s="75"/>
      <c r="AH27" s="78"/>
      <c r="AI27" s="106"/>
      <c r="AJ27" s="75"/>
      <c r="AK27" s="78"/>
      <c r="AL27" s="106"/>
      <c r="AM27" s="75"/>
      <c r="AN27" s="76"/>
      <c r="AO27" s="80"/>
      <c r="AP27" s="284">
        <f t="shared" si="0"/>
        <v>0</v>
      </c>
      <c r="AQ27" s="285">
        <f t="shared" si="1"/>
        <v>0</v>
      </c>
      <c r="AR27" s="286">
        <f t="shared" ref="AR27" si="15">SUM(G27,J27,M27,P27,S27,V27,Y27,AB27,AE27,AH27,AK27,AN27,AO27)</f>
        <v>0</v>
      </c>
      <c r="AS27" s="287">
        <f>E27+H27+K27+N27+Q27+T27+W27+Z27+AC27+AF27+AI27+AL27</f>
        <v>0</v>
      </c>
      <c r="AW27" s="18" t="s">
        <v>2</v>
      </c>
      <c r="BA27" s="22">
        <f t="shared" si="2"/>
        <v>0</v>
      </c>
      <c r="BB27" s="22">
        <f t="shared" si="3"/>
        <v>0</v>
      </c>
      <c r="BC27" s="22">
        <f t="shared" si="4"/>
        <v>0</v>
      </c>
      <c r="BD27" s="22">
        <f t="shared" si="5"/>
        <v>0</v>
      </c>
      <c r="BE27" s="22">
        <f t="shared" si="6"/>
        <v>0</v>
      </c>
      <c r="BF27" s="22">
        <f t="shared" si="7"/>
        <v>0</v>
      </c>
      <c r="BG27" s="22">
        <f t="shared" si="8"/>
        <v>0</v>
      </c>
      <c r="BH27" s="22">
        <f t="shared" si="9"/>
        <v>0</v>
      </c>
      <c r="BI27" s="22">
        <f t="shared" si="10"/>
        <v>0</v>
      </c>
      <c r="BJ27" s="22">
        <f t="shared" si="11"/>
        <v>0</v>
      </c>
      <c r="BK27" s="22">
        <f t="shared" si="12"/>
        <v>0</v>
      </c>
      <c r="BL27" s="22">
        <f t="shared" si="13"/>
        <v>0</v>
      </c>
      <c r="BM27" s="22">
        <f t="shared" si="14"/>
        <v>0</v>
      </c>
    </row>
    <row r="28" spans="1:65" s="18" customFormat="1" ht="21" customHeight="1">
      <c r="B28" s="83">
        <f t="shared" ref="B28:B91" si="16">B27+1</f>
        <v>3</v>
      </c>
      <c r="C28" s="370"/>
      <c r="D28" s="371"/>
      <c r="E28" s="74"/>
      <c r="F28" s="75"/>
      <c r="G28" s="78"/>
      <c r="H28" s="106"/>
      <c r="I28" s="75"/>
      <c r="J28" s="78"/>
      <c r="K28" s="106"/>
      <c r="L28" s="79"/>
      <c r="M28" s="78"/>
      <c r="N28" s="106"/>
      <c r="O28" s="79"/>
      <c r="P28" s="78"/>
      <c r="Q28" s="106"/>
      <c r="R28" s="75"/>
      <c r="S28" s="78"/>
      <c r="T28" s="106"/>
      <c r="U28" s="75"/>
      <c r="V28" s="78"/>
      <c r="W28" s="106"/>
      <c r="X28" s="75"/>
      <c r="Y28" s="78"/>
      <c r="Z28" s="106"/>
      <c r="AA28" s="75"/>
      <c r="AB28" s="78"/>
      <c r="AC28" s="106"/>
      <c r="AD28" s="75"/>
      <c r="AE28" s="78"/>
      <c r="AF28" s="106"/>
      <c r="AG28" s="75"/>
      <c r="AH28" s="78"/>
      <c r="AI28" s="106"/>
      <c r="AJ28" s="75"/>
      <c r="AK28" s="78"/>
      <c r="AL28" s="106"/>
      <c r="AM28" s="75"/>
      <c r="AN28" s="76"/>
      <c r="AO28" s="80"/>
      <c r="AP28" s="284">
        <f t="shared" ref="AP28:AP91" si="17">SUM(E28,H28,K28,N28,Q28,T28,W28,Z28,AC28,AF28,AI28,AL28)</f>
        <v>0</v>
      </c>
      <c r="AQ28" s="285">
        <f t="shared" ref="AQ28:AQ91" si="18">SUM(F28,I28,L28,O28,R28,U28,X28,AA28,AD28,AG28,AJ28,AM28)</f>
        <v>0</v>
      </c>
      <c r="AR28" s="286">
        <f t="shared" ref="AR28:AR91" si="19">SUM(G28,J28,M28,P28,S28,V28,Y28,AB28,AE28,AH28,AK28,AN28,AO28)</f>
        <v>0</v>
      </c>
      <c r="AS28" s="287">
        <f t="shared" ref="AS28:AS91" si="20">E28+H28+K28+N28+Q28+T28+W28+Z28+AC28+AF28+AI28+AL28</f>
        <v>0</v>
      </c>
      <c r="BA28" s="22">
        <f t="shared" si="2"/>
        <v>0</v>
      </c>
      <c r="BB28" s="22">
        <f t="shared" si="3"/>
        <v>0</v>
      </c>
      <c r="BC28" s="22">
        <f t="shared" si="4"/>
        <v>0</v>
      </c>
      <c r="BD28" s="22">
        <f t="shared" si="5"/>
        <v>0</v>
      </c>
      <c r="BE28" s="22">
        <f t="shared" si="6"/>
        <v>0</v>
      </c>
      <c r="BF28" s="22">
        <f t="shared" si="7"/>
        <v>0</v>
      </c>
      <c r="BG28" s="22">
        <f t="shared" si="8"/>
        <v>0</v>
      </c>
      <c r="BH28" s="22">
        <f t="shared" si="9"/>
        <v>0</v>
      </c>
      <c r="BI28" s="22">
        <f t="shared" si="10"/>
        <v>0</v>
      </c>
      <c r="BJ28" s="22">
        <f t="shared" si="11"/>
        <v>0</v>
      </c>
      <c r="BK28" s="22">
        <f t="shared" si="12"/>
        <v>0</v>
      </c>
      <c r="BL28" s="22">
        <f t="shared" si="13"/>
        <v>0</v>
      </c>
      <c r="BM28" s="22">
        <f t="shared" si="14"/>
        <v>0</v>
      </c>
    </row>
    <row r="29" spans="1:65" s="18" customFormat="1" ht="21" customHeight="1">
      <c r="B29" s="83">
        <f t="shared" si="16"/>
        <v>4</v>
      </c>
      <c r="C29" s="370"/>
      <c r="D29" s="371"/>
      <c r="E29" s="74"/>
      <c r="F29" s="75"/>
      <c r="G29" s="78"/>
      <c r="H29" s="106"/>
      <c r="I29" s="75"/>
      <c r="J29" s="78"/>
      <c r="K29" s="106"/>
      <c r="L29" s="79"/>
      <c r="M29" s="78"/>
      <c r="N29" s="106"/>
      <c r="O29" s="79"/>
      <c r="P29" s="78"/>
      <c r="Q29" s="106"/>
      <c r="R29" s="75"/>
      <c r="S29" s="78"/>
      <c r="T29" s="106"/>
      <c r="U29" s="75"/>
      <c r="V29" s="78"/>
      <c r="W29" s="106"/>
      <c r="X29" s="75"/>
      <c r="Y29" s="78"/>
      <c r="Z29" s="106"/>
      <c r="AA29" s="75"/>
      <c r="AB29" s="78"/>
      <c r="AC29" s="106"/>
      <c r="AD29" s="75"/>
      <c r="AE29" s="78"/>
      <c r="AF29" s="106"/>
      <c r="AG29" s="75"/>
      <c r="AH29" s="78"/>
      <c r="AI29" s="106"/>
      <c r="AJ29" s="75"/>
      <c r="AK29" s="78"/>
      <c r="AL29" s="106"/>
      <c r="AM29" s="75"/>
      <c r="AN29" s="76"/>
      <c r="AO29" s="80"/>
      <c r="AP29" s="284">
        <f t="shared" si="17"/>
        <v>0</v>
      </c>
      <c r="AQ29" s="285">
        <f t="shared" si="18"/>
        <v>0</v>
      </c>
      <c r="AR29" s="286">
        <f t="shared" si="19"/>
        <v>0</v>
      </c>
      <c r="AS29" s="287">
        <f t="shared" si="20"/>
        <v>0</v>
      </c>
      <c r="BA29" s="22">
        <f t="shared" si="2"/>
        <v>0</v>
      </c>
      <c r="BB29" s="22">
        <f t="shared" si="3"/>
        <v>0</v>
      </c>
      <c r="BC29" s="22">
        <f t="shared" si="4"/>
        <v>0</v>
      </c>
      <c r="BD29" s="22">
        <f t="shared" si="5"/>
        <v>0</v>
      </c>
      <c r="BE29" s="22">
        <f t="shared" si="6"/>
        <v>0</v>
      </c>
      <c r="BF29" s="22">
        <f t="shared" si="7"/>
        <v>0</v>
      </c>
      <c r="BG29" s="22">
        <f t="shared" si="8"/>
        <v>0</v>
      </c>
      <c r="BH29" s="22">
        <f t="shared" si="9"/>
        <v>0</v>
      </c>
      <c r="BI29" s="22">
        <f t="shared" si="10"/>
        <v>0</v>
      </c>
      <c r="BJ29" s="22">
        <f t="shared" si="11"/>
        <v>0</v>
      </c>
      <c r="BK29" s="22">
        <f t="shared" si="12"/>
        <v>0</v>
      </c>
      <c r="BL29" s="22">
        <f t="shared" si="13"/>
        <v>0</v>
      </c>
      <c r="BM29" s="22">
        <f t="shared" si="14"/>
        <v>0</v>
      </c>
    </row>
    <row r="30" spans="1:65" s="18" customFormat="1" ht="21" customHeight="1">
      <c r="B30" s="83">
        <f t="shared" si="16"/>
        <v>5</v>
      </c>
      <c r="C30" s="370"/>
      <c r="D30" s="371"/>
      <c r="E30" s="74"/>
      <c r="F30" s="75"/>
      <c r="G30" s="76"/>
      <c r="H30" s="77"/>
      <c r="I30" s="75"/>
      <c r="J30" s="78"/>
      <c r="K30" s="77"/>
      <c r="L30" s="79"/>
      <c r="M30" s="78"/>
      <c r="N30" s="77"/>
      <c r="O30" s="79"/>
      <c r="P30" s="78"/>
      <c r="Q30" s="77"/>
      <c r="R30" s="75"/>
      <c r="S30" s="78"/>
      <c r="T30" s="77"/>
      <c r="U30" s="75"/>
      <c r="V30" s="78"/>
      <c r="W30" s="77"/>
      <c r="X30" s="75"/>
      <c r="Y30" s="78"/>
      <c r="Z30" s="106"/>
      <c r="AA30" s="75"/>
      <c r="AB30" s="78"/>
      <c r="AC30" s="106"/>
      <c r="AD30" s="75"/>
      <c r="AE30" s="78"/>
      <c r="AF30" s="77"/>
      <c r="AG30" s="75"/>
      <c r="AH30" s="78"/>
      <c r="AI30" s="77"/>
      <c r="AJ30" s="75"/>
      <c r="AK30" s="78"/>
      <c r="AL30" s="77"/>
      <c r="AM30" s="75"/>
      <c r="AN30" s="76"/>
      <c r="AO30" s="80"/>
      <c r="AP30" s="284">
        <f t="shared" si="17"/>
        <v>0</v>
      </c>
      <c r="AQ30" s="285">
        <f t="shared" si="18"/>
        <v>0</v>
      </c>
      <c r="AR30" s="286">
        <f t="shared" si="19"/>
        <v>0</v>
      </c>
      <c r="AS30" s="287">
        <f t="shared" si="20"/>
        <v>0</v>
      </c>
      <c r="BA30" s="22">
        <f t="shared" si="2"/>
        <v>0</v>
      </c>
      <c r="BB30" s="22">
        <f t="shared" si="3"/>
        <v>0</v>
      </c>
      <c r="BC30" s="22">
        <f t="shared" si="4"/>
        <v>0</v>
      </c>
      <c r="BD30" s="22">
        <f t="shared" si="5"/>
        <v>0</v>
      </c>
      <c r="BE30" s="22">
        <f t="shared" si="6"/>
        <v>0</v>
      </c>
      <c r="BF30" s="22">
        <f t="shared" si="7"/>
        <v>0</v>
      </c>
      <c r="BG30" s="22">
        <f t="shared" si="8"/>
        <v>0</v>
      </c>
      <c r="BH30" s="22">
        <f t="shared" si="9"/>
        <v>0</v>
      </c>
      <c r="BI30" s="22">
        <f t="shared" si="10"/>
        <v>0</v>
      </c>
      <c r="BJ30" s="22">
        <f t="shared" si="11"/>
        <v>0</v>
      </c>
      <c r="BK30" s="22">
        <f t="shared" si="12"/>
        <v>0</v>
      </c>
      <c r="BL30" s="22">
        <f t="shared" si="13"/>
        <v>0</v>
      </c>
      <c r="BM30" s="22">
        <f t="shared" si="14"/>
        <v>0</v>
      </c>
    </row>
    <row r="31" spans="1:65" s="18" customFormat="1" ht="21" customHeight="1">
      <c r="B31" s="83">
        <f t="shared" si="16"/>
        <v>6</v>
      </c>
      <c r="C31" s="370"/>
      <c r="D31" s="371"/>
      <c r="E31" s="74"/>
      <c r="F31" s="75"/>
      <c r="G31" s="76"/>
      <c r="H31" s="77"/>
      <c r="I31" s="75"/>
      <c r="J31" s="78"/>
      <c r="K31" s="77"/>
      <c r="L31" s="79"/>
      <c r="M31" s="78"/>
      <c r="N31" s="77"/>
      <c r="O31" s="79"/>
      <c r="P31" s="78"/>
      <c r="Q31" s="77"/>
      <c r="R31" s="75"/>
      <c r="S31" s="78"/>
      <c r="T31" s="77"/>
      <c r="U31" s="75"/>
      <c r="V31" s="78"/>
      <c r="W31" s="77"/>
      <c r="X31" s="75"/>
      <c r="Y31" s="78"/>
      <c r="Z31" s="77"/>
      <c r="AA31" s="75"/>
      <c r="AB31" s="78"/>
      <c r="AC31" s="77"/>
      <c r="AD31" s="75"/>
      <c r="AE31" s="78"/>
      <c r="AF31" s="77"/>
      <c r="AG31" s="75"/>
      <c r="AH31" s="78"/>
      <c r="AI31" s="77"/>
      <c r="AJ31" s="75"/>
      <c r="AK31" s="78"/>
      <c r="AL31" s="77"/>
      <c r="AM31" s="75"/>
      <c r="AN31" s="76"/>
      <c r="AO31" s="80"/>
      <c r="AP31" s="284">
        <f t="shared" si="17"/>
        <v>0</v>
      </c>
      <c r="AQ31" s="285">
        <f t="shared" si="18"/>
        <v>0</v>
      </c>
      <c r="AR31" s="286">
        <f t="shared" si="19"/>
        <v>0</v>
      </c>
      <c r="AS31" s="287">
        <f t="shared" si="20"/>
        <v>0</v>
      </c>
      <c r="BA31" s="22">
        <f t="shared" si="2"/>
        <v>0</v>
      </c>
      <c r="BB31" s="22">
        <f t="shared" si="3"/>
        <v>0</v>
      </c>
      <c r="BC31" s="22">
        <f t="shared" si="4"/>
        <v>0</v>
      </c>
      <c r="BD31" s="22">
        <f t="shared" si="5"/>
        <v>0</v>
      </c>
      <c r="BE31" s="22">
        <f t="shared" si="6"/>
        <v>0</v>
      </c>
      <c r="BF31" s="22">
        <f t="shared" si="7"/>
        <v>0</v>
      </c>
      <c r="BG31" s="22">
        <f t="shared" si="8"/>
        <v>0</v>
      </c>
      <c r="BH31" s="22">
        <f t="shared" si="9"/>
        <v>0</v>
      </c>
      <c r="BI31" s="22">
        <f t="shared" si="10"/>
        <v>0</v>
      </c>
      <c r="BJ31" s="22">
        <f t="shared" si="11"/>
        <v>0</v>
      </c>
      <c r="BK31" s="22">
        <f t="shared" si="12"/>
        <v>0</v>
      </c>
      <c r="BL31" s="22">
        <f t="shared" si="13"/>
        <v>0</v>
      </c>
      <c r="BM31" s="22">
        <f t="shared" si="14"/>
        <v>0</v>
      </c>
    </row>
    <row r="32" spans="1:65" s="18" customFormat="1" ht="21" customHeight="1">
      <c r="B32" s="83">
        <f t="shared" si="16"/>
        <v>7</v>
      </c>
      <c r="C32" s="370"/>
      <c r="D32" s="371"/>
      <c r="E32" s="74"/>
      <c r="F32" s="75"/>
      <c r="G32" s="76"/>
      <c r="H32" s="77"/>
      <c r="I32" s="75"/>
      <c r="J32" s="78"/>
      <c r="K32" s="77"/>
      <c r="L32" s="79"/>
      <c r="M32" s="78"/>
      <c r="N32" s="77"/>
      <c r="O32" s="79"/>
      <c r="P32" s="78"/>
      <c r="Q32" s="77"/>
      <c r="R32" s="75"/>
      <c r="S32" s="78"/>
      <c r="T32" s="77"/>
      <c r="U32" s="75"/>
      <c r="V32" s="78"/>
      <c r="W32" s="77"/>
      <c r="X32" s="75"/>
      <c r="Y32" s="78"/>
      <c r="Z32" s="77"/>
      <c r="AA32" s="75"/>
      <c r="AB32" s="78"/>
      <c r="AC32" s="77"/>
      <c r="AD32" s="75"/>
      <c r="AE32" s="78"/>
      <c r="AF32" s="77"/>
      <c r="AG32" s="75"/>
      <c r="AH32" s="78"/>
      <c r="AI32" s="77"/>
      <c r="AJ32" s="75"/>
      <c r="AK32" s="78"/>
      <c r="AL32" s="77"/>
      <c r="AM32" s="75"/>
      <c r="AN32" s="76"/>
      <c r="AO32" s="80"/>
      <c r="AP32" s="284">
        <f t="shared" si="17"/>
        <v>0</v>
      </c>
      <c r="AQ32" s="285">
        <f t="shared" si="18"/>
        <v>0</v>
      </c>
      <c r="AR32" s="286">
        <f t="shared" si="19"/>
        <v>0</v>
      </c>
      <c r="AS32" s="287">
        <f t="shared" si="20"/>
        <v>0</v>
      </c>
      <c r="BA32" s="22">
        <f t="shared" si="2"/>
        <v>0</v>
      </c>
      <c r="BB32" s="22">
        <f t="shared" si="3"/>
        <v>0</v>
      </c>
      <c r="BC32" s="22">
        <f t="shared" si="4"/>
        <v>0</v>
      </c>
      <c r="BD32" s="22">
        <f t="shared" si="5"/>
        <v>0</v>
      </c>
      <c r="BE32" s="22">
        <f t="shared" si="6"/>
        <v>0</v>
      </c>
      <c r="BF32" s="22">
        <f t="shared" si="7"/>
        <v>0</v>
      </c>
      <c r="BG32" s="22">
        <f t="shared" si="8"/>
        <v>0</v>
      </c>
      <c r="BH32" s="22">
        <f t="shared" si="9"/>
        <v>0</v>
      </c>
      <c r="BI32" s="22">
        <f t="shared" si="10"/>
        <v>0</v>
      </c>
      <c r="BJ32" s="22">
        <f t="shared" si="11"/>
        <v>0</v>
      </c>
      <c r="BK32" s="22">
        <f t="shared" si="12"/>
        <v>0</v>
      </c>
      <c r="BL32" s="22">
        <f t="shared" si="13"/>
        <v>0</v>
      </c>
      <c r="BM32" s="22">
        <f t="shared" si="14"/>
        <v>0</v>
      </c>
    </row>
    <row r="33" spans="2:65" s="18" customFormat="1" ht="21" customHeight="1">
      <c r="B33" s="83">
        <f t="shared" si="16"/>
        <v>8</v>
      </c>
      <c r="C33" s="370"/>
      <c r="D33" s="371"/>
      <c r="E33" s="74"/>
      <c r="F33" s="75"/>
      <c r="G33" s="76"/>
      <c r="H33" s="77"/>
      <c r="I33" s="75"/>
      <c r="J33" s="78"/>
      <c r="K33" s="77"/>
      <c r="L33" s="79"/>
      <c r="M33" s="78"/>
      <c r="N33" s="77"/>
      <c r="O33" s="79"/>
      <c r="P33" s="78"/>
      <c r="Q33" s="77"/>
      <c r="R33" s="75"/>
      <c r="S33" s="78"/>
      <c r="T33" s="77"/>
      <c r="U33" s="75"/>
      <c r="V33" s="78"/>
      <c r="W33" s="77"/>
      <c r="X33" s="75"/>
      <c r="Y33" s="78"/>
      <c r="Z33" s="77"/>
      <c r="AA33" s="75"/>
      <c r="AB33" s="78"/>
      <c r="AC33" s="77"/>
      <c r="AD33" s="75"/>
      <c r="AE33" s="78"/>
      <c r="AF33" s="77"/>
      <c r="AG33" s="75"/>
      <c r="AH33" s="78"/>
      <c r="AI33" s="77"/>
      <c r="AJ33" s="75"/>
      <c r="AK33" s="78"/>
      <c r="AL33" s="77"/>
      <c r="AM33" s="75"/>
      <c r="AN33" s="76"/>
      <c r="AO33" s="80"/>
      <c r="AP33" s="284">
        <f t="shared" si="17"/>
        <v>0</v>
      </c>
      <c r="AQ33" s="285">
        <f t="shared" si="18"/>
        <v>0</v>
      </c>
      <c r="AR33" s="286">
        <f t="shared" si="19"/>
        <v>0</v>
      </c>
      <c r="AS33" s="287">
        <f t="shared" si="20"/>
        <v>0</v>
      </c>
      <c r="BA33" s="22">
        <f t="shared" si="2"/>
        <v>0</v>
      </c>
      <c r="BB33" s="22">
        <f t="shared" si="3"/>
        <v>0</v>
      </c>
      <c r="BC33" s="22">
        <f t="shared" si="4"/>
        <v>0</v>
      </c>
      <c r="BD33" s="22">
        <f t="shared" si="5"/>
        <v>0</v>
      </c>
      <c r="BE33" s="22">
        <f t="shared" si="6"/>
        <v>0</v>
      </c>
      <c r="BF33" s="22">
        <f t="shared" si="7"/>
        <v>0</v>
      </c>
      <c r="BG33" s="22">
        <f t="shared" si="8"/>
        <v>0</v>
      </c>
      <c r="BH33" s="22">
        <f t="shared" si="9"/>
        <v>0</v>
      </c>
      <c r="BI33" s="22">
        <f t="shared" si="10"/>
        <v>0</v>
      </c>
      <c r="BJ33" s="22">
        <f t="shared" si="11"/>
        <v>0</v>
      </c>
      <c r="BK33" s="22">
        <f t="shared" si="12"/>
        <v>0</v>
      </c>
      <c r="BL33" s="22">
        <f t="shared" si="13"/>
        <v>0</v>
      </c>
      <c r="BM33" s="22">
        <f t="shared" si="14"/>
        <v>0</v>
      </c>
    </row>
    <row r="34" spans="2:65" s="18" customFormat="1" ht="21" customHeight="1">
      <c r="B34" s="83">
        <f t="shared" si="16"/>
        <v>9</v>
      </c>
      <c r="C34" s="370"/>
      <c r="D34" s="371"/>
      <c r="E34" s="74"/>
      <c r="F34" s="75"/>
      <c r="G34" s="76"/>
      <c r="H34" s="77"/>
      <c r="I34" s="75"/>
      <c r="J34" s="78"/>
      <c r="K34" s="77"/>
      <c r="L34" s="79"/>
      <c r="M34" s="78"/>
      <c r="N34" s="77"/>
      <c r="O34" s="79"/>
      <c r="P34" s="78"/>
      <c r="Q34" s="77"/>
      <c r="R34" s="75"/>
      <c r="S34" s="78"/>
      <c r="T34" s="77"/>
      <c r="U34" s="75"/>
      <c r="V34" s="78"/>
      <c r="W34" s="77"/>
      <c r="X34" s="75"/>
      <c r="Y34" s="78"/>
      <c r="Z34" s="77"/>
      <c r="AA34" s="75"/>
      <c r="AB34" s="78"/>
      <c r="AC34" s="77"/>
      <c r="AD34" s="75"/>
      <c r="AE34" s="78"/>
      <c r="AF34" s="77"/>
      <c r="AG34" s="75"/>
      <c r="AH34" s="78"/>
      <c r="AI34" s="77"/>
      <c r="AJ34" s="75"/>
      <c r="AK34" s="78"/>
      <c r="AL34" s="77"/>
      <c r="AM34" s="75"/>
      <c r="AN34" s="76"/>
      <c r="AO34" s="80"/>
      <c r="AP34" s="284">
        <f t="shared" si="17"/>
        <v>0</v>
      </c>
      <c r="AQ34" s="285">
        <f t="shared" si="18"/>
        <v>0</v>
      </c>
      <c r="AR34" s="286">
        <f t="shared" si="19"/>
        <v>0</v>
      </c>
      <c r="AS34" s="287">
        <f t="shared" si="20"/>
        <v>0</v>
      </c>
      <c r="BA34" s="22">
        <f t="shared" si="2"/>
        <v>0</v>
      </c>
      <c r="BB34" s="22">
        <f t="shared" si="3"/>
        <v>0</v>
      </c>
      <c r="BC34" s="22">
        <f t="shared" si="4"/>
        <v>0</v>
      </c>
      <c r="BD34" s="22">
        <f t="shared" si="5"/>
        <v>0</v>
      </c>
      <c r="BE34" s="22">
        <f t="shared" si="6"/>
        <v>0</v>
      </c>
      <c r="BF34" s="22">
        <f t="shared" si="7"/>
        <v>0</v>
      </c>
      <c r="BG34" s="22">
        <f t="shared" si="8"/>
        <v>0</v>
      </c>
      <c r="BH34" s="22">
        <f t="shared" si="9"/>
        <v>0</v>
      </c>
      <c r="BI34" s="22">
        <f t="shared" si="10"/>
        <v>0</v>
      </c>
      <c r="BJ34" s="22">
        <f t="shared" si="11"/>
        <v>0</v>
      </c>
      <c r="BK34" s="22">
        <f t="shared" si="12"/>
        <v>0</v>
      </c>
      <c r="BL34" s="22">
        <f t="shared" si="13"/>
        <v>0</v>
      </c>
      <c r="BM34" s="22">
        <f t="shared" si="14"/>
        <v>0</v>
      </c>
    </row>
    <row r="35" spans="2:65" s="18" customFormat="1" ht="21" customHeight="1">
      <c r="B35" s="83">
        <f t="shared" si="16"/>
        <v>10</v>
      </c>
      <c r="C35" s="370"/>
      <c r="D35" s="371"/>
      <c r="E35" s="74"/>
      <c r="F35" s="75"/>
      <c r="G35" s="76"/>
      <c r="H35" s="77"/>
      <c r="I35" s="75"/>
      <c r="J35" s="78"/>
      <c r="K35" s="77"/>
      <c r="L35" s="79"/>
      <c r="M35" s="78"/>
      <c r="N35" s="77"/>
      <c r="O35" s="79"/>
      <c r="P35" s="78"/>
      <c r="Q35" s="77"/>
      <c r="R35" s="75"/>
      <c r="S35" s="78"/>
      <c r="T35" s="77"/>
      <c r="U35" s="75"/>
      <c r="V35" s="78"/>
      <c r="W35" s="77"/>
      <c r="X35" s="75"/>
      <c r="Y35" s="78"/>
      <c r="Z35" s="77"/>
      <c r="AA35" s="75"/>
      <c r="AB35" s="78"/>
      <c r="AC35" s="77"/>
      <c r="AD35" s="75"/>
      <c r="AE35" s="78"/>
      <c r="AF35" s="77"/>
      <c r="AG35" s="75"/>
      <c r="AH35" s="78"/>
      <c r="AI35" s="77"/>
      <c r="AJ35" s="75"/>
      <c r="AK35" s="78"/>
      <c r="AL35" s="77"/>
      <c r="AM35" s="75"/>
      <c r="AN35" s="76"/>
      <c r="AO35" s="80"/>
      <c r="AP35" s="284">
        <f t="shared" si="17"/>
        <v>0</v>
      </c>
      <c r="AQ35" s="285">
        <f t="shared" si="18"/>
        <v>0</v>
      </c>
      <c r="AR35" s="286">
        <f t="shared" si="19"/>
        <v>0</v>
      </c>
      <c r="AS35" s="287">
        <f t="shared" si="20"/>
        <v>0</v>
      </c>
      <c r="BA35" s="22">
        <f t="shared" si="2"/>
        <v>0</v>
      </c>
      <c r="BB35" s="22">
        <f t="shared" si="3"/>
        <v>0</v>
      </c>
      <c r="BC35" s="22">
        <f t="shared" si="4"/>
        <v>0</v>
      </c>
      <c r="BD35" s="22">
        <f t="shared" si="5"/>
        <v>0</v>
      </c>
      <c r="BE35" s="22">
        <f t="shared" si="6"/>
        <v>0</v>
      </c>
      <c r="BF35" s="22">
        <f t="shared" si="7"/>
        <v>0</v>
      </c>
      <c r="BG35" s="22">
        <f t="shared" si="8"/>
        <v>0</v>
      </c>
      <c r="BH35" s="22">
        <f t="shared" si="9"/>
        <v>0</v>
      </c>
      <c r="BI35" s="22">
        <f t="shared" si="10"/>
        <v>0</v>
      </c>
      <c r="BJ35" s="22">
        <f t="shared" si="11"/>
        <v>0</v>
      </c>
      <c r="BK35" s="22">
        <f t="shared" si="12"/>
        <v>0</v>
      </c>
      <c r="BL35" s="22">
        <f t="shared" si="13"/>
        <v>0</v>
      </c>
      <c r="BM35" s="22">
        <f t="shared" si="14"/>
        <v>0</v>
      </c>
    </row>
    <row r="36" spans="2:65" s="18" customFormat="1" ht="21" customHeight="1">
      <c r="B36" s="83">
        <f t="shared" si="16"/>
        <v>11</v>
      </c>
      <c r="C36" s="370"/>
      <c r="D36" s="371"/>
      <c r="E36" s="74"/>
      <c r="F36" s="75"/>
      <c r="G36" s="76"/>
      <c r="H36" s="77"/>
      <c r="I36" s="75"/>
      <c r="J36" s="78"/>
      <c r="K36" s="77"/>
      <c r="L36" s="79"/>
      <c r="M36" s="78"/>
      <c r="N36" s="77"/>
      <c r="O36" s="79"/>
      <c r="P36" s="78"/>
      <c r="Q36" s="77"/>
      <c r="R36" s="75"/>
      <c r="S36" s="78"/>
      <c r="T36" s="77"/>
      <c r="U36" s="75"/>
      <c r="V36" s="78"/>
      <c r="W36" s="77"/>
      <c r="X36" s="75"/>
      <c r="Y36" s="78"/>
      <c r="Z36" s="77"/>
      <c r="AA36" s="75"/>
      <c r="AB36" s="78"/>
      <c r="AC36" s="77"/>
      <c r="AD36" s="75"/>
      <c r="AE36" s="78"/>
      <c r="AF36" s="77"/>
      <c r="AG36" s="75"/>
      <c r="AH36" s="78"/>
      <c r="AI36" s="77"/>
      <c r="AJ36" s="75"/>
      <c r="AK36" s="78"/>
      <c r="AL36" s="77"/>
      <c r="AM36" s="75"/>
      <c r="AN36" s="76"/>
      <c r="AO36" s="80"/>
      <c r="AP36" s="284">
        <f t="shared" si="17"/>
        <v>0</v>
      </c>
      <c r="AQ36" s="285">
        <f t="shared" si="18"/>
        <v>0</v>
      </c>
      <c r="AR36" s="286">
        <f t="shared" si="19"/>
        <v>0</v>
      </c>
      <c r="AS36" s="287">
        <f t="shared" si="20"/>
        <v>0</v>
      </c>
      <c r="BA36" s="22">
        <f t="shared" si="2"/>
        <v>0</v>
      </c>
      <c r="BB36" s="22">
        <f t="shared" si="3"/>
        <v>0</v>
      </c>
      <c r="BC36" s="22">
        <f t="shared" si="4"/>
        <v>0</v>
      </c>
      <c r="BD36" s="22">
        <f t="shared" si="5"/>
        <v>0</v>
      </c>
      <c r="BE36" s="22">
        <f t="shared" si="6"/>
        <v>0</v>
      </c>
      <c r="BF36" s="22">
        <f t="shared" si="7"/>
        <v>0</v>
      </c>
      <c r="BG36" s="22">
        <f t="shared" si="8"/>
        <v>0</v>
      </c>
      <c r="BH36" s="22">
        <f t="shared" si="9"/>
        <v>0</v>
      </c>
      <c r="BI36" s="22">
        <f t="shared" si="10"/>
        <v>0</v>
      </c>
      <c r="BJ36" s="22">
        <f t="shared" si="11"/>
        <v>0</v>
      </c>
      <c r="BK36" s="22">
        <f t="shared" si="12"/>
        <v>0</v>
      </c>
      <c r="BL36" s="22">
        <f t="shared" si="13"/>
        <v>0</v>
      </c>
      <c r="BM36" s="22">
        <f t="shared" si="14"/>
        <v>0</v>
      </c>
    </row>
    <row r="37" spans="2:65" s="18" customFormat="1" ht="21" customHeight="1">
      <c r="B37" s="83">
        <f t="shared" si="16"/>
        <v>12</v>
      </c>
      <c r="C37" s="370"/>
      <c r="D37" s="371"/>
      <c r="E37" s="74"/>
      <c r="F37" s="75"/>
      <c r="G37" s="76"/>
      <c r="H37" s="77"/>
      <c r="I37" s="75"/>
      <c r="J37" s="78"/>
      <c r="K37" s="77"/>
      <c r="L37" s="79"/>
      <c r="M37" s="78"/>
      <c r="N37" s="77"/>
      <c r="O37" s="79"/>
      <c r="P37" s="78"/>
      <c r="Q37" s="77"/>
      <c r="R37" s="75"/>
      <c r="S37" s="78"/>
      <c r="T37" s="77"/>
      <c r="U37" s="75"/>
      <c r="V37" s="78"/>
      <c r="W37" s="77"/>
      <c r="X37" s="75"/>
      <c r="Y37" s="78"/>
      <c r="Z37" s="77"/>
      <c r="AA37" s="75"/>
      <c r="AB37" s="78"/>
      <c r="AC37" s="77"/>
      <c r="AD37" s="75"/>
      <c r="AE37" s="78"/>
      <c r="AF37" s="77"/>
      <c r="AG37" s="75"/>
      <c r="AH37" s="78"/>
      <c r="AI37" s="77"/>
      <c r="AJ37" s="75"/>
      <c r="AK37" s="78"/>
      <c r="AL37" s="77"/>
      <c r="AM37" s="75"/>
      <c r="AN37" s="76"/>
      <c r="AO37" s="80"/>
      <c r="AP37" s="284">
        <f t="shared" si="17"/>
        <v>0</v>
      </c>
      <c r="AQ37" s="285">
        <f t="shared" si="18"/>
        <v>0</v>
      </c>
      <c r="AR37" s="286">
        <f t="shared" si="19"/>
        <v>0</v>
      </c>
      <c r="AS37" s="287">
        <f t="shared" si="20"/>
        <v>0</v>
      </c>
      <c r="BA37" s="22">
        <f t="shared" si="2"/>
        <v>0</v>
      </c>
      <c r="BB37" s="22">
        <f t="shared" si="3"/>
        <v>0</v>
      </c>
      <c r="BC37" s="22">
        <f t="shared" si="4"/>
        <v>0</v>
      </c>
      <c r="BD37" s="22">
        <f t="shared" si="5"/>
        <v>0</v>
      </c>
      <c r="BE37" s="22">
        <f t="shared" si="6"/>
        <v>0</v>
      </c>
      <c r="BF37" s="22">
        <f t="shared" si="7"/>
        <v>0</v>
      </c>
      <c r="BG37" s="22">
        <f t="shared" si="8"/>
        <v>0</v>
      </c>
      <c r="BH37" s="22">
        <f t="shared" si="9"/>
        <v>0</v>
      </c>
      <c r="BI37" s="22">
        <f t="shared" si="10"/>
        <v>0</v>
      </c>
      <c r="BJ37" s="22">
        <f t="shared" si="11"/>
        <v>0</v>
      </c>
      <c r="BK37" s="22">
        <f t="shared" si="12"/>
        <v>0</v>
      </c>
      <c r="BL37" s="22">
        <f t="shared" si="13"/>
        <v>0</v>
      </c>
      <c r="BM37" s="22">
        <f t="shared" si="14"/>
        <v>0</v>
      </c>
    </row>
    <row r="38" spans="2:65" s="18" customFormat="1" ht="21" customHeight="1">
      <c r="B38" s="83">
        <f t="shared" si="16"/>
        <v>13</v>
      </c>
      <c r="C38" s="370"/>
      <c r="D38" s="371"/>
      <c r="E38" s="74"/>
      <c r="F38" s="75"/>
      <c r="G38" s="76"/>
      <c r="H38" s="77"/>
      <c r="I38" s="75"/>
      <c r="J38" s="78"/>
      <c r="K38" s="77"/>
      <c r="L38" s="79"/>
      <c r="M38" s="78"/>
      <c r="N38" s="77"/>
      <c r="O38" s="79"/>
      <c r="P38" s="78"/>
      <c r="Q38" s="77"/>
      <c r="R38" s="75"/>
      <c r="S38" s="78"/>
      <c r="T38" s="77"/>
      <c r="U38" s="75"/>
      <c r="V38" s="78"/>
      <c r="W38" s="77"/>
      <c r="X38" s="75"/>
      <c r="Y38" s="78"/>
      <c r="Z38" s="77"/>
      <c r="AA38" s="75"/>
      <c r="AB38" s="78"/>
      <c r="AC38" s="77"/>
      <c r="AD38" s="75"/>
      <c r="AE38" s="78"/>
      <c r="AF38" s="77"/>
      <c r="AG38" s="75"/>
      <c r="AH38" s="78"/>
      <c r="AI38" s="77"/>
      <c r="AJ38" s="75"/>
      <c r="AK38" s="78"/>
      <c r="AL38" s="77"/>
      <c r="AM38" s="75"/>
      <c r="AN38" s="76"/>
      <c r="AO38" s="80"/>
      <c r="AP38" s="284">
        <f t="shared" si="17"/>
        <v>0</v>
      </c>
      <c r="AQ38" s="285">
        <f t="shared" si="18"/>
        <v>0</v>
      </c>
      <c r="AR38" s="286">
        <f t="shared" si="19"/>
        <v>0</v>
      </c>
      <c r="AS38" s="287">
        <f t="shared" si="20"/>
        <v>0</v>
      </c>
      <c r="BA38" s="22">
        <f t="shared" si="2"/>
        <v>0</v>
      </c>
      <c r="BB38" s="22">
        <f t="shared" si="3"/>
        <v>0</v>
      </c>
      <c r="BC38" s="22">
        <f t="shared" si="4"/>
        <v>0</v>
      </c>
      <c r="BD38" s="22">
        <f t="shared" si="5"/>
        <v>0</v>
      </c>
      <c r="BE38" s="22">
        <f t="shared" si="6"/>
        <v>0</v>
      </c>
      <c r="BF38" s="22">
        <f t="shared" si="7"/>
        <v>0</v>
      </c>
      <c r="BG38" s="22">
        <f t="shared" si="8"/>
        <v>0</v>
      </c>
      <c r="BH38" s="22">
        <f t="shared" si="9"/>
        <v>0</v>
      </c>
      <c r="BI38" s="22">
        <f t="shared" si="10"/>
        <v>0</v>
      </c>
      <c r="BJ38" s="22">
        <f t="shared" si="11"/>
        <v>0</v>
      </c>
      <c r="BK38" s="22">
        <f t="shared" si="12"/>
        <v>0</v>
      </c>
      <c r="BL38" s="22">
        <f t="shared" si="13"/>
        <v>0</v>
      </c>
      <c r="BM38" s="22">
        <f t="shared" si="14"/>
        <v>0</v>
      </c>
    </row>
    <row r="39" spans="2:65" s="18" customFormat="1" ht="21" customHeight="1">
      <c r="B39" s="83">
        <f t="shared" si="16"/>
        <v>14</v>
      </c>
      <c r="C39" s="370"/>
      <c r="D39" s="371"/>
      <c r="E39" s="74"/>
      <c r="F39" s="75"/>
      <c r="G39" s="76"/>
      <c r="H39" s="77"/>
      <c r="I39" s="75"/>
      <c r="J39" s="78"/>
      <c r="K39" s="77"/>
      <c r="L39" s="79"/>
      <c r="M39" s="78"/>
      <c r="N39" s="77"/>
      <c r="O39" s="79"/>
      <c r="P39" s="78"/>
      <c r="Q39" s="77"/>
      <c r="R39" s="75"/>
      <c r="S39" s="78"/>
      <c r="T39" s="77"/>
      <c r="U39" s="75"/>
      <c r="V39" s="78"/>
      <c r="W39" s="77"/>
      <c r="X39" s="75"/>
      <c r="Y39" s="78"/>
      <c r="Z39" s="77"/>
      <c r="AA39" s="75"/>
      <c r="AB39" s="78"/>
      <c r="AC39" s="77"/>
      <c r="AD39" s="75"/>
      <c r="AE39" s="78"/>
      <c r="AF39" s="77"/>
      <c r="AG39" s="75"/>
      <c r="AH39" s="78"/>
      <c r="AI39" s="77"/>
      <c r="AJ39" s="75"/>
      <c r="AK39" s="78"/>
      <c r="AL39" s="77"/>
      <c r="AM39" s="75"/>
      <c r="AN39" s="76"/>
      <c r="AO39" s="80"/>
      <c r="AP39" s="284">
        <f t="shared" si="17"/>
        <v>0</v>
      </c>
      <c r="AQ39" s="285">
        <f t="shared" si="18"/>
        <v>0</v>
      </c>
      <c r="AR39" s="286">
        <f t="shared" si="19"/>
        <v>0</v>
      </c>
      <c r="AS39" s="287">
        <f t="shared" si="20"/>
        <v>0</v>
      </c>
      <c r="BA39" s="22">
        <f t="shared" si="2"/>
        <v>0</v>
      </c>
      <c r="BB39" s="22">
        <f t="shared" si="3"/>
        <v>0</v>
      </c>
      <c r="BC39" s="22">
        <f t="shared" si="4"/>
        <v>0</v>
      </c>
      <c r="BD39" s="22">
        <f t="shared" si="5"/>
        <v>0</v>
      </c>
      <c r="BE39" s="22">
        <f t="shared" si="6"/>
        <v>0</v>
      </c>
      <c r="BF39" s="22">
        <f t="shared" si="7"/>
        <v>0</v>
      </c>
      <c r="BG39" s="22">
        <f t="shared" si="8"/>
        <v>0</v>
      </c>
      <c r="BH39" s="22">
        <f t="shared" si="9"/>
        <v>0</v>
      </c>
      <c r="BI39" s="22">
        <f t="shared" si="10"/>
        <v>0</v>
      </c>
      <c r="BJ39" s="22">
        <f t="shared" si="11"/>
        <v>0</v>
      </c>
      <c r="BK39" s="22">
        <f t="shared" si="12"/>
        <v>0</v>
      </c>
      <c r="BL39" s="22">
        <f t="shared" si="13"/>
        <v>0</v>
      </c>
      <c r="BM39" s="22">
        <f t="shared" si="14"/>
        <v>0</v>
      </c>
    </row>
    <row r="40" spans="2:65" s="18" customFormat="1" ht="21" customHeight="1">
      <c r="B40" s="83">
        <f t="shared" si="16"/>
        <v>15</v>
      </c>
      <c r="C40" s="370"/>
      <c r="D40" s="371"/>
      <c r="E40" s="74"/>
      <c r="F40" s="75"/>
      <c r="G40" s="76"/>
      <c r="H40" s="77"/>
      <c r="I40" s="75"/>
      <c r="J40" s="78"/>
      <c r="K40" s="77"/>
      <c r="L40" s="79"/>
      <c r="M40" s="78"/>
      <c r="N40" s="77"/>
      <c r="O40" s="79"/>
      <c r="P40" s="78"/>
      <c r="Q40" s="77"/>
      <c r="R40" s="75"/>
      <c r="S40" s="78"/>
      <c r="T40" s="77"/>
      <c r="U40" s="75"/>
      <c r="V40" s="78"/>
      <c r="W40" s="77"/>
      <c r="X40" s="75"/>
      <c r="Y40" s="78"/>
      <c r="Z40" s="77"/>
      <c r="AA40" s="75"/>
      <c r="AB40" s="78"/>
      <c r="AC40" s="77"/>
      <c r="AD40" s="75"/>
      <c r="AE40" s="78"/>
      <c r="AF40" s="77"/>
      <c r="AG40" s="75"/>
      <c r="AH40" s="78"/>
      <c r="AI40" s="77"/>
      <c r="AJ40" s="75"/>
      <c r="AK40" s="78"/>
      <c r="AL40" s="77"/>
      <c r="AM40" s="75"/>
      <c r="AN40" s="76"/>
      <c r="AO40" s="80"/>
      <c r="AP40" s="284">
        <f t="shared" si="17"/>
        <v>0</v>
      </c>
      <c r="AQ40" s="285">
        <f t="shared" si="18"/>
        <v>0</v>
      </c>
      <c r="AR40" s="286">
        <f t="shared" si="19"/>
        <v>0</v>
      </c>
      <c r="AS40" s="287">
        <f t="shared" si="20"/>
        <v>0</v>
      </c>
      <c r="BA40" s="22">
        <f t="shared" si="2"/>
        <v>0</v>
      </c>
      <c r="BB40" s="22">
        <f t="shared" si="3"/>
        <v>0</v>
      </c>
      <c r="BC40" s="22">
        <f t="shared" si="4"/>
        <v>0</v>
      </c>
      <c r="BD40" s="22">
        <f t="shared" si="5"/>
        <v>0</v>
      </c>
      <c r="BE40" s="22">
        <f t="shared" si="6"/>
        <v>0</v>
      </c>
      <c r="BF40" s="22">
        <f t="shared" si="7"/>
        <v>0</v>
      </c>
      <c r="BG40" s="22">
        <f t="shared" si="8"/>
        <v>0</v>
      </c>
      <c r="BH40" s="22">
        <f t="shared" si="9"/>
        <v>0</v>
      </c>
      <c r="BI40" s="22">
        <f t="shared" si="10"/>
        <v>0</v>
      </c>
      <c r="BJ40" s="22">
        <f t="shared" si="11"/>
        <v>0</v>
      </c>
      <c r="BK40" s="22">
        <f t="shared" si="12"/>
        <v>0</v>
      </c>
      <c r="BL40" s="22">
        <f t="shared" si="13"/>
        <v>0</v>
      </c>
      <c r="BM40" s="22">
        <f t="shared" si="14"/>
        <v>0</v>
      </c>
    </row>
    <row r="41" spans="2:65" s="18" customFormat="1" ht="21" customHeight="1">
      <c r="B41" s="83">
        <f t="shared" si="16"/>
        <v>16</v>
      </c>
      <c r="C41" s="370"/>
      <c r="D41" s="371"/>
      <c r="E41" s="74"/>
      <c r="F41" s="75"/>
      <c r="G41" s="76"/>
      <c r="H41" s="77"/>
      <c r="I41" s="75"/>
      <c r="J41" s="78"/>
      <c r="K41" s="77"/>
      <c r="L41" s="79"/>
      <c r="M41" s="78"/>
      <c r="N41" s="77"/>
      <c r="O41" s="79"/>
      <c r="P41" s="78"/>
      <c r="Q41" s="77"/>
      <c r="R41" s="75"/>
      <c r="S41" s="78"/>
      <c r="T41" s="77"/>
      <c r="U41" s="75"/>
      <c r="V41" s="78"/>
      <c r="W41" s="77"/>
      <c r="X41" s="75"/>
      <c r="Y41" s="78"/>
      <c r="Z41" s="77"/>
      <c r="AA41" s="75"/>
      <c r="AB41" s="78"/>
      <c r="AC41" s="77"/>
      <c r="AD41" s="75"/>
      <c r="AE41" s="78"/>
      <c r="AF41" s="77"/>
      <c r="AG41" s="75"/>
      <c r="AH41" s="78"/>
      <c r="AI41" s="77"/>
      <c r="AJ41" s="75"/>
      <c r="AK41" s="78"/>
      <c r="AL41" s="77"/>
      <c r="AM41" s="75"/>
      <c r="AN41" s="76"/>
      <c r="AO41" s="80"/>
      <c r="AP41" s="284">
        <f t="shared" si="17"/>
        <v>0</v>
      </c>
      <c r="AQ41" s="285">
        <f t="shared" si="18"/>
        <v>0</v>
      </c>
      <c r="AR41" s="286">
        <f t="shared" si="19"/>
        <v>0</v>
      </c>
      <c r="AS41" s="287">
        <f t="shared" si="20"/>
        <v>0</v>
      </c>
      <c r="BA41" s="22">
        <f t="shared" si="2"/>
        <v>0</v>
      </c>
      <c r="BB41" s="22">
        <f t="shared" si="3"/>
        <v>0</v>
      </c>
      <c r="BC41" s="22">
        <f t="shared" si="4"/>
        <v>0</v>
      </c>
      <c r="BD41" s="22">
        <f t="shared" si="5"/>
        <v>0</v>
      </c>
      <c r="BE41" s="22">
        <f t="shared" si="6"/>
        <v>0</v>
      </c>
      <c r="BF41" s="22">
        <f t="shared" si="7"/>
        <v>0</v>
      </c>
      <c r="BG41" s="22">
        <f t="shared" si="8"/>
        <v>0</v>
      </c>
      <c r="BH41" s="22">
        <f t="shared" si="9"/>
        <v>0</v>
      </c>
      <c r="BI41" s="22">
        <f t="shared" si="10"/>
        <v>0</v>
      </c>
      <c r="BJ41" s="22">
        <f t="shared" si="11"/>
        <v>0</v>
      </c>
      <c r="BK41" s="22">
        <f t="shared" si="12"/>
        <v>0</v>
      </c>
      <c r="BL41" s="22">
        <f t="shared" si="13"/>
        <v>0</v>
      </c>
      <c r="BM41" s="22">
        <f t="shared" si="14"/>
        <v>0</v>
      </c>
    </row>
    <row r="42" spans="2:65" s="18" customFormat="1" ht="21" customHeight="1">
      <c r="B42" s="83">
        <f t="shared" si="16"/>
        <v>17</v>
      </c>
      <c r="C42" s="370"/>
      <c r="D42" s="371"/>
      <c r="E42" s="74"/>
      <c r="F42" s="75"/>
      <c r="G42" s="76"/>
      <c r="H42" s="77"/>
      <c r="I42" s="75"/>
      <c r="J42" s="78"/>
      <c r="K42" s="77"/>
      <c r="L42" s="79"/>
      <c r="M42" s="78"/>
      <c r="N42" s="77"/>
      <c r="O42" s="79"/>
      <c r="P42" s="78"/>
      <c r="Q42" s="77"/>
      <c r="R42" s="75"/>
      <c r="S42" s="78"/>
      <c r="T42" s="77"/>
      <c r="U42" s="75"/>
      <c r="V42" s="78"/>
      <c r="W42" s="77"/>
      <c r="X42" s="75"/>
      <c r="Y42" s="78"/>
      <c r="Z42" s="77"/>
      <c r="AA42" s="75"/>
      <c r="AB42" s="78"/>
      <c r="AC42" s="77"/>
      <c r="AD42" s="75"/>
      <c r="AE42" s="78"/>
      <c r="AF42" s="77"/>
      <c r="AG42" s="75"/>
      <c r="AH42" s="78"/>
      <c r="AI42" s="77"/>
      <c r="AJ42" s="75"/>
      <c r="AK42" s="78"/>
      <c r="AL42" s="77"/>
      <c r="AM42" s="75"/>
      <c r="AN42" s="76"/>
      <c r="AO42" s="80"/>
      <c r="AP42" s="284">
        <f t="shared" si="17"/>
        <v>0</v>
      </c>
      <c r="AQ42" s="285">
        <f t="shared" si="18"/>
        <v>0</v>
      </c>
      <c r="AR42" s="286">
        <f t="shared" si="19"/>
        <v>0</v>
      </c>
      <c r="AS42" s="287">
        <f>E42+H42+K42+N42+Q42+T42+W42+Z42+AC42+AF42+AI42+AL42</f>
        <v>0</v>
      </c>
      <c r="BA42" s="22">
        <f t="shared" si="2"/>
        <v>0</v>
      </c>
      <c r="BB42" s="22">
        <f t="shared" si="3"/>
        <v>0</v>
      </c>
      <c r="BC42" s="22">
        <f t="shared" si="4"/>
        <v>0</v>
      </c>
      <c r="BD42" s="22">
        <f t="shared" si="5"/>
        <v>0</v>
      </c>
      <c r="BE42" s="22">
        <f t="shared" si="6"/>
        <v>0</v>
      </c>
      <c r="BF42" s="22">
        <f t="shared" si="7"/>
        <v>0</v>
      </c>
      <c r="BG42" s="22">
        <f t="shared" si="8"/>
        <v>0</v>
      </c>
      <c r="BH42" s="22">
        <f t="shared" si="9"/>
        <v>0</v>
      </c>
      <c r="BI42" s="22">
        <f t="shared" si="10"/>
        <v>0</v>
      </c>
      <c r="BJ42" s="22">
        <f t="shared" si="11"/>
        <v>0</v>
      </c>
      <c r="BK42" s="22">
        <f t="shared" si="12"/>
        <v>0</v>
      </c>
      <c r="BL42" s="22">
        <f t="shared" si="13"/>
        <v>0</v>
      </c>
      <c r="BM42" s="22">
        <f t="shared" si="14"/>
        <v>0</v>
      </c>
    </row>
    <row r="43" spans="2:65" s="18" customFormat="1" ht="21" customHeight="1">
      <c r="B43" s="83">
        <f t="shared" si="16"/>
        <v>18</v>
      </c>
      <c r="C43" s="370"/>
      <c r="D43" s="371"/>
      <c r="E43" s="74"/>
      <c r="F43" s="75"/>
      <c r="G43" s="76"/>
      <c r="H43" s="77"/>
      <c r="I43" s="75"/>
      <c r="J43" s="78"/>
      <c r="K43" s="77"/>
      <c r="L43" s="79"/>
      <c r="M43" s="78"/>
      <c r="N43" s="77"/>
      <c r="O43" s="79"/>
      <c r="P43" s="78"/>
      <c r="Q43" s="77"/>
      <c r="R43" s="75"/>
      <c r="S43" s="78"/>
      <c r="T43" s="77"/>
      <c r="U43" s="75"/>
      <c r="V43" s="78"/>
      <c r="W43" s="77"/>
      <c r="X43" s="75"/>
      <c r="Y43" s="78"/>
      <c r="Z43" s="77"/>
      <c r="AA43" s="75"/>
      <c r="AB43" s="78"/>
      <c r="AC43" s="77"/>
      <c r="AD43" s="75"/>
      <c r="AE43" s="78"/>
      <c r="AF43" s="77"/>
      <c r="AG43" s="75"/>
      <c r="AH43" s="78"/>
      <c r="AI43" s="77"/>
      <c r="AJ43" s="75"/>
      <c r="AK43" s="78"/>
      <c r="AL43" s="77"/>
      <c r="AM43" s="75"/>
      <c r="AN43" s="76"/>
      <c r="AO43" s="80"/>
      <c r="AP43" s="284">
        <f t="shared" si="17"/>
        <v>0</v>
      </c>
      <c r="AQ43" s="285">
        <f t="shared" si="18"/>
        <v>0</v>
      </c>
      <c r="AR43" s="286">
        <f t="shared" si="19"/>
        <v>0</v>
      </c>
      <c r="AS43" s="287">
        <f t="shared" si="20"/>
        <v>0</v>
      </c>
      <c r="BA43" s="22">
        <f t="shared" si="2"/>
        <v>0</v>
      </c>
      <c r="BB43" s="22">
        <f t="shared" si="3"/>
        <v>0</v>
      </c>
      <c r="BC43" s="22">
        <f t="shared" si="4"/>
        <v>0</v>
      </c>
      <c r="BD43" s="22">
        <f t="shared" si="5"/>
        <v>0</v>
      </c>
      <c r="BE43" s="22">
        <f t="shared" si="6"/>
        <v>0</v>
      </c>
      <c r="BF43" s="22">
        <f t="shared" si="7"/>
        <v>0</v>
      </c>
      <c r="BG43" s="22">
        <f t="shared" si="8"/>
        <v>0</v>
      </c>
      <c r="BH43" s="22">
        <f t="shared" si="9"/>
        <v>0</v>
      </c>
      <c r="BI43" s="22">
        <f t="shared" si="10"/>
        <v>0</v>
      </c>
      <c r="BJ43" s="22">
        <f t="shared" si="11"/>
        <v>0</v>
      </c>
      <c r="BK43" s="22">
        <f t="shared" si="12"/>
        <v>0</v>
      </c>
      <c r="BL43" s="22">
        <f t="shared" si="13"/>
        <v>0</v>
      </c>
      <c r="BM43" s="22">
        <f t="shared" si="14"/>
        <v>0</v>
      </c>
    </row>
    <row r="44" spans="2:65" s="18" customFormat="1" ht="21" customHeight="1">
      <c r="B44" s="83">
        <f t="shared" si="16"/>
        <v>19</v>
      </c>
      <c r="C44" s="370"/>
      <c r="D44" s="371"/>
      <c r="E44" s="74"/>
      <c r="F44" s="75"/>
      <c r="G44" s="76"/>
      <c r="H44" s="77"/>
      <c r="I44" s="75"/>
      <c r="J44" s="78"/>
      <c r="K44" s="77"/>
      <c r="L44" s="79"/>
      <c r="M44" s="78"/>
      <c r="N44" s="77"/>
      <c r="O44" s="79"/>
      <c r="P44" s="78"/>
      <c r="Q44" s="77"/>
      <c r="R44" s="75"/>
      <c r="S44" s="78"/>
      <c r="T44" s="77"/>
      <c r="U44" s="75"/>
      <c r="V44" s="78"/>
      <c r="W44" s="77"/>
      <c r="X44" s="75"/>
      <c r="Y44" s="78"/>
      <c r="Z44" s="77"/>
      <c r="AA44" s="75"/>
      <c r="AB44" s="78"/>
      <c r="AC44" s="77"/>
      <c r="AD44" s="75"/>
      <c r="AE44" s="78"/>
      <c r="AF44" s="77"/>
      <c r="AG44" s="75"/>
      <c r="AH44" s="78"/>
      <c r="AI44" s="77"/>
      <c r="AJ44" s="75"/>
      <c r="AK44" s="78"/>
      <c r="AL44" s="77"/>
      <c r="AM44" s="75"/>
      <c r="AN44" s="76"/>
      <c r="AO44" s="80"/>
      <c r="AP44" s="284">
        <f t="shared" si="17"/>
        <v>0</v>
      </c>
      <c r="AQ44" s="285">
        <f t="shared" si="18"/>
        <v>0</v>
      </c>
      <c r="AR44" s="286">
        <f t="shared" si="19"/>
        <v>0</v>
      </c>
      <c r="AS44" s="287">
        <f t="shared" si="20"/>
        <v>0</v>
      </c>
      <c r="BA44" s="22">
        <f t="shared" si="2"/>
        <v>0</v>
      </c>
      <c r="BB44" s="22">
        <f t="shared" si="3"/>
        <v>0</v>
      </c>
      <c r="BC44" s="22">
        <f t="shared" si="4"/>
        <v>0</v>
      </c>
      <c r="BD44" s="22">
        <f t="shared" si="5"/>
        <v>0</v>
      </c>
      <c r="BE44" s="22">
        <f t="shared" si="6"/>
        <v>0</v>
      </c>
      <c r="BF44" s="22">
        <f t="shared" si="7"/>
        <v>0</v>
      </c>
      <c r="BG44" s="22">
        <f t="shared" si="8"/>
        <v>0</v>
      </c>
      <c r="BH44" s="22">
        <f t="shared" si="9"/>
        <v>0</v>
      </c>
      <c r="BI44" s="22">
        <f t="shared" si="10"/>
        <v>0</v>
      </c>
      <c r="BJ44" s="22">
        <f t="shared" si="11"/>
        <v>0</v>
      </c>
      <c r="BK44" s="22">
        <f t="shared" si="12"/>
        <v>0</v>
      </c>
      <c r="BL44" s="22">
        <f t="shared" si="13"/>
        <v>0</v>
      </c>
      <c r="BM44" s="22">
        <f t="shared" si="14"/>
        <v>0</v>
      </c>
    </row>
    <row r="45" spans="2:65" s="18" customFormat="1" ht="21" customHeight="1">
      <c r="B45" s="83">
        <f t="shared" si="16"/>
        <v>20</v>
      </c>
      <c r="C45" s="370"/>
      <c r="D45" s="371"/>
      <c r="E45" s="74"/>
      <c r="F45" s="75"/>
      <c r="G45" s="76"/>
      <c r="H45" s="77"/>
      <c r="I45" s="75"/>
      <c r="J45" s="78"/>
      <c r="K45" s="77"/>
      <c r="L45" s="79"/>
      <c r="M45" s="78"/>
      <c r="N45" s="77"/>
      <c r="O45" s="79"/>
      <c r="P45" s="78"/>
      <c r="Q45" s="77"/>
      <c r="R45" s="75"/>
      <c r="S45" s="78"/>
      <c r="T45" s="77"/>
      <c r="U45" s="75"/>
      <c r="V45" s="78"/>
      <c r="W45" s="77"/>
      <c r="X45" s="75"/>
      <c r="Y45" s="78"/>
      <c r="Z45" s="77"/>
      <c r="AA45" s="75"/>
      <c r="AB45" s="78"/>
      <c r="AC45" s="77"/>
      <c r="AD45" s="75"/>
      <c r="AE45" s="78"/>
      <c r="AF45" s="77"/>
      <c r="AG45" s="75"/>
      <c r="AH45" s="78"/>
      <c r="AI45" s="77"/>
      <c r="AJ45" s="75"/>
      <c r="AK45" s="78"/>
      <c r="AL45" s="77"/>
      <c r="AM45" s="75"/>
      <c r="AN45" s="76"/>
      <c r="AO45" s="80"/>
      <c r="AP45" s="284">
        <f t="shared" si="17"/>
        <v>0</v>
      </c>
      <c r="AQ45" s="285">
        <f t="shared" si="18"/>
        <v>0</v>
      </c>
      <c r="AR45" s="286">
        <f t="shared" si="19"/>
        <v>0</v>
      </c>
      <c r="AS45" s="287">
        <f t="shared" si="20"/>
        <v>0</v>
      </c>
      <c r="BA45" s="22">
        <f t="shared" si="2"/>
        <v>0</v>
      </c>
      <c r="BB45" s="22">
        <f t="shared" si="3"/>
        <v>0</v>
      </c>
      <c r="BC45" s="22">
        <f t="shared" si="4"/>
        <v>0</v>
      </c>
      <c r="BD45" s="22">
        <f t="shared" si="5"/>
        <v>0</v>
      </c>
      <c r="BE45" s="22">
        <f t="shared" si="6"/>
        <v>0</v>
      </c>
      <c r="BF45" s="22">
        <f t="shared" si="7"/>
        <v>0</v>
      </c>
      <c r="BG45" s="22">
        <f t="shared" si="8"/>
        <v>0</v>
      </c>
      <c r="BH45" s="22">
        <f t="shared" si="9"/>
        <v>0</v>
      </c>
      <c r="BI45" s="22">
        <f t="shared" si="10"/>
        <v>0</v>
      </c>
      <c r="BJ45" s="22">
        <f t="shared" si="11"/>
        <v>0</v>
      </c>
      <c r="BK45" s="22">
        <f t="shared" si="12"/>
        <v>0</v>
      </c>
      <c r="BL45" s="22">
        <f t="shared" si="13"/>
        <v>0</v>
      </c>
      <c r="BM45" s="22">
        <f t="shared" si="14"/>
        <v>0</v>
      </c>
    </row>
    <row r="46" spans="2:65" s="18" customFormat="1" ht="21" customHeight="1">
      <c r="B46" s="83">
        <f t="shared" si="16"/>
        <v>21</v>
      </c>
      <c r="C46" s="370"/>
      <c r="D46" s="371"/>
      <c r="E46" s="74"/>
      <c r="F46" s="75"/>
      <c r="G46" s="76"/>
      <c r="H46" s="77"/>
      <c r="I46" s="75"/>
      <c r="J46" s="78"/>
      <c r="K46" s="77"/>
      <c r="L46" s="79"/>
      <c r="M46" s="78"/>
      <c r="N46" s="77"/>
      <c r="O46" s="79"/>
      <c r="P46" s="78"/>
      <c r="Q46" s="77"/>
      <c r="R46" s="75"/>
      <c r="S46" s="78"/>
      <c r="T46" s="77"/>
      <c r="U46" s="75"/>
      <c r="V46" s="78"/>
      <c r="W46" s="77"/>
      <c r="X46" s="75"/>
      <c r="Y46" s="78"/>
      <c r="Z46" s="77"/>
      <c r="AA46" s="75"/>
      <c r="AB46" s="78"/>
      <c r="AC46" s="77"/>
      <c r="AD46" s="75"/>
      <c r="AE46" s="78"/>
      <c r="AF46" s="77"/>
      <c r="AG46" s="75"/>
      <c r="AH46" s="78"/>
      <c r="AI46" s="77"/>
      <c r="AJ46" s="75"/>
      <c r="AK46" s="78"/>
      <c r="AL46" s="77"/>
      <c r="AM46" s="75"/>
      <c r="AN46" s="76"/>
      <c r="AO46" s="80"/>
      <c r="AP46" s="284">
        <f t="shared" si="17"/>
        <v>0</v>
      </c>
      <c r="AQ46" s="285">
        <f t="shared" si="18"/>
        <v>0</v>
      </c>
      <c r="AR46" s="286">
        <f t="shared" si="19"/>
        <v>0</v>
      </c>
      <c r="AS46" s="287">
        <f t="shared" si="20"/>
        <v>0</v>
      </c>
      <c r="BA46" s="22">
        <f t="shared" si="2"/>
        <v>0</v>
      </c>
      <c r="BB46" s="22">
        <f t="shared" si="3"/>
        <v>0</v>
      </c>
      <c r="BC46" s="22">
        <f t="shared" si="4"/>
        <v>0</v>
      </c>
      <c r="BD46" s="22">
        <f t="shared" si="5"/>
        <v>0</v>
      </c>
      <c r="BE46" s="22">
        <f t="shared" si="6"/>
        <v>0</v>
      </c>
      <c r="BF46" s="22">
        <f t="shared" si="7"/>
        <v>0</v>
      </c>
      <c r="BG46" s="22">
        <f t="shared" si="8"/>
        <v>0</v>
      </c>
      <c r="BH46" s="22">
        <f t="shared" si="9"/>
        <v>0</v>
      </c>
      <c r="BI46" s="22">
        <f t="shared" si="10"/>
        <v>0</v>
      </c>
      <c r="BJ46" s="22">
        <f t="shared" si="11"/>
        <v>0</v>
      </c>
      <c r="BK46" s="22">
        <f t="shared" si="12"/>
        <v>0</v>
      </c>
      <c r="BL46" s="22">
        <f t="shared" si="13"/>
        <v>0</v>
      </c>
      <c r="BM46" s="22">
        <f t="shared" si="14"/>
        <v>0</v>
      </c>
    </row>
    <row r="47" spans="2:65" s="18" customFormat="1" ht="21" customHeight="1">
      <c r="B47" s="83">
        <f t="shared" si="16"/>
        <v>22</v>
      </c>
      <c r="C47" s="370"/>
      <c r="D47" s="371"/>
      <c r="E47" s="74"/>
      <c r="F47" s="75"/>
      <c r="G47" s="76"/>
      <c r="H47" s="77"/>
      <c r="I47" s="75"/>
      <c r="J47" s="78"/>
      <c r="K47" s="77"/>
      <c r="L47" s="79"/>
      <c r="M47" s="78"/>
      <c r="N47" s="77"/>
      <c r="O47" s="79"/>
      <c r="P47" s="78"/>
      <c r="Q47" s="77"/>
      <c r="R47" s="75"/>
      <c r="S47" s="78"/>
      <c r="T47" s="77"/>
      <c r="U47" s="75"/>
      <c r="V47" s="78"/>
      <c r="W47" s="77"/>
      <c r="X47" s="75"/>
      <c r="Y47" s="78"/>
      <c r="Z47" s="77"/>
      <c r="AA47" s="75"/>
      <c r="AB47" s="78"/>
      <c r="AC47" s="77"/>
      <c r="AD47" s="75"/>
      <c r="AE47" s="78"/>
      <c r="AF47" s="77"/>
      <c r="AG47" s="75"/>
      <c r="AH47" s="78"/>
      <c r="AI47" s="77"/>
      <c r="AJ47" s="75"/>
      <c r="AK47" s="78"/>
      <c r="AL47" s="77"/>
      <c r="AM47" s="75"/>
      <c r="AN47" s="76"/>
      <c r="AO47" s="80"/>
      <c r="AP47" s="284">
        <f t="shared" si="17"/>
        <v>0</v>
      </c>
      <c r="AQ47" s="285">
        <f t="shared" si="18"/>
        <v>0</v>
      </c>
      <c r="AR47" s="286">
        <f t="shared" si="19"/>
        <v>0</v>
      </c>
      <c r="AS47" s="287">
        <f t="shared" si="20"/>
        <v>0</v>
      </c>
      <c r="BA47" s="22">
        <f t="shared" si="2"/>
        <v>0</v>
      </c>
      <c r="BB47" s="22">
        <f t="shared" si="3"/>
        <v>0</v>
      </c>
      <c r="BC47" s="22">
        <f t="shared" si="4"/>
        <v>0</v>
      </c>
      <c r="BD47" s="22">
        <f t="shared" si="5"/>
        <v>0</v>
      </c>
      <c r="BE47" s="22">
        <f t="shared" si="6"/>
        <v>0</v>
      </c>
      <c r="BF47" s="22">
        <f t="shared" si="7"/>
        <v>0</v>
      </c>
      <c r="BG47" s="22">
        <f t="shared" si="8"/>
        <v>0</v>
      </c>
      <c r="BH47" s="22">
        <f t="shared" si="9"/>
        <v>0</v>
      </c>
      <c r="BI47" s="22">
        <f t="shared" si="10"/>
        <v>0</v>
      </c>
      <c r="BJ47" s="22">
        <f t="shared" si="11"/>
        <v>0</v>
      </c>
      <c r="BK47" s="22">
        <f t="shared" si="12"/>
        <v>0</v>
      </c>
      <c r="BL47" s="22">
        <f t="shared" si="13"/>
        <v>0</v>
      </c>
      <c r="BM47" s="22">
        <f t="shared" si="14"/>
        <v>0</v>
      </c>
    </row>
    <row r="48" spans="2:65" s="18" customFormat="1" ht="21" customHeight="1">
      <c r="B48" s="83">
        <f t="shared" si="16"/>
        <v>23</v>
      </c>
      <c r="C48" s="370"/>
      <c r="D48" s="371"/>
      <c r="E48" s="74"/>
      <c r="F48" s="75"/>
      <c r="G48" s="76"/>
      <c r="H48" s="77"/>
      <c r="I48" s="75"/>
      <c r="J48" s="78"/>
      <c r="K48" s="77"/>
      <c r="L48" s="79"/>
      <c r="M48" s="78"/>
      <c r="N48" s="77"/>
      <c r="O48" s="79"/>
      <c r="P48" s="78"/>
      <c r="Q48" s="77"/>
      <c r="R48" s="75"/>
      <c r="S48" s="78"/>
      <c r="T48" s="77"/>
      <c r="U48" s="75"/>
      <c r="V48" s="78"/>
      <c r="W48" s="77"/>
      <c r="X48" s="75"/>
      <c r="Y48" s="78"/>
      <c r="Z48" s="77"/>
      <c r="AA48" s="75"/>
      <c r="AB48" s="78"/>
      <c r="AC48" s="77"/>
      <c r="AD48" s="75"/>
      <c r="AE48" s="78"/>
      <c r="AF48" s="77"/>
      <c r="AG48" s="75"/>
      <c r="AH48" s="78"/>
      <c r="AI48" s="77"/>
      <c r="AJ48" s="75"/>
      <c r="AK48" s="78"/>
      <c r="AL48" s="77"/>
      <c r="AM48" s="75"/>
      <c r="AN48" s="76"/>
      <c r="AO48" s="80"/>
      <c r="AP48" s="284">
        <f t="shared" si="17"/>
        <v>0</v>
      </c>
      <c r="AQ48" s="285">
        <f t="shared" si="18"/>
        <v>0</v>
      </c>
      <c r="AR48" s="286">
        <f t="shared" si="19"/>
        <v>0</v>
      </c>
      <c r="AS48" s="287">
        <f t="shared" si="20"/>
        <v>0</v>
      </c>
      <c r="BA48" s="22">
        <f t="shared" si="2"/>
        <v>0</v>
      </c>
      <c r="BB48" s="22">
        <f t="shared" si="3"/>
        <v>0</v>
      </c>
      <c r="BC48" s="22">
        <f t="shared" si="4"/>
        <v>0</v>
      </c>
      <c r="BD48" s="22">
        <f t="shared" si="5"/>
        <v>0</v>
      </c>
      <c r="BE48" s="22">
        <f t="shared" si="6"/>
        <v>0</v>
      </c>
      <c r="BF48" s="22">
        <f t="shared" si="7"/>
        <v>0</v>
      </c>
      <c r="BG48" s="22">
        <f t="shared" si="8"/>
        <v>0</v>
      </c>
      <c r="BH48" s="22">
        <f t="shared" si="9"/>
        <v>0</v>
      </c>
      <c r="BI48" s="22">
        <f t="shared" si="10"/>
        <v>0</v>
      </c>
      <c r="BJ48" s="22">
        <f t="shared" si="11"/>
        <v>0</v>
      </c>
      <c r="BK48" s="22">
        <f t="shared" si="12"/>
        <v>0</v>
      </c>
      <c r="BL48" s="22">
        <f t="shared" si="13"/>
        <v>0</v>
      </c>
      <c r="BM48" s="22">
        <f t="shared" si="14"/>
        <v>0</v>
      </c>
    </row>
    <row r="49" spans="2:66" s="18" customFormat="1" ht="21" customHeight="1">
      <c r="B49" s="83">
        <f t="shared" si="16"/>
        <v>24</v>
      </c>
      <c r="C49" s="370"/>
      <c r="D49" s="371"/>
      <c r="E49" s="74"/>
      <c r="F49" s="75"/>
      <c r="G49" s="76"/>
      <c r="H49" s="77"/>
      <c r="I49" s="75"/>
      <c r="J49" s="78"/>
      <c r="K49" s="77"/>
      <c r="L49" s="79"/>
      <c r="M49" s="78"/>
      <c r="N49" s="77"/>
      <c r="O49" s="79"/>
      <c r="P49" s="78"/>
      <c r="Q49" s="77"/>
      <c r="R49" s="75"/>
      <c r="S49" s="78"/>
      <c r="T49" s="77"/>
      <c r="U49" s="75"/>
      <c r="V49" s="78"/>
      <c r="W49" s="77"/>
      <c r="X49" s="75"/>
      <c r="Y49" s="78"/>
      <c r="Z49" s="77"/>
      <c r="AA49" s="75"/>
      <c r="AB49" s="78"/>
      <c r="AC49" s="77"/>
      <c r="AD49" s="75"/>
      <c r="AE49" s="78"/>
      <c r="AF49" s="77"/>
      <c r="AG49" s="75"/>
      <c r="AH49" s="78"/>
      <c r="AI49" s="77"/>
      <c r="AJ49" s="75"/>
      <c r="AK49" s="78"/>
      <c r="AL49" s="77"/>
      <c r="AM49" s="75"/>
      <c r="AN49" s="76"/>
      <c r="AO49" s="80"/>
      <c r="AP49" s="284">
        <f t="shared" si="17"/>
        <v>0</v>
      </c>
      <c r="AQ49" s="285">
        <f t="shared" si="18"/>
        <v>0</v>
      </c>
      <c r="AR49" s="286">
        <f t="shared" si="19"/>
        <v>0</v>
      </c>
      <c r="AS49" s="287">
        <f t="shared" si="20"/>
        <v>0</v>
      </c>
      <c r="BA49" s="22">
        <f t="shared" si="2"/>
        <v>0</v>
      </c>
      <c r="BB49" s="22">
        <f t="shared" si="3"/>
        <v>0</v>
      </c>
      <c r="BC49" s="22">
        <f t="shared" si="4"/>
        <v>0</v>
      </c>
      <c r="BD49" s="22">
        <f t="shared" si="5"/>
        <v>0</v>
      </c>
      <c r="BE49" s="22">
        <f t="shared" si="6"/>
        <v>0</v>
      </c>
      <c r="BF49" s="22">
        <f t="shared" si="7"/>
        <v>0</v>
      </c>
      <c r="BG49" s="22">
        <f t="shared" si="8"/>
        <v>0</v>
      </c>
      <c r="BH49" s="22">
        <f t="shared" si="9"/>
        <v>0</v>
      </c>
      <c r="BI49" s="22">
        <f t="shared" si="10"/>
        <v>0</v>
      </c>
      <c r="BJ49" s="22">
        <f t="shared" si="11"/>
        <v>0</v>
      </c>
      <c r="BK49" s="22">
        <f t="shared" si="12"/>
        <v>0</v>
      </c>
      <c r="BL49" s="22">
        <f t="shared" si="13"/>
        <v>0</v>
      </c>
      <c r="BM49" s="22">
        <f t="shared" si="14"/>
        <v>0</v>
      </c>
    </row>
    <row r="50" spans="2:66" s="18" customFormat="1" ht="21" customHeight="1">
      <c r="B50" s="83">
        <f t="shared" si="16"/>
        <v>25</v>
      </c>
      <c r="C50" s="370"/>
      <c r="D50" s="371"/>
      <c r="E50" s="74"/>
      <c r="F50" s="75"/>
      <c r="G50" s="76"/>
      <c r="H50" s="77"/>
      <c r="I50" s="75"/>
      <c r="J50" s="78"/>
      <c r="K50" s="77"/>
      <c r="L50" s="79"/>
      <c r="M50" s="78"/>
      <c r="N50" s="77"/>
      <c r="O50" s="79"/>
      <c r="P50" s="78"/>
      <c r="Q50" s="77"/>
      <c r="R50" s="75"/>
      <c r="S50" s="78"/>
      <c r="T50" s="77"/>
      <c r="U50" s="75"/>
      <c r="V50" s="78"/>
      <c r="W50" s="77"/>
      <c r="X50" s="75"/>
      <c r="Y50" s="78"/>
      <c r="Z50" s="77"/>
      <c r="AA50" s="75"/>
      <c r="AB50" s="78"/>
      <c r="AC50" s="77"/>
      <c r="AD50" s="75"/>
      <c r="AE50" s="78"/>
      <c r="AF50" s="77"/>
      <c r="AG50" s="75"/>
      <c r="AH50" s="78"/>
      <c r="AI50" s="77"/>
      <c r="AJ50" s="75"/>
      <c r="AK50" s="78"/>
      <c r="AL50" s="77"/>
      <c r="AM50" s="75"/>
      <c r="AN50" s="76"/>
      <c r="AO50" s="80"/>
      <c r="AP50" s="284">
        <f t="shared" si="17"/>
        <v>0</v>
      </c>
      <c r="AQ50" s="285">
        <f t="shared" si="18"/>
        <v>0</v>
      </c>
      <c r="AR50" s="286">
        <f t="shared" si="19"/>
        <v>0</v>
      </c>
      <c r="AS50" s="287">
        <f t="shared" si="20"/>
        <v>0</v>
      </c>
      <c r="BA50" s="22">
        <f t="shared" si="2"/>
        <v>0</v>
      </c>
      <c r="BB50" s="22">
        <f t="shared" si="3"/>
        <v>0</v>
      </c>
      <c r="BC50" s="22">
        <f t="shared" si="4"/>
        <v>0</v>
      </c>
      <c r="BD50" s="22">
        <f t="shared" si="5"/>
        <v>0</v>
      </c>
      <c r="BE50" s="22">
        <f t="shared" si="6"/>
        <v>0</v>
      </c>
      <c r="BF50" s="22">
        <f t="shared" si="7"/>
        <v>0</v>
      </c>
      <c r="BG50" s="22">
        <f t="shared" si="8"/>
        <v>0</v>
      </c>
      <c r="BH50" s="22">
        <f t="shared" si="9"/>
        <v>0</v>
      </c>
      <c r="BI50" s="22">
        <f t="shared" si="10"/>
        <v>0</v>
      </c>
      <c r="BJ50" s="22">
        <f t="shared" si="11"/>
        <v>0</v>
      </c>
      <c r="BK50" s="22">
        <f t="shared" si="12"/>
        <v>0</v>
      </c>
      <c r="BL50" s="22">
        <f t="shared" si="13"/>
        <v>0</v>
      </c>
      <c r="BM50" s="22">
        <f t="shared" si="14"/>
        <v>0</v>
      </c>
    </row>
    <row r="51" spans="2:66" s="18" customFormat="1" ht="21" customHeight="1">
      <c r="B51" s="83">
        <f t="shared" si="16"/>
        <v>26</v>
      </c>
      <c r="C51" s="370"/>
      <c r="D51" s="371"/>
      <c r="E51" s="74"/>
      <c r="F51" s="75"/>
      <c r="G51" s="76"/>
      <c r="H51" s="77"/>
      <c r="I51" s="75"/>
      <c r="J51" s="78"/>
      <c r="K51" s="77"/>
      <c r="L51" s="79"/>
      <c r="M51" s="78"/>
      <c r="N51" s="77"/>
      <c r="O51" s="79"/>
      <c r="P51" s="78"/>
      <c r="Q51" s="77"/>
      <c r="R51" s="75"/>
      <c r="S51" s="78"/>
      <c r="T51" s="77"/>
      <c r="U51" s="75"/>
      <c r="V51" s="78"/>
      <c r="W51" s="77"/>
      <c r="X51" s="75"/>
      <c r="Y51" s="78"/>
      <c r="Z51" s="77"/>
      <c r="AA51" s="75"/>
      <c r="AB51" s="78"/>
      <c r="AC51" s="77"/>
      <c r="AD51" s="75"/>
      <c r="AE51" s="78"/>
      <c r="AF51" s="77"/>
      <c r="AG51" s="75"/>
      <c r="AH51" s="78"/>
      <c r="AI51" s="77"/>
      <c r="AJ51" s="75"/>
      <c r="AK51" s="78"/>
      <c r="AL51" s="77"/>
      <c r="AM51" s="75"/>
      <c r="AN51" s="76"/>
      <c r="AO51" s="80"/>
      <c r="AP51" s="284">
        <f t="shared" si="17"/>
        <v>0</v>
      </c>
      <c r="AQ51" s="285">
        <f t="shared" si="18"/>
        <v>0</v>
      </c>
      <c r="AR51" s="286">
        <f t="shared" si="19"/>
        <v>0</v>
      </c>
      <c r="AS51" s="287">
        <f t="shared" si="20"/>
        <v>0</v>
      </c>
      <c r="BA51" s="22">
        <f t="shared" si="2"/>
        <v>0</v>
      </c>
      <c r="BB51" s="22">
        <f t="shared" si="3"/>
        <v>0</v>
      </c>
      <c r="BC51" s="22">
        <f t="shared" si="4"/>
        <v>0</v>
      </c>
      <c r="BD51" s="22">
        <f t="shared" si="5"/>
        <v>0</v>
      </c>
      <c r="BE51" s="22">
        <f t="shared" si="6"/>
        <v>0</v>
      </c>
      <c r="BF51" s="22">
        <f t="shared" si="7"/>
        <v>0</v>
      </c>
      <c r="BG51" s="22">
        <f t="shared" si="8"/>
        <v>0</v>
      </c>
      <c r="BH51" s="22">
        <f t="shared" si="9"/>
        <v>0</v>
      </c>
      <c r="BI51" s="22">
        <f t="shared" si="10"/>
        <v>0</v>
      </c>
      <c r="BJ51" s="22">
        <f t="shared" si="11"/>
        <v>0</v>
      </c>
      <c r="BK51" s="22">
        <f t="shared" si="12"/>
        <v>0</v>
      </c>
      <c r="BL51" s="22">
        <f t="shared" si="13"/>
        <v>0</v>
      </c>
      <c r="BM51" s="22">
        <f t="shared" si="14"/>
        <v>0</v>
      </c>
    </row>
    <row r="52" spans="2:66" s="18" customFormat="1" ht="21" customHeight="1">
      <c r="B52" s="83">
        <f t="shared" si="16"/>
        <v>27</v>
      </c>
      <c r="C52" s="370"/>
      <c r="D52" s="371"/>
      <c r="E52" s="74"/>
      <c r="F52" s="75"/>
      <c r="G52" s="76"/>
      <c r="H52" s="77"/>
      <c r="I52" s="75"/>
      <c r="J52" s="78"/>
      <c r="K52" s="77"/>
      <c r="L52" s="79"/>
      <c r="M52" s="78"/>
      <c r="N52" s="77"/>
      <c r="O52" s="79"/>
      <c r="P52" s="78"/>
      <c r="Q52" s="77"/>
      <c r="R52" s="75"/>
      <c r="S52" s="78"/>
      <c r="T52" s="77"/>
      <c r="U52" s="75"/>
      <c r="V52" s="78"/>
      <c r="W52" s="77"/>
      <c r="X52" s="75"/>
      <c r="Y52" s="78"/>
      <c r="Z52" s="77"/>
      <c r="AA52" s="75"/>
      <c r="AB52" s="78"/>
      <c r="AC52" s="77"/>
      <c r="AD52" s="75"/>
      <c r="AE52" s="78"/>
      <c r="AF52" s="77"/>
      <c r="AG52" s="75"/>
      <c r="AH52" s="78"/>
      <c r="AI52" s="77"/>
      <c r="AJ52" s="75"/>
      <c r="AK52" s="78"/>
      <c r="AL52" s="77"/>
      <c r="AM52" s="75"/>
      <c r="AN52" s="76"/>
      <c r="AO52" s="80"/>
      <c r="AP52" s="284">
        <f t="shared" si="17"/>
        <v>0</v>
      </c>
      <c r="AQ52" s="285">
        <f t="shared" si="18"/>
        <v>0</v>
      </c>
      <c r="AR52" s="286">
        <f t="shared" si="19"/>
        <v>0</v>
      </c>
      <c r="AS52" s="287">
        <f t="shared" si="20"/>
        <v>0</v>
      </c>
      <c r="BA52" s="22">
        <f t="shared" si="2"/>
        <v>0</v>
      </c>
      <c r="BB52" s="22">
        <f t="shared" si="3"/>
        <v>0</v>
      </c>
      <c r="BC52" s="22">
        <f t="shared" si="4"/>
        <v>0</v>
      </c>
      <c r="BD52" s="22">
        <f t="shared" si="5"/>
        <v>0</v>
      </c>
      <c r="BE52" s="22">
        <f t="shared" si="6"/>
        <v>0</v>
      </c>
      <c r="BF52" s="22">
        <f t="shared" si="7"/>
        <v>0</v>
      </c>
      <c r="BG52" s="22">
        <f t="shared" si="8"/>
        <v>0</v>
      </c>
      <c r="BH52" s="22">
        <f t="shared" si="9"/>
        <v>0</v>
      </c>
      <c r="BI52" s="22">
        <f t="shared" si="10"/>
        <v>0</v>
      </c>
      <c r="BJ52" s="22">
        <f t="shared" si="11"/>
        <v>0</v>
      </c>
      <c r="BK52" s="22">
        <f t="shared" si="12"/>
        <v>0</v>
      </c>
      <c r="BL52" s="22">
        <f t="shared" si="13"/>
        <v>0</v>
      </c>
      <c r="BM52" s="22">
        <f t="shared" si="14"/>
        <v>0</v>
      </c>
    </row>
    <row r="53" spans="2:66" s="18" customFormat="1" ht="21" customHeight="1">
      <c r="B53" s="83">
        <f t="shared" si="16"/>
        <v>28</v>
      </c>
      <c r="C53" s="370"/>
      <c r="D53" s="371"/>
      <c r="E53" s="74"/>
      <c r="F53" s="75"/>
      <c r="G53" s="76"/>
      <c r="H53" s="77"/>
      <c r="I53" s="75"/>
      <c r="J53" s="78"/>
      <c r="K53" s="77"/>
      <c r="L53" s="79"/>
      <c r="M53" s="78"/>
      <c r="N53" s="77"/>
      <c r="O53" s="79"/>
      <c r="P53" s="78"/>
      <c r="Q53" s="77"/>
      <c r="R53" s="75"/>
      <c r="S53" s="78"/>
      <c r="T53" s="77"/>
      <c r="U53" s="75"/>
      <c r="V53" s="78"/>
      <c r="W53" s="77"/>
      <c r="X53" s="75"/>
      <c r="Y53" s="78"/>
      <c r="Z53" s="77"/>
      <c r="AA53" s="75"/>
      <c r="AB53" s="78"/>
      <c r="AC53" s="77"/>
      <c r="AD53" s="75"/>
      <c r="AE53" s="78"/>
      <c r="AF53" s="77"/>
      <c r="AG53" s="75"/>
      <c r="AH53" s="78"/>
      <c r="AI53" s="77"/>
      <c r="AJ53" s="75"/>
      <c r="AK53" s="78"/>
      <c r="AL53" s="77"/>
      <c r="AM53" s="75"/>
      <c r="AN53" s="76"/>
      <c r="AO53" s="80"/>
      <c r="AP53" s="284">
        <f t="shared" si="17"/>
        <v>0</v>
      </c>
      <c r="AQ53" s="285">
        <f t="shared" si="18"/>
        <v>0</v>
      </c>
      <c r="AR53" s="286">
        <f t="shared" si="19"/>
        <v>0</v>
      </c>
      <c r="AS53" s="288">
        <f t="shared" si="20"/>
        <v>0</v>
      </c>
      <c r="BA53" s="22">
        <f t="shared" si="2"/>
        <v>0</v>
      </c>
      <c r="BB53" s="22">
        <f t="shared" si="3"/>
        <v>0</v>
      </c>
      <c r="BC53" s="22">
        <f t="shared" si="4"/>
        <v>0</v>
      </c>
      <c r="BD53" s="22">
        <f t="shared" si="5"/>
        <v>0</v>
      </c>
      <c r="BE53" s="22">
        <f t="shared" si="6"/>
        <v>0</v>
      </c>
      <c r="BF53" s="22">
        <f t="shared" si="7"/>
        <v>0</v>
      </c>
      <c r="BG53" s="22">
        <f t="shared" si="8"/>
        <v>0</v>
      </c>
      <c r="BH53" s="22">
        <f t="shared" si="9"/>
        <v>0</v>
      </c>
      <c r="BI53" s="22">
        <f t="shared" si="10"/>
        <v>0</v>
      </c>
      <c r="BJ53" s="22">
        <f t="shared" si="11"/>
        <v>0</v>
      </c>
      <c r="BK53" s="22">
        <f t="shared" si="12"/>
        <v>0</v>
      </c>
      <c r="BL53" s="22">
        <f t="shared" si="13"/>
        <v>0</v>
      </c>
      <c r="BM53" s="22">
        <f t="shared" si="14"/>
        <v>0</v>
      </c>
    </row>
    <row r="54" spans="2:66" s="18" customFormat="1" ht="21" customHeight="1">
      <c r="B54" s="83">
        <f t="shared" si="16"/>
        <v>29</v>
      </c>
      <c r="C54" s="370"/>
      <c r="D54" s="371"/>
      <c r="E54" s="74"/>
      <c r="F54" s="75"/>
      <c r="G54" s="76"/>
      <c r="H54" s="77"/>
      <c r="I54" s="75"/>
      <c r="J54" s="78"/>
      <c r="K54" s="77"/>
      <c r="L54" s="79"/>
      <c r="M54" s="78"/>
      <c r="N54" s="77"/>
      <c r="O54" s="79"/>
      <c r="P54" s="78"/>
      <c r="Q54" s="77"/>
      <c r="R54" s="75"/>
      <c r="S54" s="78"/>
      <c r="T54" s="77"/>
      <c r="U54" s="75"/>
      <c r="V54" s="78"/>
      <c r="W54" s="77"/>
      <c r="X54" s="75"/>
      <c r="Y54" s="78"/>
      <c r="Z54" s="77"/>
      <c r="AA54" s="75"/>
      <c r="AB54" s="78"/>
      <c r="AC54" s="77"/>
      <c r="AD54" s="75"/>
      <c r="AE54" s="78"/>
      <c r="AF54" s="77"/>
      <c r="AG54" s="75"/>
      <c r="AH54" s="78"/>
      <c r="AI54" s="77"/>
      <c r="AJ54" s="75"/>
      <c r="AK54" s="78"/>
      <c r="AL54" s="77"/>
      <c r="AM54" s="75"/>
      <c r="AN54" s="76"/>
      <c r="AO54" s="80"/>
      <c r="AP54" s="284">
        <f t="shared" si="17"/>
        <v>0</v>
      </c>
      <c r="AQ54" s="285">
        <f t="shared" si="18"/>
        <v>0</v>
      </c>
      <c r="AR54" s="286">
        <f t="shared" si="19"/>
        <v>0</v>
      </c>
      <c r="AS54" s="288">
        <f t="shared" si="20"/>
        <v>0</v>
      </c>
      <c r="BA54" s="22">
        <f t="shared" si="2"/>
        <v>0</v>
      </c>
      <c r="BB54" s="22">
        <f t="shared" si="3"/>
        <v>0</v>
      </c>
      <c r="BC54" s="22">
        <f t="shared" si="4"/>
        <v>0</v>
      </c>
      <c r="BD54" s="22">
        <f t="shared" si="5"/>
        <v>0</v>
      </c>
      <c r="BE54" s="22">
        <f t="shared" si="6"/>
        <v>0</v>
      </c>
      <c r="BF54" s="22">
        <f t="shared" si="7"/>
        <v>0</v>
      </c>
      <c r="BG54" s="22">
        <f t="shared" si="8"/>
        <v>0</v>
      </c>
      <c r="BH54" s="22">
        <f t="shared" si="9"/>
        <v>0</v>
      </c>
      <c r="BI54" s="22">
        <f t="shared" si="10"/>
        <v>0</v>
      </c>
      <c r="BJ54" s="22">
        <f t="shared" si="11"/>
        <v>0</v>
      </c>
      <c r="BK54" s="22">
        <f t="shared" si="12"/>
        <v>0</v>
      </c>
      <c r="BL54" s="22">
        <f t="shared" si="13"/>
        <v>0</v>
      </c>
      <c r="BM54" s="22">
        <f t="shared" si="14"/>
        <v>0</v>
      </c>
    </row>
    <row r="55" spans="2:66" s="18" customFormat="1" ht="21" customHeight="1">
      <c r="B55" s="83">
        <f t="shared" si="16"/>
        <v>30</v>
      </c>
      <c r="C55" s="370"/>
      <c r="D55" s="371"/>
      <c r="E55" s="74"/>
      <c r="F55" s="75"/>
      <c r="G55" s="76"/>
      <c r="H55" s="77"/>
      <c r="I55" s="75"/>
      <c r="J55" s="78"/>
      <c r="K55" s="77"/>
      <c r="L55" s="79"/>
      <c r="M55" s="78"/>
      <c r="N55" s="77"/>
      <c r="O55" s="79"/>
      <c r="P55" s="78"/>
      <c r="Q55" s="77"/>
      <c r="R55" s="75"/>
      <c r="S55" s="78"/>
      <c r="T55" s="77"/>
      <c r="U55" s="75"/>
      <c r="V55" s="78"/>
      <c r="W55" s="77"/>
      <c r="X55" s="75"/>
      <c r="Y55" s="78"/>
      <c r="Z55" s="77"/>
      <c r="AA55" s="75"/>
      <c r="AB55" s="78"/>
      <c r="AC55" s="77"/>
      <c r="AD55" s="75"/>
      <c r="AE55" s="78"/>
      <c r="AF55" s="77"/>
      <c r="AG55" s="75"/>
      <c r="AH55" s="78"/>
      <c r="AI55" s="77"/>
      <c r="AJ55" s="75"/>
      <c r="AK55" s="78"/>
      <c r="AL55" s="77"/>
      <c r="AM55" s="75"/>
      <c r="AN55" s="76"/>
      <c r="AO55" s="80"/>
      <c r="AP55" s="284">
        <f t="shared" si="17"/>
        <v>0</v>
      </c>
      <c r="AQ55" s="285">
        <f t="shared" si="18"/>
        <v>0</v>
      </c>
      <c r="AR55" s="286">
        <f t="shared" si="19"/>
        <v>0</v>
      </c>
      <c r="AS55" s="288">
        <f t="shared" si="20"/>
        <v>0</v>
      </c>
      <c r="BA55" s="22">
        <f t="shared" si="2"/>
        <v>0</v>
      </c>
      <c r="BB55" s="22">
        <f t="shared" si="3"/>
        <v>0</v>
      </c>
      <c r="BC55" s="22">
        <f t="shared" si="4"/>
        <v>0</v>
      </c>
      <c r="BD55" s="22">
        <f t="shared" si="5"/>
        <v>0</v>
      </c>
      <c r="BE55" s="22">
        <f t="shared" si="6"/>
        <v>0</v>
      </c>
      <c r="BF55" s="22">
        <f t="shared" si="7"/>
        <v>0</v>
      </c>
      <c r="BG55" s="22">
        <f t="shared" si="8"/>
        <v>0</v>
      </c>
      <c r="BH55" s="22">
        <f t="shared" si="9"/>
        <v>0</v>
      </c>
      <c r="BI55" s="22">
        <f t="shared" si="10"/>
        <v>0</v>
      </c>
      <c r="BJ55" s="22">
        <f t="shared" si="11"/>
        <v>0</v>
      </c>
      <c r="BK55" s="22">
        <f t="shared" si="12"/>
        <v>0</v>
      </c>
      <c r="BL55" s="22">
        <f t="shared" si="13"/>
        <v>0</v>
      </c>
      <c r="BM55" s="22">
        <f t="shared" si="14"/>
        <v>0</v>
      </c>
    </row>
    <row r="56" spans="2:66" s="18" customFormat="1" ht="21" customHeight="1">
      <c r="B56" s="83">
        <f t="shared" si="16"/>
        <v>31</v>
      </c>
      <c r="C56" s="370"/>
      <c r="D56" s="371"/>
      <c r="E56" s="74"/>
      <c r="F56" s="75"/>
      <c r="G56" s="76"/>
      <c r="H56" s="77"/>
      <c r="I56" s="75"/>
      <c r="J56" s="78"/>
      <c r="K56" s="77"/>
      <c r="L56" s="79"/>
      <c r="M56" s="78"/>
      <c r="N56" s="77"/>
      <c r="O56" s="79"/>
      <c r="P56" s="78"/>
      <c r="Q56" s="77"/>
      <c r="R56" s="75"/>
      <c r="S56" s="78"/>
      <c r="T56" s="77"/>
      <c r="U56" s="75"/>
      <c r="V56" s="78"/>
      <c r="W56" s="77"/>
      <c r="X56" s="75"/>
      <c r="Y56" s="78"/>
      <c r="Z56" s="77"/>
      <c r="AA56" s="75"/>
      <c r="AB56" s="78"/>
      <c r="AC56" s="77"/>
      <c r="AD56" s="75"/>
      <c r="AE56" s="78"/>
      <c r="AF56" s="77"/>
      <c r="AG56" s="75"/>
      <c r="AH56" s="78"/>
      <c r="AI56" s="77"/>
      <c r="AJ56" s="75"/>
      <c r="AK56" s="78"/>
      <c r="AL56" s="77"/>
      <c r="AM56" s="75"/>
      <c r="AN56" s="76"/>
      <c r="AO56" s="80"/>
      <c r="AP56" s="284">
        <f t="shared" si="17"/>
        <v>0</v>
      </c>
      <c r="AQ56" s="285">
        <f t="shared" si="18"/>
        <v>0</v>
      </c>
      <c r="AR56" s="286">
        <f t="shared" si="19"/>
        <v>0</v>
      </c>
      <c r="AS56" s="288">
        <f t="shared" si="20"/>
        <v>0</v>
      </c>
      <c r="BA56" s="22">
        <f t="shared" si="2"/>
        <v>0</v>
      </c>
      <c r="BB56" s="22">
        <f t="shared" si="3"/>
        <v>0</v>
      </c>
      <c r="BC56" s="22">
        <f t="shared" si="4"/>
        <v>0</v>
      </c>
      <c r="BD56" s="22">
        <f t="shared" si="5"/>
        <v>0</v>
      </c>
      <c r="BE56" s="22">
        <f t="shared" si="6"/>
        <v>0</v>
      </c>
      <c r="BF56" s="22">
        <f t="shared" si="7"/>
        <v>0</v>
      </c>
      <c r="BG56" s="22">
        <f t="shared" si="8"/>
        <v>0</v>
      </c>
      <c r="BH56" s="22">
        <f t="shared" si="9"/>
        <v>0</v>
      </c>
      <c r="BI56" s="22">
        <f t="shared" si="10"/>
        <v>0</v>
      </c>
      <c r="BJ56" s="22">
        <f t="shared" si="11"/>
        <v>0</v>
      </c>
      <c r="BK56" s="22">
        <f t="shared" si="12"/>
        <v>0</v>
      </c>
      <c r="BL56" s="22">
        <f t="shared" si="13"/>
        <v>0</v>
      </c>
      <c r="BM56" s="22">
        <f t="shared" si="14"/>
        <v>0</v>
      </c>
      <c r="BN56" s="17"/>
    </row>
    <row r="57" spans="2:66" s="18" customFormat="1" ht="21" customHeight="1">
      <c r="B57" s="83">
        <f t="shared" si="16"/>
        <v>32</v>
      </c>
      <c r="C57" s="370"/>
      <c r="D57" s="371"/>
      <c r="E57" s="74"/>
      <c r="F57" s="75"/>
      <c r="G57" s="76"/>
      <c r="H57" s="77"/>
      <c r="I57" s="75"/>
      <c r="J57" s="78"/>
      <c r="K57" s="77"/>
      <c r="L57" s="79"/>
      <c r="M57" s="78"/>
      <c r="N57" s="77"/>
      <c r="O57" s="79"/>
      <c r="P57" s="78"/>
      <c r="Q57" s="77"/>
      <c r="R57" s="75"/>
      <c r="S57" s="78"/>
      <c r="T57" s="77"/>
      <c r="U57" s="75"/>
      <c r="V57" s="78"/>
      <c r="W57" s="77"/>
      <c r="X57" s="75"/>
      <c r="Y57" s="78"/>
      <c r="Z57" s="77"/>
      <c r="AA57" s="75"/>
      <c r="AB57" s="78"/>
      <c r="AC57" s="77"/>
      <c r="AD57" s="75"/>
      <c r="AE57" s="78"/>
      <c r="AF57" s="77"/>
      <c r="AG57" s="75"/>
      <c r="AH57" s="78"/>
      <c r="AI57" s="77"/>
      <c r="AJ57" s="75"/>
      <c r="AK57" s="78"/>
      <c r="AL57" s="77"/>
      <c r="AM57" s="75"/>
      <c r="AN57" s="76"/>
      <c r="AO57" s="80"/>
      <c r="AP57" s="284">
        <f t="shared" si="17"/>
        <v>0</v>
      </c>
      <c r="AQ57" s="285">
        <f t="shared" si="18"/>
        <v>0</v>
      </c>
      <c r="AR57" s="286">
        <f t="shared" si="19"/>
        <v>0</v>
      </c>
      <c r="AS57" s="288">
        <f t="shared" si="20"/>
        <v>0</v>
      </c>
      <c r="BA57" s="22">
        <f t="shared" si="2"/>
        <v>0</v>
      </c>
      <c r="BB57" s="22">
        <f t="shared" si="3"/>
        <v>0</v>
      </c>
      <c r="BC57" s="22">
        <f t="shared" si="4"/>
        <v>0</v>
      </c>
      <c r="BD57" s="22">
        <f t="shared" si="5"/>
        <v>0</v>
      </c>
      <c r="BE57" s="22">
        <f t="shared" si="6"/>
        <v>0</v>
      </c>
      <c r="BF57" s="22">
        <f t="shared" si="7"/>
        <v>0</v>
      </c>
      <c r="BG57" s="22">
        <f t="shared" si="8"/>
        <v>0</v>
      </c>
      <c r="BH57" s="22">
        <f t="shared" si="9"/>
        <v>0</v>
      </c>
      <c r="BI57" s="22">
        <f t="shared" si="10"/>
        <v>0</v>
      </c>
      <c r="BJ57" s="22">
        <f t="shared" si="11"/>
        <v>0</v>
      </c>
      <c r="BK57" s="22">
        <f t="shared" si="12"/>
        <v>0</v>
      </c>
      <c r="BL57" s="22">
        <f t="shared" si="13"/>
        <v>0</v>
      </c>
      <c r="BM57" s="22">
        <f t="shared" si="14"/>
        <v>0</v>
      </c>
      <c r="BN57" s="5"/>
    </row>
    <row r="58" spans="2:66" s="18" customFormat="1" ht="21" customHeight="1">
      <c r="B58" s="83">
        <f t="shared" si="16"/>
        <v>33</v>
      </c>
      <c r="C58" s="370"/>
      <c r="D58" s="371"/>
      <c r="E58" s="74"/>
      <c r="F58" s="75"/>
      <c r="G58" s="76"/>
      <c r="H58" s="77"/>
      <c r="I58" s="75"/>
      <c r="J58" s="78"/>
      <c r="K58" s="77"/>
      <c r="L58" s="79"/>
      <c r="M58" s="78"/>
      <c r="N58" s="77"/>
      <c r="O58" s="79"/>
      <c r="P58" s="78"/>
      <c r="Q58" s="77"/>
      <c r="R58" s="75"/>
      <c r="S58" s="78"/>
      <c r="T58" s="77"/>
      <c r="U58" s="75"/>
      <c r="V58" s="78"/>
      <c r="W58" s="77"/>
      <c r="X58" s="75"/>
      <c r="Y58" s="78"/>
      <c r="Z58" s="77"/>
      <c r="AA58" s="75"/>
      <c r="AB58" s="78"/>
      <c r="AC58" s="77"/>
      <c r="AD58" s="75"/>
      <c r="AE58" s="78"/>
      <c r="AF58" s="77"/>
      <c r="AG58" s="75"/>
      <c r="AH58" s="78"/>
      <c r="AI58" s="77"/>
      <c r="AJ58" s="75"/>
      <c r="AK58" s="78"/>
      <c r="AL58" s="77"/>
      <c r="AM58" s="75"/>
      <c r="AN58" s="76"/>
      <c r="AO58" s="80"/>
      <c r="AP58" s="284">
        <f t="shared" si="17"/>
        <v>0</v>
      </c>
      <c r="AQ58" s="285">
        <f t="shared" si="18"/>
        <v>0</v>
      </c>
      <c r="AR58" s="286">
        <f t="shared" si="19"/>
        <v>0</v>
      </c>
      <c r="AS58" s="288">
        <f t="shared" si="20"/>
        <v>0</v>
      </c>
      <c r="BA58" s="22">
        <f t="shared" si="2"/>
        <v>0</v>
      </c>
      <c r="BB58" s="22">
        <f t="shared" si="3"/>
        <v>0</v>
      </c>
      <c r="BC58" s="22">
        <f t="shared" si="4"/>
        <v>0</v>
      </c>
      <c r="BD58" s="22">
        <f t="shared" si="5"/>
        <v>0</v>
      </c>
      <c r="BE58" s="22">
        <f t="shared" si="6"/>
        <v>0</v>
      </c>
      <c r="BF58" s="22">
        <f t="shared" si="7"/>
        <v>0</v>
      </c>
      <c r="BG58" s="22">
        <f t="shared" si="8"/>
        <v>0</v>
      </c>
      <c r="BH58" s="22">
        <f t="shared" si="9"/>
        <v>0</v>
      </c>
      <c r="BI58" s="22">
        <f t="shared" si="10"/>
        <v>0</v>
      </c>
      <c r="BJ58" s="22">
        <f t="shared" si="11"/>
        <v>0</v>
      </c>
      <c r="BK58" s="22">
        <f t="shared" si="12"/>
        <v>0</v>
      </c>
      <c r="BL58" s="22">
        <f t="shared" si="13"/>
        <v>0</v>
      </c>
      <c r="BM58" s="22">
        <f t="shared" si="14"/>
        <v>0</v>
      </c>
      <c r="BN58" s="5"/>
    </row>
    <row r="59" spans="2:66" s="18" customFormat="1" ht="21" customHeight="1">
      <c r="B59" s="83">
        <f t="shared" si="16"/>
        <v>34</v>
      </c>
      <c r="C59" s="370"/>
      <c r="D59" s="371"/>
      <c r="E59" s="74"/>
      <c r="F59" s="75"/>
      <c r="G59" s="76"/>
      <c r="H59" s="77"/>
      <c r="I59" s="75"/>
      <c r="J59" s="78"/>
      <c r="K59" s="77"/>
      <c r="L59" s="79"/>
      <c r="M59" s="78"/>
      <c r="N59" s="77"/>
      <c r="O59" s="79"/>
      <c r="P59" s="78"/>
      <c r="Q59" s="77"/>
      <c r="R59" s="75"/>
      <c r="S59" s="78"/>
      <c r="T59" s="77"/>
      <c r="U59" s="75"/>
      <c r="V59" s="78"/>
      <c r="W59" s="77"/>
      <c r="X59" s="75"/>
      <c r="Y59" s="78"/>
      <c r="Z59" s="77"/>
      <c r="AA59" s="75"/>
      <c r="AB59" s="78"/>
      <c r="AC59" s="77"/>
      <c r="AD59" s="75"/>
      <c r="AE59" s="78"/>
      <c r="AF59" s="77"/>
      <c r="AG59" s="75"/>
      <c r="AH59" s="78"/>
      <c r="AI59" s="77"/>
      <c r="AJ59" s="75"/>
      <c r="AK59" s="78"/>
      <c r="AL59" s="77"/>
      <c r="AM59" s="75"/>
      <c r="AN59" s="76"/>
      <c r="AO59" s="80"/>
      <c r="AP59" s="284">
        <f t="shared" si="17"/>
        <v>0</v>
      </c>
      <c r="AQ59" s="285">
        <f t="shared" si="18"/>
        <v>0</v>
      </c>
      <c r="AR59" s="286">
        <f t="shared" si="19"/>
        <v>0</v>
      </c>
      <c r="AS59" s="288">
        <f t="shared" si="20"/>
        <v>0</v>
      </c>
      <c r="BA59" s="22">
        <f t="shared" si="2"/>
        <v>0</v>
      </c>
      <c r="BB59" s="22">
        <f t="shared" si="3"/>
        <v>0</v>
      </c>
      <c r="BC59" s="22">
        <f t="shared" si="4"/>
        <v>0</v>
      </c>
      <c r="BD59" s="22">
        <f t="shared" si="5"/>
        <v>0</v>
      </c>
      <c r="BE59" s="22">
        <f t="shared" si="6"/>
        <v>0</v>
      </c>
      <c r="BF59" s="22">
        <f t="shared" si="7"/>
        <v>0</v>
      </c>
      <c r="BG59" s="22">
        <f t="shared" si="8"/>
        <v>0</v>
      </c>
      <c r="BH59" s="22">
        <f t="shared" si="9"/>
        <v>0</v>
      </c>
      <c r="BI59" s="22">
        <f t="shared" si="10"/>
        <v>0</v>
      </c>
      <c r="BJ59" s="22">
        <f t="shared" si="11"/>
        <v>0</v>
      </c>
      <c r="BK59" s="22">
        <f t="shared" si="12"/>
        <v>0</v>
      </c>
      <c r="BL59" s="22">
        <f t="shared" si="13"/>
        <v>0</v>
      </c>
      <c r="BM59" s="22">
        <f t="shared" si="14"/>
        <v>0</v>
      </c>
      <c r="BN59" s="5"/>
    </row>
    <row r="60" spans="2:66" s="18" customFormat="1" ht="21" customHeight="1">
      <c r="B60" s="83">
        <f t="shared" si="16"/>
        <v>35</v>
      </c>
      <c r="C60" s="370"/>
      <c r="D60" s="371"/>
      <c r="E60" s="74"/>
      <c r="F60" s="75"/>
      <c r="G60" s="76"/>
      <c r="H60" s="77"/>
      <c r="I60" s="75"/>
      <c r="J60" s="78"/>
      <c r="K60" s="77"/>
      <c r="L60" s="79"/>
      <c r="M60" s="78"/>
      <c r="N60" s="77"/>
      <c r="O60" s="79"/>
      <c r="P60" s="78"/>
      <c r="Q60" s="77"/>
      <c r="R60" s="75"/>
      <c r="S60" s="78"/>
      <c r="T60" s="77"/>
      <c r="U60" s="75"/>
      <c r="V60" s="78"/>
      <c r="W60" s="77"/>
      <c r="X60" s="75"/>
      <c r="Y60" s="78"/>
      <c r="Z60" s="77"/>
      <c r="AA60" s="75"/>
      <c r="AB60" s="78"/>
      <c r="AC60" s="77"/>
      <c r="AD60" s="75"/>
      <c r="AE60" s="78"/>
      <c r="AF60" s="77"/>
      <c r="AG60" s="75"/>
      <c r="AH60" s="78"/>
      <c r="AI60" s="77"/>
      <c r="AJ60" s="75"/>
      <c r="AK60" s="78"/>
      <c r="AL60" s="77"/>
      <c r="AM60" s="75"/>
      <c r="AN60" s="76"/>
      <c r="AO60" s="80"/>
      <c r="AP60" s="284">
        <f t="shared" si="17"/>
        <v>0</v>
      </c>
      <c r="AQ60" s="285">
        <f t="shared" si="18"/>
        <v>0</v>
      </c>
      <c r="AR60" s="286">
        <f t="shared" si="19"/>
        <v>0</v>
      </c>
      <c r="AS60" s="288">
        <f t="shared" si="20"/>
        <v>0</v>
      </c>
      <c r="BA60" s="22">
        <f t="shared" si="2"/>
        <v>0</v>
      </c>
      <c r="BB60" s="22">
        <f t="shared" si="3"/>
        <v>0</v>
      </c>
      <c r="BC60" s="22">
        <f t="shared" si="4"/>
        <v>0</v>
      </c>
      <c r="BD60" s="22">
        <f t="shared" si="5"/>
        <v>0</v>
      </c>
      <c r="BE60" s="22">
        <f t="shared" si="6"/>
        <v>0</v>
      </c>
      <c r="BF60" s="22">
        <f t="shared" si="7"/>
        <v>0</v>
      </c>
      <c r="BG60" s="22">
        <f t="shared" si="8"/>
        <v>0</v>
      </c>
      <c r="BH60" s="22">
        <f t="shared" si="9"/>
        <v>0</v>
      </c>
      <c r="BI60" s="22">
        <f t="shared" si="10"/>
        <v>0</v>
      </c>
      <c r="BJ60" s="22">
        <f t="shared" si="11"/>
        <v>0</v>
      </c>
      <c r="BK60" s="22">
        <f t="shared" si="12"/>
        <v>0</v>
      </c>
      <c r="BL60" s="22">
        <f t="shared" si="13"/>
        <v>0</v>
      </c>
      <c r="BM60" s="22">
        <f t="shared" si="14"/>
        <v>0</v>
      </c>
      <c r="BN60" s="5"/>
    </row>
    <row r="61" spans="2:66" s="18" customFormat="1" ht="21" customHeight="1">
      <c r="B61" s="83">
        <f t="shared" si="16"/>
        <v>36</v>
      </c>
      <c r="C61" s="370"/>
      <c r="D61" s="371"/>
      <c r="E61" s="74"/>
      <c r="F61" s="75"/>
      <c r="G61" s="76"/>
      <c r="H61" s="77"/>
      <c r="I61" s="75"/>
      <c r="J61" s="78"/>
      <c r="K61" s="77"/>
      <c r="L61" s="79"/>
      <c r="M61" s="78"/>
      <c r="N61" s="77"/>
      <c r="O61" s="79"/>
      <c r="P61" s="78"/>
      <c r="Q61" s="77"/>
      <c r="R61" s="75"/>
      <c r="S61" s="78"/>
      <c r="T61" s="77"/>
      <c r="U61" s="75"/>
      <c r="V61" s="78"/>
      <c r="W61" s="77"/>
      <c r="X61" s="75"/>
      <c r="Y61" s="78"/>
      <c r="Z61" s="77"/>
      <c r="AA61" s="75"/>
      <c r="AB61" s="78"/>
      <c r="AC61" s="77"/>
      <c r="AD61" s="75"/>
      <c r="AE61" s="78"/>
      <c r="AF61" s="77"/>
      <c r="AG61" s="75"/>
      <c r="AH61" s="78"/>
      <c r="AI61" s="77"/>
      <c r="AJ61" s="75"/>
      <c r="AK61" s="78"/>
      <c r="AL61" s="77"/>
      <c r="AM61" s="75"/>
      <c r="AN61" s="76"/>
      <c r="AO61" s="80"/>
      <c r="AP61" s="284">
        <f>SUM(E61,H61,K61,N61,Q61,T61,W61,Z61,AC61,AF61,AI61,AL61)</f>
        <v>0</v>
      </c>
      <c r="AQ61" s="285">
        <f t="shared" si="18"/>
        <v>0</v>
      </c>
      <c r="AR61" s="286">
        <f t="shared" si="19"/>
        <v>0</v>
      </c>
      <c r="AS61" s="288">
        <f t="shared" si="20"/>
        <v>0</v>
      </c>
      <c r="BA61" s="22">
        <f t="shared" si="2"/>
        <v>0</v>
      </c>
      <c r="BB61" s="22">
        <f t="shared" si="3"/>
        <v>0</v>
      </c>
      <c r="BC61" s="22">
        <f t="shared" si="4"/>
        <v>0</v>
      </c>
      <c r="BD61" s="22">
        <f t="shared" si="5"/>
        <v>0</v>
      </c>
      <c r="BE61" s="22">
        <f t="shared" si="6"/>
        <v>0</v>
      </c>
      <c r="BF61" s="22">
        <f t="shared" si="7"/>
        <v>0</v>
      </c>
      <c r="BG61" s="22">
        <f t="shared" si="8"/>
        <v>0</v>
      </c>
      <c r="BH61" s="22">
        <f t="shared" si="9"/>
        <v>0</v>
      </c>
      <c r="BI61" s="22">
        <f t="shared" si="10"/>
        <v>0</v>
      </c>
      <c r="BJ61" s="22">
        <f t="shared" si="11"/>
        <v>0</v>
      </c>
      <c r="BK61" s="22">
        <f t="shared" si="12"/>
        <v>0</v>
      </c>
      <c r="BL61" s="22">
        <f t="shared" si="13"/>
        <v>0</v>
      </c>
      <c r="BM61" s="22">
        <f t="shared" si="14"/>
        <v>0</v>
      </c>
      <c r="BN61" s="5"/>
    </row>
    <row r="62" spans="2:66" s="18" customFormat="1" ht="21" customHeight="1">
      <c r="B62" s="83">
        <f t="shared" si="16"/>
        <v>37</v>
      </c>
      <c r="C62" s="370"/>
      <c r="D62" s="371"/>
      <c r="E62" s="74"/>
      <c r="F62" s="75"/>
      <c r="G62" s="76"/>
      <c r="H62" s="77"/>
      <c r="I62" s="75"/>
      <c r="J62" s="78"/>
      <c r="K62" s="77"/>
      <c r="L62" s="79"/>
      <c r="M62" s="78"/>
      <c r="N62" s="77"/>
      <c r="O62" s="79"/>
      <c r="P62" s="78"/>
      <c r="Q62" s="77"/>
      <c r="R62" s="75"/>
      <c r="S62" s="78"/>
      <c r="T62" s="77"/>
      <c r="U62" s="75"/>
      <c r="V62" s="78"/>
      <c r="W62" s="77"/>
      <c r="X62" s="75"/>
      <c r="Y62" s="78"/>
      <c r="Z62" s="77"/>
      <c r="AA62" s="75"/>
      <c r="AB62" s="78"/>
      <c r="AC62" s="77"/>
      <c r="AD62" s="75"/>
      <c r="AE62" s="78"/>
      <c r="AF62" s="77"/>
      <c r="AG62" s="75"/>
      <c r="AH62" s="78"/>
      <c r="AI62" s="77"/>
      <c r="AJ62" s="75"/>
      <c r="AK62" s="78"/>
      <c r="AL62" s="77"/>
      <c r="AM62" s="75"/>
      <c r="AN62" s="76"/>
      <c r="AO62" s="80"/>
      <c r="AP62" s="284">
        <f t="shared" si="17"/>
        <v>0</v>
      </c>
      <c r="AQ62" s="285">
        <f t="shared" si="18"/>
        <v>0</v>
      </c>
      <c r="AR62" s="286">
        <f t="shared" si="19"/>
        <v>0</v>
      </c>
      <c r="AS62" s="288">
        <f t="shared" si="20"/>
        <v>0</v>
      </c>
      <c r="BA62" s="22">
        <f t="shared" si="2"/>
        <v>0</v>
      </c>
      <c r="BB62" s="22">
        <f t="shared" si="3"/>
        <v>0</v>
      </c>
      <c r="BC62" s="22">
        <f t="shared" si="4"/>
        <v>0</v>
      </c>
      <c r="BD62" s="22">
        <f t="shared" si="5"/>
        <v>0</v>
      </c>
      <c r="BE62" s="22">
        <f t="shared" si="6"/>
        <v>0</v>
      </c>
      <c r="BF62" s="22">
        <f t="shared" si="7"/>
        <v>0</v>
      </c>
      <c r="BG62" s="22">
        <f t="shared" si="8"/>
        <v>0</v>
      </c>
      <c r="BH62" s="22">
        <f t="shared" si="9"/>
        <v>0</v>
      </c>
      <c r="BI62" s="22">
        <f t="shared" si="10"/>
        <v>0</v>
      </c>
      <c r="BJ62" s="22">
        <f t="shared" si="11"/>
        <v>0</v>
      </c>
      <c r="BK62" s="22">
        <f t="shared" si="12"/>
        <v>0</v>
      </c>
      <c r="BL62" s="22">
        <f t="shared" si="13"/>
        <v>0</v>
      </c>
      <c r="BM62" s="22">
        <f t="shared" si="14"/>
        <v>0</v>
      </c>
      <c r="BN62" s="5"/>
    </row>
    <row r="63" spans="2:66" s="18" customFormat="1" ht="21" customHeight="1">
      <c r="B63" s="83">
        <f t="shared" si="16"/>
        <v>38</v>
      </c>
      <c r="C63" s="370"/>
      <c r="D63" s="371"/>
      <c r="E63" s="74"/>
      <c r="F63" s="75"/>
      <c r="G63" s="76"/>
      <c r="H63" s="77"/>
      <c r="I63" s="75"/>
      <c r="J63" s="78"/>
      <c r="K63" s="77"/>
      <c r="L63" s="79"/>
      <c r="M63" s="78"/>
      <c r="N63" s="77"/>
      <c r="O63" s="79"/>
      <c r="P63" s="78"/>
      <c r="Q63" s="77"/>
      <c r="R63" s="75"/>
      <c r="S63" s="78"/>
      <c r="T63" s="77"/>
      <c r="U63" s="75"/>
      <c r="V63" s="78"/>
      <c r="W63" s="77"/>
      <c r="X63" s="75"/>
      <c r="Y63" s="78"/>
      <c r="Z63" s="77"/>
      <c r="AA63" s="75"/>
      <c r="AB63" s="78"/>
      <c r="AC63" s="77"/>
      <c r="AD63" s="75"/>
      <c r="AE63" s="78"/>
      <c r="AF63" s="77"/>
      <c r="AG63" s="75"/>
      <c r="AH63" s="78"/>
      <c r="AI63" s="77"/>
      <c r="AJ63" s="75"/>
      <c r="AK63" s="78"/>
      <c r="AL63" s="77"/>
      <c r="AM63" s="75"/>
      <c r="AN63" s="76"/>
      <c r="AO63" s="80"/>
      <c r="AP63" s="284">
        <f t="shared" si="17"/>
        <v>0</v>
      </c>
      <c r="AQ63" s="285">
        <f t="shared" si="18"/>
        <v>0</v>
      </c>
      <c r="AR63" s="286">
        <f t="shared" si="19"/>
        <v>0</v>
      </c>
      <c r="AS63" s="288">
        <f t="shared" si="20"/>
        <v>0</v>
      </c>
      <c r="BA63" s="22">
        <f t="shared" si="2"/>
        <v>0</v>
      </c>
      <c r="BB63" s="22">
        <f t="shared" si="3"/>
        <v>0</v>
      </c>
      <c r="BC63" s="22">
        <f t="shared" si="4"/>
        <v>0</v>
      </c>
      <c r="BD63" s="22">
        <f t="shared" si="5"/>
        <v>0</v>
      </c>
      <c r="BE63" s="22">
        <f t="shared" si="6"/>
        <v>0</v>
      </c>
      <c r="BF63" s="22">
        <f t="shared" si="7"/>
        <v>0</v>
      </c>
      <c r="BG63" s="22">
        <f t="shared" si="8"/>
        <v>0</v>
      </c>
      <c r="BH63" s="22">
        <f t="shared" si="9"/>
        <v>0</v>
      </c>
      <c r="BI63" s="22">
        <f t="shared" si="10"/>
        <v>0</v>
      </c>
      <c r="BJ63" s="22">
        <f t="shared" si="11"/>
        <v>0</v>
      </c>
      <c r="BK63" s="22">
        <f t="shared" si="12"/>
        <v>0</v>
      </c>
      <c r="BL63" s="22">
        <f t="shared" si="13"/>
        <v>0</v>
      </c>
      <c r="BM63" s="22">
        <f t="shared" si="14"/>
        <v>0</v>
      </c>
      <c r="BN63" s="5"/>
    </row>
    <row r="64" spans="2:66" s="18" customFormat="1" ht="21" customHeight="1">
      <c r="B64" s="83">
        <f t="shared" si="16"/>
        <v>39</v>
      </c>
      <c r="C64" s="370"/>
      <c r="D64" s="371"/>
      <c r="E64" s="74"/>
      <c r="F64" s="75"/>
      <c r="G64" s="76"/>
      <c r="H64" s="77"/>
      <c r="I64" s="75"/>
      <c r="J64" s="78"/>
      <c r="K64" s="77"/>
      <c r="L64" s="79"/>
      <c r="M64" s="78"/>
      <c r="N64" s="77"/>
      <c r="O64" s="79"/>
      <c r="P64" s="78"/>
      <c r="Q64" s="77"/>
      <c r="R64" s="75"/>
      <c r="S64" s="78"/>
      <c r="T64" s="77"/>
      <c r="U64" s="75"/>
      <c r="V64" s="78"/>
      <c r="W64" s="77"/>
      <c r="X64" s="75"/>
      <c r="Y64" s="78"/>
      <c r="Z64" s="77"/>
      <c r="AA64" s="75"/>
      <c r="AB64" s="78"/>
      <c r="AC64" s="77"/>
      <c r="AD64" s="75"/>
      <c r="AE64" s="78"/>
      <c r="AF64" s="77"/>
      <c r="AG64" s="75"/>
      <c r="AH64" s="78"/>
      <c r="AI64" s="77"/>
      <c r="AJ64" s="75"/>
      <c r="AK64" s="78"/>
      <c r="AL64" s="77"/>
      <c r="AM64" s="75"/>
      <c r="AN64" s="76"/>
      <c r="AO64" s="80"/>
      <c r="AP64" s="284">
        <f t="shared" si="17"/>
        <v>0</v>
      </c>
      <c r="AQ64" s="285">
        <f t="shared" si="18"/>
        <v>0</v>
      </c>
      <c r="AR64" s="286">
        <f t="shared" si="19"/>
        <v>0</v>
      </c>
      <c r="AS64" s="288">
        <f t="shared" si="20"/>
        <v>0</v>
      </c>
      <c r="BA64" s="22">
        <f t="shared" si="2"/>
        <v>0</v>
      </c>
      <c r="BB64" s="22">
        <f t="shared" si="3"/>
        <v>0</v>
      </c>
      <c r="BC64" s="22">
        <f t="shared" si="4"/>
        <v>0</v>
      </c>
      <c r="BD64" s="22">
        <f t="shared" si="5"/>
        <v>0</v>
      </c>
      <c r="BE64" s="22">
        <f t="shared" si="6"/>
        <v>0</v>
      </c>
      <c r="BF64" s="22">
        <f t="shared" si="7"/>
        <v>0</v>
      </c>
      <c r="BG64" s="22">
        <f t="shared" si="8"/>
        <v>0</v>
      </c>
      <c r="BH64" s="22">
        <f t="shared" si="9"/>
        <v>0</v>
      </c>
      <c r="BI64" s="22">
        <f t="shared" si="10"/>
        <v>0</v>
      </c>
      <c r="BJ64" s="22">
        <f t="shared" si="11"/>
        <v>0</v>
      </c>
      <c r="BK64" s="22">
        <f t="shared" si="12"/>
        <v>0</v>
      </c>
      <c r="BL64" s="22">
        <f t="shared" si="13"/>
        <v>0</v>
      </c>
      <c r="BM64" s="22">
        <f t="shared" si="14"/>
        <v>0</v>
      </c>
      <c r="BN64" s="5"/>
    </row>
    <row r="65" spans="2:66" s="18" customFormat="1" ht="21" customHeight="1">
      <c r="B65" s="83">
        <f t="shared" si="16"/>
        <v>40</v>
      </c>
      <c r="C65" s="370"/>
      <c r="D65" s="371"/>
      <c r="E65" s="74"/>
      <c r="F65" s="75"/>
      <c r="G65" s="76"/>
      <c r="H65" s="77"/>
      <c r="I65" s="75"/>
      <c r="J65" s="78"/>
      <c r="K65" s="77"/>
      <c r="L65" s="79"/>
      <c r="M65" s="78"/>
      <c r="N65" s="77"/>
      <c r="O65" s="79"/>
      <c r="P65" s="78"/>
      <c r="Q65" s="77"/>
      <c r="R65" s="75"/>
      <c r="S65" s="78"/>
      <c r="T65" s="77"/>
      <c r="U65" s="75"/>
      <c r="V65" s="78"/>
      <c r="W65" s="77"/>
      <c r="X65" s="75"/>
      <c r="Y65" s="78"/>
      <c r="Z65" s="77"/>
      <c r="AA65" s="75"/>
      <c r="AB65" s="78"/>
      <c r="AC65" s="77"/>
      <c r="AD65" s="75"/>
      <c r="AE65" s="78"/>
      <c r="AF65" s="77"/>
      <c r="AG65" s="75"/>
      <c r="AH65" s="78"/>
      <c r="AI65" s="77"/>
      <c r="AJ65" s="75"/>
      <c r="AK65" s="78"/>
      <c r="AL65" s="77"/>
      <c r="AM65" s="75"/>
      <c r="AN65" s="76"/>
      <c r="AO65" s="81"/>
      <c r="AP65" s="284">
        <f t="shared" si="17"/>
        <v>0</v>
      </c>
      <c r="AQ65" s="285">
        <f t="shared" si="18"/>
        <v>0</v>
      </c>
      <c r="AR65" s="286">
        <f t="shared" si="19"/>
        <v>0</v>
      </c>
      <c r="AS65" s="289">
        <f t="shared" si="20"/>
        <v>0</v>
      </c>
      <c r="BA65" s="22">
        <f t="shared" si="2"/>
        <v>0</v>
      </c>
      <c r="BB65" s="22">
        <f t="shared" si="3"/>
        <v>0</v>
      </c>
      <c r="BC65" s="22">
        <f t="shared" si="4"/>
        <v>0</v>
      </c>
      <c r="BD65" s="22">
        <f t="shared" si="5"/>
        <v>0</v>
      </c>
      <c r="BE65" s="22">
        <f t="shared" si="6"/>
        <v>0</v>
      </c>
      <c r="BF65" s="22">
        <f t="shared" si="7"/>
        <v>0</v>
      </c>
      <c r="BG65" s="22">
        <f t="shared" si="8"/>
        <v>0</v>
      </c>
      <c r="BH65" s="22">
        <f t="shared" si="9"/>
        <v>0</v>
      </c>
      <c r="BI65" s="22">
        <f t="shared" si="10"/>
        <v>0</v>
      </c>
      <c r="BJ65" s="22">
        <f t="shared" si="11"/>
        <v>0</v>
      </c>
      <c r="BK65" s="22">
        <f t="shared" si="12"/>
        <v>0</v>
      </c>
      <c r="BL65" s="22">
        <f t="shared" si="13"/>
        <v>0</v>
      </c>
      <c r="BM65" s="22">
        <f t="shared" si="14"/>
        <v>0</v>
      </c>
      <c r="BN65" s="5"/>
    </row>
    <row r="66" spans="2:66" s="18" customFormat="1" ht="21" customHeight="1">
      <c r="B66" s="83">
        <f t="shared" si="16"/>
        <v>41</v>
      </c>
      <c r="C66" s="370"/>
      <c r="D66" s="371"/>
      <c r="E66" s="74"/>
      <c r="F66" s="75"/>
      <c r="G66" s="76"/>
      <c r="H66" s="77"/>
      <c r="I66" s="75"/>
      <c r="J66" s="78"/>
      <c r="K66" s="77"/>
      <c r="L66" s="79"/>
      <c r="M66" s="78"/>
      <c r="N66" s="77"/>
      <c r="O66" s="79"/>
      <c r="P66" s="78"/>
      <c r="Q66" s="77"/>
      <c r="R66" s="75"/>
      <c r="S66" s="78"/>
      <c r="T66" s="77"/>
      <c r="U66" s="75"/>
      <c r="V66" s="78"/>
      <c r="W66" s="77"/>
      <c r="X66" s="75"/>
      <c r="Y66" s="78"/>
      <c r="Z66" s="77"/>
      <c r="AA66" s="75"/>
      <c r="AB66" s="78"/>
      <c r="AC66" s="77"/>
      <c r="AD66" s="75"/>
      <c r="AE66" s="78"/>
      <c r="AF66" s="77"/>
      <c r="AG66" s="75"/>
      <c r="AH66" s="78"/>
      <c r="AI66" s="77"/>
      <c r="AJ66" s="75"/>
      <c r="AK66" s="78"/>
      <c r="AL66" s="77"/>
      <c r="AM66" s="75"/>
      <c r="AN66" s="76"/>
      <c r="AO66" s="80"/>
      <c r="AP66" s="284">
        <f t="shared" si="17"/>
        <v>0</v>
      </c>
      <c r="AQ66" s="285">
        <f t="shared" si="18"/>
        <v>0</v>
      </c>
      <c r="AR66" s="286">
        <f t="shared" si="19"/>
        <v>0</v>
      </c>
      <c r="AS66" s="288">
        <f t="shared" si="20"/>
        <v>0</v>
      </c>
      <c r="BA66" s="22">
        <f t="shared" si="2"/>
        <v>0</v>
      </c>
      <c r="BB66" s="22">
        <f t="shared" si="3"/>
        <v>0</v>
      </c>
      <c r="BC66" s="22">
        <f t="shared" si="4"/>
        <v>0</v>
      </c>
      <c r="BD66" s="22">
        <f t="shared" si="5"/>
        <v>0</v>
      </c>
      <c r="BE66" s="22">
        <f t="shared" si="6"/>
        <v>0</v>
      </c>
      <c r="BF66" s="22">
        <f t="shared" si="7"/>
        <v>0</v>
      </c>
      <c r="BG66" s="22">
        <f t="shared" si="8"/>
        <v>0</v>
      </c>
      <c r="BH66" s="22">
        <f t="shared" si="9"/>
        <v>0</v>
      </c>
      <c r="BI66" s="22">
        <f t="shared" si="10"/>
        <v>0</v>
      </c>
      <c r="BJ66" s="22">
        <f t="shared" si="11"/>
        <v>0</v>
      </c>
      <c r="BK66" s="22">
        <f t="shared" si="12"/>
        <v>0</v>
      </c>
      <c r="BL66" s="22">
        <f t="shared" si="13"/>
        <v>0</v>
      </c>
      <c r="BM66" s="22">
        <f t="shared" ref="BM66:BM225" si="21">SUM($BA66:$BL66)+$AO66</f>
        <v>0</v>
      </c>
      <c r="BN66" s="5"/>
    </row>
    <row r="67" spans="2:66" s="18" customFormat="1" ht="21" customHeight="1">
      <c r="B67" s="83">
        <f t="shared" si="16"/>
        <v>42</v>
      </c>
      <c r="C67" s="370"/>
      <c r="D67" s="371"/>
      <c r="E67" s="74"/>
      <c r="F67" s="75"/>
      <c r="G67" s="76"/>
      <c r="H67" s="77"/>
      <c r="I67" s="75"/>
      <c r="J67" s="78"/>
      <c r="K67" s="77"/>
      <c r="L67" s="79"/>
      <c r="M67" s="78"/>
      <c r="N67" s="77"/>
      <c r="O67" s="79"/>
      <c r="P67" s="78"/>
      <c r="Q67" s="77"/>
      <c r="R67" s="75"/>
      <c r="S67" s="78"/>
      <c r="T67" s="77"/>
      <c r="U67" s="75"/>
      <c r="V67" s="78"/>
      <c r="W67" s="77"/>
      <c r="X67" s="75"/>
      <c r="Y67" s="78"/>
      <c r="Z67" s="77"/>
      <c r="AA67" s="75"/>
      <c r="AB67" s="78"/>
      <c r="AC67" s="77"/>
      <c r="AD67" s="75"/>
      <c r="AE67" s="78"/>
      <c r="AF67" s="77"/>
      <c r="AG67" s="75"/>
      <c r="AH67" s="78"/>
      <c r="AI67" s="77"/>
      <c r="AJ67" s="75"/>
      <c r="AK67" s="78"/>
      <c r="AL67" s="77"/>
      <c r="AM67" s="75"/>
      <c r="AN67" s="76"/>
      <c r="AO67" s="80"/>
      <c r="AP67" s="284">
        <f t="shared" si="17"/>
        <v>0</v>
      </c>
      <c r="AQ67" s="285">
        <f t="shared" si="18"/>
        <v>0</v>
      </c>
      <c r="AR67" s="286">
        <f t="shared" si="19"/>
        <v>0</v>
      </c>
      <c r="AS67" s="287">
        <f t="shared" si="20"/>
        <v>0</v>
      </c>
      <c r="AW67" s="18" t="s">
        <v>4</v>
      </c>
      <c r="AX67" s="102"/>
      <c r="AY67" s="102"/>
      <c r="AZ67" s="102"/>
      <c r="BA67" s="103">
        <f t="shared" si="2"/>
        <v>0</v>
      </c>
      <c r="BB67" s="103">
        <f t="shared" si="3"/>
        <v>0</v>
      </c>
      <c r="BC67" s="103">
        <f t="shared" si="4"/>
        <v>0</v>
      </c>
      <c r="BD67" s="103">
        <f t="shared" si="5"/>
        <v>0</v>
      </c>
      <c r="BE67" s="103">
        <f t="shared" si="6"/>
        <v>0</v>
      </c>
      <c r="BF67" s="103">
        <f t="shared" si="7"/>
        <v>0</v>
      </c>
      <c r="BG67" s="103">
        <f t="shared" si="8"/>
        <v>0</v>
      </c>
      <c r="BH67" s="103">
        <f t="shared" si="9"/>
        <v>0</v>
      </c>
      <c r="BI67" s="103">
        <f t="shared" si="10"/>
        <v>0</v>
      </c>
      <c r="BJ67" s="103">
        <f t="shared" si="11"/>
        <v>0</v>
      </c>
      <c r="BK67" s="103">
        <f t="shared" si="12"/>
        <v>0</v>
      </c>
      <c r="BL67" s="103">
        <f t="shared" si="13"/>
        <v>0</v>
      </c>
      <c r="BM67" s="103">
        <f t="shared" si="21"/>
        <v>0</v>
      </c>
    </row>
    <row r="68" spans="2:66" s="18" customFormat="1" ht="21" customHeight="1">
      <c r="B68" s="83">
        <f t="shared" si="16"/>
        <v>43</v>
      </c>
      <c r="C68" s="370"/>
      <c r="D68" s="371"/>
      <c r="E68" s="74"/>
      <c r="F68" s="75"/>
      <c r="G68" s="76"/>
      <c r="H68" s="77"/>
      <c r="I68" s="75"/>
      <c r="J68" s="78"/>
      <c r="K68" s="77"/>
      <c r="L68" s="79"/>
      <c r="M68" s="78"/>
      <c r="N68" s="77"/>
      <c r="O68" s="79"/>
      <c r="P68" s="78"/>
      <c r="Q68" s="77"/>
      <c r="R68" s="75"/>
      <c r="S68" s="78"/>
      <c r="T68" s="77"/>
      <c r="U68" s="75"/>
      <c r="V68" s="78"/>
      <c r="W68" s="77"/>
      <c r="X68" s="75"/>
      <c r="Y68" s="78"/>
      <c r="Z68" s="77"/>
      <c r="AA68" s="75"/>
      <c r="AB68" s="78"/>
      <c r="AC68" s="77"/>
      <c r="AD68" s="75"/>
      <c r="AE68" s="78"/>
      <c r="AF68" s="77"/>
      <c r="AG68" s="75"/>
      <c r="AH68" s="78"/>
      <c r="AI68" s="77"/>
      <c r="AJ68" s="75"/>
      <c r="AK68" s="78"/>
      <c r="AL68" s="77"/>
      <c r="AM68" s="75"/>
      <c r="AN68" s="76"/>
      <c r="AO68" s="80"/>
      <c r="AP68" s="284">
        <f t="shared" si="17"/>
        <v>0</v>
      </c>
      <c r="AQ68" s="285">
        <f t="shared" si="18"/>
        <v>0</v>
      </c>
      <c r="AR68" s="286">
        <f t="shared" si="19"/>
        <v>0</v>
      </c>
      <c r="AS68" s="287">
        <f t="shared" si="20"/>
        <v>0</v>
      </c>
      <c r="AW68" s="18" t="s">
        <v>2</v>
      </c>
      <c r="AX68" s="102"/>
      <c r="AY68" s="102"/>
      <c r="AZ68" s="102"/>
      <c r="BA68" s="103">
        <f t="shared" si="2"/>
        <v>0</v>
      </c>
      <c r="BB68" s="103">
        <f t="shared" si="3"/>
        <v>0</v>
      </c>
      <c r="BC68" s="103">
        <f t="shared" si="4"/>
        <v>0</v>
      </c>
      <c r="BD68" s="103">
        <f t="shared" si="5"/>
        <v>0</v>
      </c>
      <c r="BE68" s="103">
        <f t="shared" si="6"/>
        <v>0</v>
      </c>
      <c r="BF68" s="103">
        <f t="shared" si="7"/>
        <v>0</v>
      </c>
      <c r="BG68" s="103">
        <f t="shared" si="8"/>
        <v>0</v>
      </c>
      <c r="BH68" s="103">
        <f t="shared" si="9"/>
        <v>0</v>
      </c>
      <c r="BI68" s="103">
        <f t="shared" si="10"/>
        <v>0</v>
      </c>
      <c r="BJ68" s="103">
        <f t="shared" si="11"/>
        <v>0</v>
      </c>
      <c r="BK68" s="103">
        <f t="shared" si="12"/>
        <v>0</v>
      </c>
      <c r="BL68" s="103">
        <f t="shared" si="13"/>
        <v>0</v>
      </c>
      <c r="BM68" s="103">
        <f t="shared" si="21"/>
        <v>0</v>
      </c>
    </row>
    <row r="69" spans="2:66" s="18" customFormat="1" ht="21" customHeight="1">
      <c r="B69" s="83">
        <f t="shared" si="16"/>
        <v>44</v>
      </c>
      <c r="C69" s="370"/>
      <c r="D69" s="371"/>
      <c r="E69" s="74"/>
      <c r="F69" s="75"/>
      <c r="G69" s="76"/>
      <c r="H69" s="77"/>
      <c r="I69" s="75"/>
      <c r="J69" s="78"/>
      <c r="K69" s="77"/>
      <c r="L69" s="79"/>
      <c r="M69" s="78"/>
      <c r="N69" s="77"/>
      <c r="O69" s="79"/>
      <c r="P69" s="78"/>
      <c r="Q69" s="77"/>
      <c r="R69" s="75"/>
      <c r="S69" s="78"/>
      <c r="T69" s="77"/>
      <c r="U69" s="75"/>
      <c r="V69" s="78"/>
      <c r="W69" s="77"/>
      <c r="X69" s="75"/>
      <c r="Y69" s="78"/>
      <c r="Z69" s="77"/>
      <c r="AA69" s="75"/>
      <c r="AB69" s="78"/>
      <c r="AC69" s="77"/>
      <c r="AD69" s="75"/>
      <c r="AE69" s="78"/>
      <c r="AF69" s="77"/>
      <c r="AG69" s="75"/>
      <c r="AH69" s="78"/>
      <c r="AI69" s="77"/>
      <c r="AJ69" s="75"/>
      <c r="AK69" s="78"/>
      <c r="AL69" s="77"/>
      <c r="AM69" s="75"/>
      <c r="AN69" s="76"/>
      <c r="AO69" s="80"/>
      <c r="AP69" s="284">
        <f t="shared" si="17"/>
        <v>0</v>
      </c>
      <c r="AQ69" s="285">
        <f t="shared" si="18"/>
        <v>0</v>
      </c>
      <c r="AR69" s="286">
        <f t="shared" si="19"/>
        <v>0</v>
      </c>
      <c r="AS69" s="287">
        <f t="shared" si="20"/>
        <v>0</v>
      </c>
      <c r="BA69" s="22">
        <f t="shared" si="2"/>
        <v>0</v>
      </c>
      <c r="BB69" s="22">
        <f t="shared" si="3"/>
        <v>0</v>
      </c>
      <c r="BC69" s="22">
        <f t="shared" si="4"/>
        <v>0</v>
      </c>
      <c r="BD69" s="22">
        <f t="shared" si="5"/>
        <v>0</v>
      </c>
      <c r="BE69" s="22">
        <f t="shared" si="6"/>
        <v>0</v>
      </c>
      <c r="BF69" s="22">
        <f t="shared" si="7"/>
        <v>0</v>
      </c>
      <c r="BG69" s="22">
        <f t="shared" si="8"/>
        <v>0</v>
      </c>
      <c r="BH69" s="22">
        <f t="shared" si="9"/>
        <v>0</v>
      </c>
      <c r="BI69" s="22">
        <f t="shared" si="10"/>
        <v>0</v>
      </c>
      <c r="BJ69" s="22">
        <f t="shared" si="11"/>
        <v>0</v>
      </c>
      <c r="BK69" s="22">
        <f t="shared" si="12"/>
        <v>0</v>
      </c>
      <c r="BL69" s="22">
        <f t="shared" si="13"/>
        <v>0</v>
      </c>
      <c r="BM69" s="22">
        <f t="shared" si="21"/>
        <v>0</v>
      </c>
    </row>
    <row r="70" spans="2:66" s="18" customFormat="1" ht="21" customHeight="1">
      <c r="B70" s="83">
        <f t="shared" si="16"/>
        <v>45</v>
      </c>
      <c r="C70" s="370"/>
      <c r="D70" s="371"/>
      <c r="E70" s="74"/>
      <c r="F70" s="75"/>
      <c r="G70" s="76"/>
      <c r="H70" s="77"/>
      <c r="I70" s="75"/>
      <c r="J70" s="78"/>
      <c r="K70" s="77"/>
      <c r="L70" s="79"/>
      <c r="M70" s="78"/>
      <c r="N70" s="77"/>
      <c r="O70" s="79"/>
      <c r="P70" s="78"/>
      <c r="Q70" s="77"/>
      <c r="R70" s="75"/>
      <c r="S70" s="78"/>
      <c r="T70" s="77"/>
      <c r="U70" s="75"/>
      <c r="V70" s="78"/>
      <c r="W70" s="77"/>
      <c r="X70" s="75"/>
      <c r="Y70" s="78"/>
      <c r="Z70" s="77"/>
      <c r="AA70" s="75"/>
      <c r="AB70" s="78"/>
      <c r="AC70" s="77"/>
      <c r="AD70" s="75"/>
      <c r="AE70" s="78"/>
      <c r="AF70" s="77"/>
      <c r="AG70" s="75"/>
      <c r="AH70" s="78"/>
      <c r="AI70" s="77"/>
      <c r="AJ70" s="75"/>
      <c r="AK70" s="78"/>
      <c r="AL70" s="77"/>
      <c r="AM70" s="75"/>
      <c r="AN70" s="76"/>
      <c r="AO70" s="80"/>
      <c r="AP70" s="284">
        <f t="shared" si="17"/>
        <v>0</v>
      </c>
      <c r="AQ70" s="285">
        <f t="shared" si="18"/>
        <v>0</v>
      </c>
      <c r="AR70" s="286">
        <f t="shared" si="19"/>
        <v>0</v>
      </c>
      <c r="AS70" s="287">
        <f t="shared" si="20"/>
        <v>0</v>
      </c>
      <c r="BA70" s="22">
        <f t="shared" si="2"/>
        <v>0</v>
      </c>
      <c r="BB70" s="22">
        <f t="shared" si="3"/>
        <v>0</v>
      </c>
      <c r="BC70" s="22">
        <f t="shared" si="4"/>
        <v>0</v>
      </c>
      <c r="BD70" s="22">
        <f t="shared" si="5"/>
        <v>0</v>
      </c>
      <c r="BE70" s="22">
        <f t="shared" si="6"/>
        <v>0</v>
      </c>
      <c r="BF70" s="22">
        <f t="shared" si="7"/>
        <v>0</v>
      </c>
      <c r="BG70" s="22">
        <f t="shared" si="8"/>
        <v>0</v>
      </c>
      <c r="BH70" s="22">
        <f t="shared" si="9"/>
        <v>0</v>
      </c>
      <c r="BI70" s="22">
        <f t="shared" si="10"/>
        <v>0</v>
      </c>
      <c r="BJ70" s="22">
        <f t="shared" si="11"/>
        <v>0</v>
      </c>
      <c r="BK70" s="22">
        <f t="shared" si="12"/>
        <v>0</v>
      </c>
      <c r="BL70" s="22">
        <f t="shared" si="13"/>
        <v>0</v>
      </c>
      <c r="BM70" s="22">
        <f t="shared" si="21"/>
        <v>0</v>
      </c>
    </row>
    <row r="71" spans="2:66" s="18" customFormat="1" ht="21" customHeight="1">
      <c r="B71" s="83">
        <f t="shared" si="16"/>
        <v>46</v>
      </c>
      <c r="C71" s="370"/>
      <c r="D71" s="371"/>
      <c r="E71" s="74"/>
      <c r="F71" s="75"/>
      <c r="G71" s="76"/>
      <c r="H71" s="77"/>
      <c r="I71" s="75"/>
      <c r="J71" s="78"/>
      <c r="K71" s="77"/>
      <c r="L71" s="79"/>
      <c r="M71" s="78"/>
      <c r="N71" s="77"/>
      <c r="O71" s="79"/>
      <c r="P71" s="78"/>
      <c r="Q71" s="77"/>
      <c r="R71" s="75"/>
      <c r="S71" s="78"/>
      <c r="T71" s="77"/>
      <c r="U71" s="75"/>
      <c r="V71" s="78"/>
      <c r="W71" s="77"/>
      <c r="X71" s="75"/>
      <c r="Y71" s="78"/>
      <c r="Z71" s="77"/>
      <c r="AA71" s="75"/>
      <c r="AB71" s="78"/>
      <c r="AC71" s="77"/>
      <c r="AD71" s="75"/>
      <c r="AE71" s="78"/>
      <c r="AF71" s="77"/>
      <c r="AG71" s="75"/>
      <c r="AH71" s="78"/>
      <c r="AI71" s="77"/>
      <c r="AJ71" s="75"/>
      <c r="AK71" s="78"/>
      <c r="AL71" s="77"/>
      <c r="AM71" s="75"/>
      <c r="AN71" s="76"/>
      <c r="AO71" s="80"/>
      <c r="AP71" s="284">
        <f t="shared" si="17"/>
        <v>0</v>
      </c>
      <c r="AQ71" s="285">
        <f t="shared" si="18"/>
        <v>0</v>
      </c>
      <c r="AR71" s="286">
        <f t="shared" si="19"/>
        <v>0</v>
      </c>
      <c r="AS71" s="287">
        <f t="shared" si="20"/>
        <v>0</v>
      </c>
      <c r="BA71" s="22">
        <f t="shared" si="2"/>
        <v>0</v>
      </c>
      <c r="BB71" s="22">
        <f t="shared" si="3"/>
        <v>0</v>
      </c>
      <c r="BC71" s="22">
        <f t="shared" si="4"/>
        <v>0</v>
      </c>
      <c r="BD71" s="22">
        <f t="shared" si="5"/>
        <v>0</v>
      </c>
      <c r="BE71" s="22">
        <f t="shared" si="6"/>
        <v>0</v>
      </c>
      <c r="BF71" s="22">
        <f t="shared" si="7"/>
        <v>0</v>
      </c>
      <c r="BG71" s="22">
        <f t="shared" si="8"/>
        <v>0</v>
      </c>
      <c r="BH71" s="22">
        <f t="shared" si="9"/>
        <v>0</v>
      </c>
      <c r="BI71" s="22">
        <f t="shared" si="10"/>
        <v>0</v>
      </c>
      <c r="BJ71" s="22">
        <f t="shared" si="11"/>
        <v>0</v>
      </c>
      <c r="BK71" s="22">
        <f t="shared" si="12"/>
        <v>0</v>
      </c>
      <c r="BL71" s="22">
        <f t="shared" si="13"/>
        <v>0</v>
      </c>
      <c r="BM71" s="22">
        <f t="shared" si="21"/>
        <v>0</v>
      </c>
    </row>
    <row r="72" spans="2:66" s="18" customFormat="1" ht="21" customHeight="1">
      <c r="B72" s="83">
        <f t="shared" si="16"/>
        <v>47</v>
      </c>
      <c r="C72" s="370"/>
      <c r="D72" s="371"/>
      <c r="E72" s="74"/>
      <c r="F72" s="75"/>
      <c r="G72" s="76"/>
      <c r="H72" s="77"/>
      <c r="I72" s="75"/>
      <c r="J72" s="78"/>
      <c r="K72" s="77"/>
      <c r="L72" s="79"/>
      <c r="M72" s="78"/>
      <c r="N72" s="77"/>
      <c r="O72" s="79"/>
      <c r="P72" s="78"/>
      <c r="Q72" s="77"/>
      <c r="R72" s="75"/>
      <c r="S72" s="78"/>
      <c r="T72" s="77"/>
      <c r="U72" s="75"/>
      <c r="V72" s="78"/>
      <c r="W72" s="77"/>
      <c r="X72" s="75"/>
      <c r="Y72" s="78"/>
      <c r="Z72" s="77"/>
      <c r="AA72" s="75"/>
      <c r="AB72" s="78"/>
      <c r="AC72" s="77"/>
      <c r="AD72" s="75"/>
      <c r="AE72" s="78"/>
      <c r="AF72" s="77"/>
      <c r="AG72" s="75"/>
      <c r="AH72" s="78"/>
      <c r="AI72" s="77"/>
      <c r="AJ72" s="75"/>
      <c r="AK72" s="78"/>
      <c r="AL72" s="77"/>
      <c r="AM72" s="75"/>
      <c r="AN72" s="76"/>
      <c r="AO72" s="80"/>
      <c r="AP72" s="284">
        <f t="shared" si="17"/>
        <v>0</v>
      </c>
      <c r="AQ72" s="285">
        <f t="shared" si="18"/>
        <v>0</v>
      </c>
      <c r="AR72" s="286">
        <f t="shared" si="19"/>
        <v>0</v>
      </c>
      <c r="AS72" s="287">
        <f t="shared" si="20"/>
        <v>0</v>
      </c>
      <c r="BA72" s="22">
        <f t="shared" si="2"/>
        <v>0</v>
      </c>
      <c r="BB72" s="22">
        <f t="shared" si="3"/>
        <v>0</v>
      </c>
      <c r="BC72" s="22">
        <f t="shared" si="4"/>
        <v>0</v>
      </c>
      <c r="BD72" s="22">
        <f t="shared" si="5"/>
        <v>0</v>
      </c>
      <c r="BE72" s="22">
        <f t="shared" si="6"/>
        <v>0</v>
      </c>
      <c r="BF72" s="22">
        <f t="shared" si="7"/>
        <v>0</v>
      </c>
      <c r="BG72" s="22">
        <f t="shared" si="8"/>
        <v>0</v>
      </c>
      <c r="BH72" s="22">
        <f t="shared" si="9"/>
        <v>0</v>
      </c>
      <c r="BI72" s="22">
        <f t="shared" si="10"/>
        <v>0</v>
      </c>
      <c r="BJ72" s="22">
        <f t="shared" si="11"/>
        <v>0</v>
      </c>
      <c r="BK72" s="22">
        <f t="shared" si="12"/>
        <v>0</v>
      </c>
      <c r="BL72" s="22">
        <f t="shared" si="13"/>
        <v>0</v>
      </c>
      <c r="BM72" s="22">
        <f t="shared" si="21"/>
        <v>0</v>
      </c>
    </row>
    <row r="73" spans="2:66" s="18" customFormat="1" ht="21" customHeight="1">
      <c r="B73" s="83">
        <f t="shared" si="16"/>
        <v>48</v>
      </c>
      <c r="C73" s="370"/>
      <c r="D73" s="371"/>
      <c r="E73" s="74"/>
      <c r="F73" s="75"/>
      <c r="G73" s="76"/>
      <c r="H73" s="77"/>
      <c r="I73" s="75"/>
      <c r="J73" s="78"/>
      <c r="K73" s="77"/>
      <c r="L73" s="79"/>
      <c r="M73" s="78"/>
      <c r="N73" s="77"/>
      <c r="O73" s="79"/>
      <c r="P73" s="78"/>
      <c r="Q73" s="77"/>
      <c r="R73" s="75"/>
      <c r="S73" s="78"/>
      <c r="T73" s="77"/>
      <c r="U73" s="75"/>
      <c r="V73" s="78"/>
      <c r="W73" s="77"/>
      <c r="X73" s="75"/>
      <c r="Y73" s="78"/>
      <c r="Z73" s="77"/>
      <c r="AA73" s="75"/>
      <c r="AB73" s="78"/>
      <c r="AC73" s="77"/>
      <c r="AD73" s="75"/>
      <c r="AE73" s="78"/>
      <c r="AF73" s="77"/>
      <c r="AG73" s="75"/>
      <c r="AH73" s="78"/>
      <c r="AI73" s="77"/>
      <c r="AJ73" s="75"/>
      <c r="AK73" s="78"/>
      <c r="AL73" s="77"/>
      <c r="AM73" s="75"/>
      <c r="AN73" s="76"/>
      <c r="AO73" s="80"/>
      <c r="AP73" s="284">
        <f t="shared" si="17"/>
        <v>0</v>
      </c>
      <c r="AQ73" s="285">
        <f t="shared" si="18"/>
        <v>0</v>
      </c>
      <c r="AR73" s="286">
        <f t="shared" si="19"/>
        <v>0</v>
      </c>
      <c r="AS73" s="287">
        <f t="shared" si="20"/>
        <v>0</v>
      </c>
      <c r="BA73" s="22">
        <f t="shared" si="2"/>
        <v>0</v>
      </c>
      <c r="BB73" s="22">
        <f t="shared" si="3"/>
        <v>0</v>
      </c>
      <c r="BC73" s="22">
        <f t="shared" si="4"/>
        <v>0</v>
      </c>
      <c r="BD73" s="22">
        <f t="shared" si="5"/>
        <v>0</v>
      </c>
      <c r="BE73" s="22">
        <f t="shared" si="6"/>
        <v>0</v>
      </c>
      <c r="BF73" s="22">
        <f t="shared" si="7"/>
        <v>0</v>
      </c>
      <c r="BG73" s="22">
        <f t="shared" si="8"/>
        <v>0</v>
      </c>
      <c r="BH73" s="22">
        <f t="shared" si="9"/>
        <v>0</v>
      </c>
      <c r="BI73" s="22">
        <f t="shared" si="10"/>
        <v>0</v>
      </c>
      <c r="BJ73" s="22">
        <f t="shared" si="11"/>
        <v>0</v>
      </c>
      <c r="BK73" s="22">
        <f t="shared" si="12"/>
        <v>0</v>
      </c>
      <c r="BL73" s="22">
        <f t="shared" si="13"/>
        <v>0</v>
      </c>
      <c r="BM73" s="22">
        <f t="shared" si="21"/>
        <v>0</v>
      </c>
    </row>
    <row r="74" spans="2:66" s="18" customFormat="1" ht="21" customHeight="1">
      <c r="B74" s="83">
        <f t="shared" si="16"/>
        <v>49</v>
      </c>
      <c r="C74" s="370"/>
      <c r="D74" s="371"/>
      <c r="E74" s="74"/>
      <c r="F74" s="75"/>
      <c r="G74" s="76"/>
      <c r="H74" s="77"/>
      <c r="I74" s="75"/>
      <c r="J74" s="78"/>
      <c r="K74" s="77"/>
      <c r="L74" s="79"/>
      <c r="M74" s="78"/>
      <c r="N74" s="77"/>
      <c r="O74" s="79"/>
      <c r="P74" s="78"/>
      <c r="Q74" s="77"/>
      <c r="R74" s="75"/>
      <c r="S74" s="78"/>
      <c r="T74" s="77"/>
      <c r="U74" s="75"/>
      <c r="V74" s="78"/>
      <c r="W74" s="77"/>
      <c r="X74" s="75"/>
      <c r="Y74" s="78"/>
      <c r="Z74" s="77"/>
      <c r="AA74" s="75"/>
      <c r="AB74" s="78"/>
      <c r="AC74" s="77"/>
      <c r="AD74" s="75"/>
      <c r="AE74" s="78"/>
      <c r="AF74" s="77"/>
      <c r="AG74" s="75"/>
      <c r="AH74" s="78"/>
      <c r="AI74" s="77"/>
      <c r="AJ74" s="75"/>
      <c r="AK74" s="78"/>
      <c r="AL74" s="77"/>
      <c r="AM74" s="75"/>
      <c r="AN74" s="76"/>
      <c r="AO74" s="80"/>
      <c r="AP74" s="284">
        <f t="shared" si="17"/>
        <v>0</v>
      </c>
      <c r="AQ74" s="285">
        <f t="shared" si="18"/>
        <v>0</v>
      </c>
      <c r="AR74" s="286">
        <f t="shared" si="19"/>
        <v>0</v>
      </c>
      <c r="AS74" s="287">
        <f t="shared" si="20"/>
        <v>0</v>
      </c>
      <c r="BA74" s="22">
        <f t="shared" si="2"/>
        <v>0</v>
      </c>
      <c r="BB74" s="22">
        <f t="shared" si="3"/>
        <v>0</v>
      </c>
      <c r="BC74" s="22">
        <f t="shared" si="4"/>
        <v>0</v>
      </c>
      <c r="BD74" s="22">
        <f t="shared" si="5"/>
        <v>0</v>
      </c>
      <c r="BE74" s="22">
        <f t="shared" si="6"/>
        <v>0</v>
      </c>
      <c r="BF74" s="22">
        <f t="shared" si="7"/>
        <v>0</v>
      </c>
      <c r="BG74" s="22">
        <f t="shared" si="8"/>
        <v>0</v>
      </c>
      <c r="BH74" s="22">
        <f t="shared" si="9"/>
        <v>0</v>
      </c>
      <c r="BI74" s="22">
        <f t="shared" si="10"/>
        <v>0</v>
      </c>
      <c r="BJ74" s="22">
        <f t="shared" si="11"/>
        <v>0</v>
      </c>
      <c r="BK74" s="22">
        <f t="shared" si="12"/>
        <v>0</v>
      </c>
      <c r="BL74" s="22">
        <f t="shared" si="13"/>
        <v>0</v>
      </c>
      <c r="BM74" s="22">
        <f t="shared" si="21"/>
        <v>0</v>
      </c>
    </row>
    <row r="75" spans="2:66" s="18" customFormat="1" ht="21" customHeight="1">
      <c r="B75" s="83">
        <f t="shared" si="16"/>
        <v>50</v>
      </c>
      <c r="C75" s="370"/>
      <c r="D75" s="371"/>
      <c r="E75" s="74"/>
      <c r="F75" s="75"/>
      <c r="G75" s="76"/>
      <c r="H75" s="77"/>
      <c r="I75" s="75"/>
      <c r="J75" s="78"/>
      <c r="K75" s="77"/>
      <c r="L75" s="79"/>
      <c r="M75" s="78"/>
      <c r="N75" s="77"/>
      <c r="O75" s="79"/>
      <c r="P75" s="78"/>
      <c r="Q75" s="77"/>
      <c r="R75" s="75"/>
      <c r="S75" s="78"/>
      <c r="T75" s="77"/>
      <c r="U75" s="75"/>
      <c r="V75" s="78"/>
      <c r="W75" s="77"/>
      <c r="X75" s="75"/>
      <c r="Y75" s="78"/>
      <c r="Z75" s="77"/>
      <c r="AA75" s="75"/>
      <c r="AB75" s="78"/>
      <c r="AC75" s="77"/>
      <c r="AD75" s="75"/>
      <c r="AE75" s="78"/>
      <c r="AF75" s="77"/>
      <c r="AG75" s="75"/>
      <c r="AH75" s="78"/>
      <c r="AI75" s="77"/>
      <c r="AJ75" s="75"/>
      <c r="AK75" s="78"/>
      <c r="AL75" s="77"/>
      <c r="AM75" s="75"/>
      <c r="AN75" s="76"/>
      <c r="AO75" s="80"/>
      <c r="AP75" s="284">
        <f t="shared" si="17"/>
        <v>0</v>
      </c>
      <c r="AQ75" s="285">
        <f t="shared" si="18"/>
        <v>0</v>
      </c>
      <c r="AR75" s="286">
        <f t="shared" si="19"/>
        <v>0</v>
      </c>
      <c r="AS75" s="287">
        <f t="shared" si="20"/>
        <v>0</v>
      </c>
      <c r="BA75" s="22">
        <f t="shared" si="2"/>
        <v>0</v>
      </c>
      <c r="BB75" s="22">
        <f t="shared" si="3"/>
        <v>0</v>
      </c>
      <c r="BC75" s="22">
        <f t="shared" si="4"/>
        <v>0</v>
      </c>
      <c r="BD75" s="22">
        <f t="shared" si="5"/>
        <v>0</v>
      </c>
      <c r="BE75" s="22">
        <f t="shared" si="6"/>
        <v>0</v>
      </c>
      <c r="BF75" s="22">
        <f t="shared" si="7"/>
        <v>0</v>
      </c>
      <c r="BG75" s="22">
        <f t="shared" si="8"/>
        <v>0</v>
      </c>
      <c r="BH75" s="22">
        <f t="shared" si="9"/>
        <v>0</v>
      </c>
      <c r="BI75" s="22">
        <f t="shared" si="10"/>
        <v>0</v>
      </c>
      <c r="BJ75" s="22">
        <f t="shared" si="11"/>
        <v>0</v>
      </c>
      <c r="BK75" s="22">
        <f t="shared" si="12"/>
        <v>0</v>
      </c>
      <c r="BL75" s="22">
        <f t="shared" si="13"/>
        <v>0</v>
      </c>
      <c r="BM75" s="22">
        <f t="shared" si="21"/>
        <v>0</v>
      </c>
    </row>
    <row r="76" spans="2:66" s="18" customFormat="1" ht="21" customHeight="1">
      <c r="B76" s="83">
        <f t="shared" si="16"/>
        <v>51</v>
      </c>
      <c r="C76" s="370"/>
      <c r="D76" s="371"/>
      <c r="E76" s="74"/>
      <c r="F76" s="75"/>
      <c r="G76" s="76"/>
      <c r="H76" s="77"/>
      <c r="I76" s="75"/>
      <c r="J76" s="78"/>
      <c r="K76" s="77"/>
      <c r="L76" s="79"/>
      <c r="M76" s="78"/>
      <c r="N76" s="77"/>
      <c r="O76" s="79"/>
      <c r="P76" s="78"/>
      <c r="Q76" s="77"/>
      <c r="R76" s="75"/>
      <c r="S76" s="78"/>
      <c r="T76" s="77"/>
      <c r="U76" s="75"/>
      <c r="V76" s="78"/>
      <c r="W76" s="77"/>
      <c r="X76" s="75"/>
      <c r="Y76" s="78"/>
      <c r="Z76" s="77"/>
      <c r="AA76" s="75"/>
      <c r="AB76" s="78"/>
      <c r="AC76" s="77"/>
      <c r="AD76" s="75"/>
      <c r="AE76" s="78"/>
      <c r="AF76" s="77"/>
      <c r="AG76" s="75"/>
      <c r="AH76" s="78"/>
      <c r="AI76" s="77"/>
      <c r="AJ76" s="75"/>
      <c r="AK76" s="78"/>
      <c r="AL76" s="77"/>
      <c r="AM76" s="75"/>
      <c r="AN76" s="76"/>
      <c r="AO76" s="80"/>
      <c r="AP76" s="284">
        <f t="shared" si="17"/>
        <v>0</v>
      </c>
      <c r="AQ76" s="285">
        <f t="shared" si="18"/>
        <v>0</v>
      </c>
      <c r="AR76" s="286">
        <f t="shared" si="19"/>
        <v>0</v>
      </c>
      <c r="AS76" s="288">
        <f t="shared" si="20"/>
        <v>0</v>
      </c>
      <c r="BA76" s="22">
        <f t="shared" si="2"/>
        <v>0</v>
      </c>
      <c r="BB76" s="22">
        <f t="shared" si="3"/>
        <v>0</v>
      </c>
      <c r="BC76" s="22">
        <f t="shared" si="4"/>
        <v>0</v>
      </c>
      <c r="BD76" s="22">
        <f t="shared" si="5"/>
        <v>0</v>
      </c>
      <c r="BE76" s="22">
        <f t="shared" si="6"/>
        <v>0</v>
      </c>
      <c r="BF76" s="22">
        <f t="shared" si="7"/>
        <v>0</v>
      </c>
      <c r="BG76" s="22">
        <f t="shared" si="8"/>
        <v>0</v>
      </c>
      <c r="BH76" s="22">
        <f t="shared" si="9"/>
        <v>0</v>
      </c>
      <c r="BI76" s="22">
        <f t="shared" si="10"/>
        <v>0</v>
      </c>
      <c r="BJ76" s="22">
        <f t="shared" si="11"/>
        <v>0</v>
      </c>
      <c r="BK76" s="22">
        <f t="shared" si="12"/>
        <v>0</v>
      </c>
      <c r="BL76" s="22">
        <f t="shared" si="13"/>
        <v>0</v>
      </c>
      <c r="BM76" s="22">
        <f t="shared" si="21"/>
        <v>0</v>
      </c>
    </row>
    <row r="77" spans="2:66" s="18" customFormat="1" ht="21" customHeight="1">
      <c r="B77" s="83">
        <f t="shared" si="16"/>
        <v>52</v>
      </c>
      <c r="C77" s="370"/>
      <c r="D77" s="371"/>
      <c r="E77" s="74"/>
      <c r="F77" s="75"/>
      <c r="G77" s="76"/>
      <c r="H77" s="77"/>
      <c r="I77" s="75"/>
      <c r="J77" s="78"/>
      <c r="K77" s="77"/>
      <c r="L77" s="79"/>
      <c r="M77" s="78"/>
      <c r="N77" s="77"/>
      <c r="O77" s="79"/>
      <c r="P77" s="78"/>
      <c r="Q77" s="77"/>
      <c r="R77" s="75"/>
      <c r="S77" s="78"/>
      <c r="T77" s="77"/>
      <c r="U77" s="75"/>
      <c r="V77" s="78"/>
      <c r="W77" s="77"/>
      <c r="X77" s="75"/>
      <c r="Y77" s="78"/>
      <c r="Z77" s="77"/>
      <c r="AA77" s="75"/>
      <c r="AB77" s="78"/>
      <c r="AC77" s="77"/>
      <c r="AD77" s="75"/>
      <c r="AE77" s="78"/>
      <c r="AF77" s="77"/>
      <c r="AG77" s="75"/>
      <c r="AH77" s="78"/>
      <c r="AI77" s="77"/>
      <c r="AJ77" s="75"/>
      <c r="AK77" s="78"/>
      <c r="AL77" s="77"/>
      <c r="AM77" s="75"/>
      <c r="AN77" s="76"/>
      <c r="AO77" s="80"/>
      <c r="AP77" s="284">
        <f t="shared" si="17"/>
        <v>0</v>
      </c>
      <c r="AQ77" s="285">
        <f t="shared" si="18"/>
        <v>0</v>
      </c>
      <c r="AR77" s="286">
        <f t="shared" si="19"/>
        <v>0</v>
      </c>
      <c r="AS77" s="288">
        <f t="shared" si="20"/>
        <v>0</v>
      </c>
      <c r="BA77" s="22">
        <f t="shared" si="2"/>
        <v>0</v>
      </c>
      <c r="BB77" s="22">
        <f t="shared" si="3"/>
        <v>0</v>
      </c>
      <c r="BC77" s="22">
        <f t="shared" si="4"/>
        <v>0</v>
      </c>
      <c r="BD77" s="22">
        <f t="shared" si="5"/>
        <v>0</v>
      </c>
      <c r="BE77" s="22">
        <f t="shared" si="6"/>
        <v>0</v>
      </c>
      <c r="BF77" s="22">
        <f t="shared" si="7"/>
        <v>0</v>
      </c>
      <c r="BG77" s="22">
        <f t="shared" si="8"/>
        <v>0</v>
      </c>
      <c r="BH77" s="22">
        <f t="shared" si="9"/>
        <v>0</v>
      </c>
      <c r="BI77" s="22">
        <f t="shared" si="10"/>
        <v>0</v>
      </c>
      <c r="BJ77" s="22">
        <f t="shared" si="11"/>
        <v>0</v>
      </c>
      <c r="BK77" s="22">
        <f t="shared" si="12"/>
        <v>0</v>
      </c>
      <c r="BL77" s="22">
        <f t="shared" si="13"/>
        <v>0</v>
      </c>
      <c r="BM77" s="22">
        <f t="shared" si="21"/>
        <v>0</v>
      </c>
    </row>
    <row r="78" spans="2:66" s="18" customFormat="1" ht="21" customHeight="1">
      <c r="B78" s="83">
        <f t="shared" si="16"/>
        <v>53</v>
      </c>
      <c r="C78" s="370"/>
      <c r="D78" s="371"/>
      <c r="E78" s="74"/>
      <c r="F78" s="75"/>
      <c r="G78" s="76"/>
      <c r="H78" s="77"/>
      <c r="I78" s="75"/>
      <c r="J78" s="78"/>
      <c r="K78" s="77"/>
      <c r="L78" s="79"/>
      <c r="M78" s="78"/>
      <c r="N78" s="77"/>
      <c r="O78" s="79"/>
      <c r="P78" s="78"/>
      <c r="Q78" s="77"/>
      <c r="R78" s="75"/>
      <c r="S78" s="78"/>
      <c r="T78" s="77"/>
      <c r="U78" s="75"/>
      <c r="V78" s="78"/>
      <c r="W78" s="77"/>
      <c r="X78" s="75"/>
      <c r="Y78" s="78"/>
      <c r="Z78" s="77"/>
      <c r="AA78" s="75"/>
      <c r="AB78" s="78"/>
      <c r="AC78" s="77"/>
      <c r="AD78" s="75"/>
      <c r="AE78" s="78"/>
      <c r="AF78" s="77"/>
      <c r="AG78" s="75"/>
      <c r="AH78" s="78"/>
      <c r="AI78" s="77"/>
      <c r="AJ78" s="75"/>
      <c r="AK78" s="78"/>
      <c r="AL78" s="77"/>
      <c r="AM78" s="75"/>
      <c r="AN78" s="76"/>
      <c r="AO78" s="80"/>
      <c r="AP78" s="284">
        <f t="shared" si="17"/>
        <v>0</v>
      </c>
      <c r="AQ78" s="285">
        <f t="shared" si="18"/>
        <v>0</v>
      </c>
      <c r="AR78" s="286">
        <f t="shared" si="19"/>
        <v>0</v>
      </c>
      <c r="AS78" s="288">
        <f t="shared" si="20"/>
        <v>0</v>
      </c>
      <c r="BA78" s="22">
        <f t="shared" si="2"/>
        <v>0</v>
      </c>
      <c r="BB78" s="22">
        <f t="shared" si="3"/>
        <v>0</v>
      </c>
      <c r="BC78" s="22">
        <f t="shared" si="4"/>
        <v>0</v>
      </c>
      <c r="BD78" s="22">
        <f t="shared" si="5"/>
        <v>0</v>
      </c>
      <c r="BE78" s="22">
        <f t="shared" si="6"/>
        <v>0</v>
      </c>
      <c r="BF78" s="22">
        <f t="shared" si="7"/>
        <v>0</v>
      </c>
      <c r="BG78" s="22">
        <f t="shared" si="8"/>
        <v>0</v>
      </c>
      <c r="BH78" s="22">
        <f t="shared" si="9"/>
        <v>0</v>
      </c>
      <c r="BI78" s="22">
        <f t="shared" si="10"/>
        <v>0</v>
      </c>
      <c r="BJ78" s="22">
        <f t="shared" si="11"/>
        <v>0</v>
      </c>
      <c r="BK78" s="22">
        <f t="shared" si="12"/>
        <v>0</v>
      </c>
      <c r="BL78" s="22">
        <f t="shared" si="13"/>
        <v>0</v>
      </c>
      <c r="BM78" s="22">
        <f t="shared" si="21"/>
        <v>0</v>
      </c>
    </row>
    <row r="79" spans="2:66" s="18" customFormat="1" ht="21" customHeight="1">
      <c r="B79" s="83">
        <f t="shared" si="16"/>
        <v>54</v>
      </c>
      <c r="C79" s="370"/>
      <c r="D79" s="371"/>
      <c r="E79" s="74"/>
      <c r="F79" s="75"/>
      <c r="G79" s="76"/>
      <c r="H79" s="77"/>
      <c r="I79" s="75"/>
      <c r="J79" s="78"/>
      <c r="K79" s="77"/>
      <c r="L79" s="79"/>
      <c r="M79" s="78"/>
      <c r="N79" s="77"/>
      <c r="O79" s="79"/>
      <c r="P79" s="78"/>
      <c r="Q79" s="77"/>
      <c r="R79" s="75"/>
      <c r="S79" s="78"/>
      <c r="T79" s="77"/>
      <c r="U79" s="75"/>
      <c r="V79" s="78"/>
      <c r="W79" s="77"/>
      <c r="X79" s="75"/>
      <c r="Y79" s="78"/>
      <c r="Z79" s="77"/>
      <c r="AA79" s="75"/>
      <c r="AB79" s="78"/>
      <c r="AC79" s="77"/>
      <c r="AD79" s="75"/>
      <c r="AE79" s="78"/>
      <c r="AF79" s="77"/>
      <c r="AG79" s="75"/>
      <c r="AH79" s="78"/>
      <c r="AI79" s="77"/>
      <c r="AJ79" s="75"/>
      <c r="AK79" s="78"/>
      <c r="AL79" s="77"/>
      <c r="AM79" s="75"/>
      <c r="AN79" s="76"/>
      <c r="AO79" s="80"/>
      <c r="AP79" s="284">
        <f t="shared" si="17"/>
        <v>0</v>
      </c>
      <c r="AQ79" s="285">
        <f t="shared" si="18"/>
        <v>0</v>
      </c>
      <c r="AR79" s="286">
        <f t="shared" si="19"/>
        <v>0</v>
      </c>
      <c r="AS79" s="288">
        <f t="shared" si="20"/>
        <v>0</v>
      </c>
      <c r="BA79" s="22">
        <f t="shared" si="2"/>
        <v>0</v>
      </c>
      <c r="BB79" s="22">
        <f t="shared" si="3"/>
        <v>0</v>
      </c>
      <c r="BC79" s="22">
        <f t="shared" si="4"/>
        <v>0</v>
      </c>
      <c r="BD79" s="22">
        <f t="shared" si="5"/>
        <v>0</v>
      </c>
      <c r="BE79" s="22">
        <f t="shared" si="6"/>
        <v>0</v>
      </c>
      <c r="BF79" s="22">
        <f t="shared" si="7"/>
        <v>0</v>
      </c>
      <c r="BG79" s="22">
        <f t="shared" si="8"/>
        <v>0</v>
      </c>
      <c r="BH79" s="22">
        <f t="shared" si="9"/>
        <v>0</v>
      </c>
      <c r="BI79" s="22">
        <f t="shared" si="10"/>
        <v>0</v>
      </c>
      <c r="BJ79" s="22">
        <f t="shared" si="11"/>
        <v>0</v>
      </c>
      <c r="BK79" s="22">
        <f t="shared" si="12"/>
        <v>0</v>
      </c>
      <c r="BL79" s="22">
        <f t="shared" si="13"/>
        <v>0</v>
      </c>
      <c r="BM79" s="22">
        <f t="shared" si="21"/>
        <v>0</v>
      </c>
    </row>
    <row r="80" spans="2:66" s="18" customFormat="1" ht="21" customHeight="1">
      <c r="B80" s="83">
        <f t="shared" si="16"/>
        <v>55</v>
      </c>
      <c r="C80" s="370"/>
      <c r="D80" s="371"/>
      <c r="E80" s="74"/>
      <c r="F80" s="75"/>
      <c r="G80" s="76"/>
      <c r="H80" s="77"/>
      <c r="I80" s="75"/>
      <c r="J80" s="78"/>
      <c r="K80" s="77"/>
      <c r="L80" s="79"/>
      <c r="M80" s="78"/>
      <c r="N80" s="77"/>
      <c r="O80" s="79"/>
      <c r="P80" s="78"/>
      <c r="Q80" s="77"/>
      <c r="R80" s="75"/>
      <c r="S80" s="78"/>
      <c r="T80" s="77"/>
      <c r="U80" s="75"/>
      <c r="V80" s="78"/>
      <c r="W80" s="77"/>
      <c r="X80" s="75"/>
      <c r="Y80" s="78"/>
      <c r="Z80" s="77"/>
      <c r="AA80" s="75"/>
      <c r="AB80" s="78"/>
      <c r="AC80" s="77"/>
      <c r="AD80" s="75"/>
      <c r="AE80" s="78"/>
      <c r="AF80" s="77"/>
      <c r="AG80" s="75"/>
      <c r="AH80" s="78"/>
      <c r="AI80" s="77"/>
      <c r="AJ80" s="75"/>
      <c r="AK80" s="78"/>
      <c r="AL80" s="77"/>
      <c r="AM80" s="75"/>
      <c r="AN80" s="76"/>
      <c r="AO80" s="80"/>
      <c r="AP80" s="284">
        <f t="shared" si="17"/>
        <v>0</v>
      </c>
      <c r="AQ80" s="285">
        <f t="shared" si="18"/>
        <v>0</v>
      </c>
      <c r="AR80" s="286">
        <f t="shared" si="19"/>
        <v>0</v>
      </c>
      <c r="AS80" s="288">
        <f t="shared" si="20"/>
        <v>0</v>
      </c>
      <c r="BA80" s="22">
        <f t="shared" si="2"/>
        <v>0</v>
      </c>
      <c r="BB80" s="22">
        <f t="shared" si="3"/>
        <v>0</v>
      </c>
      <c r="BC80" s="22">
        <f t="shared" si="4"/>
        <v>0</v>
      </c>
      <c r="BD80" s="22">
        <f t="shared" si="5"/>
        <v>0</v>
      </c>
      <c r="BE80" s="22">
        <f t="shared" si="6"/>
        <v>0</v>
      </c>
      <c r="BF80" s="22">
        <f t="shared" si="7"/>
        <v>0</v>
      </c>
      <c r="BG80" s="22">
        <f t="shared" si="8"/>
        <v>0</v>
      </c>
      <c r="BH80" s="22">
        <f t="shared" si="9"/>
        <v>0</v>
      </c>
      <c r="BI80" s="22">
        <f t="shared" si="10"/>
        <v>0</v>
      </c>
      <c r="BJ80" s="22">
        <f t="shared" si="11"/>
        <v>0</v>
      </c>
      <c r="BK80" s="22">
        <f t="shared" si="12"/>
        <v>0</v>
      </c>
      <c r="BL80" s="22">
        <f t="shared" si="13"/>
        <v>0</v>
      </c>
      <c r="BM80" s="22">
        <f t="shared" si="21"/>
        <v>0</v>
      </c>
    </row>
    <row r="81" spans="2:65" s="18" customFormat="1" ht="21" customHeight="1">
      <c r="B81" s="83">
        <f t="shared" si="16"/>
        <v>56</v>
      </c>
      <c r="C81" s="370"/>
      <c r="D81" s="371"/>
      <c r="E81" s="74"/>
      <c r="F81" s="75"/>
      <c r="G81" s="76"/>
      <c r="H81" s="77"/>
      <c r="I81" s="75"/>
      <c r="J81" s="78"/>
      <c r="K81" s="77"/>
      <c r="L81" s="79"/>
      <c r="M81" s="78"/>
      <c r="N81" s="77"/>
      <c r="O81" s="79"/>
      <c r="P81" s="78"/>
      <c r="Q81" s="77"/>
      <c r="R81" s="75"/>
      <c r="S81" s="78"/>
      <c r="T81" s="77"/>
      <c r="U81" s="75"/>
      <c r="V81" s="78"/>
      <c r="W81" s="77"/>
      <c r="X81" s="75"/>
      <c r="Y81" s="78"/>
      <c r="Z81" s="77"/>
      <c r="AA81" s="75"/>
      <c r="AB81" s="78"/>
      <c r="AC81" s="77"/>
      <c r="AD81" s="75"/>
      <c r="AE81" s="78"/>
      <c r="AF81" s="77"/>
      <c r="AG81" s="75"/>
      <c r="AH81" s="78"/>
      <c r="AI81" s="77"/>
      <c r="AJ81" s="75"/>
      <c r="AK81" s="78"/>
      <c r="AL81" s="77"/>
      <c r="AM81" s="75"/>
      <c r="AN81" s="76"/>
      <c r="AO81" s="80"/>
      <c r="AP81" s="284">
        <f t="shared" si="17"/>
        <v>0</v>
      </c>
      <c r="AQ81" s="285">
        <f t="shared" si="18"/>
        <v>0</v>
      </c>
      <c r="AR81" s="286">
        <f t="shared" si="19"/>
        <v>0</v>
      </c>
      <c r="AS81" s="288">
        <f t="shared" si="20"/>
        <v>0</v>
      </c>
      <c r="BA81" s="22">
        <f t="shared" si="2"/>
        <v>0</v>
      </c>
      <c r="BB81" s="22">
        <f t="shared" si="3"/>
        <v>0</v>
      </c>
      <c r="BC81" s="22">
        <f t="shared" si="4"/>
        <v>0</v>
      </c>
      <c r="BD81" s="22">
        <f t="shared" si="5"/>
        <v>0</v>
      </c>
      <c r="BE81" s="22">
        <f t="shared" si="6"/>
        <v>0</v>
      </c>
      <c r="BF81" s="22">
        <f t="shared" si="7"/>
        <v>0</v>
      </c>
      <c r="BG81" s="22">
        <f t="shared" si="8"/>
        <v>0</v>
      </c>
      <c r="BH81" s="22">
        <f t="shared" si="9"/>
        <v>0</v>
      </c>
      <c r="BI81" s="22">
        <f t="shared" si="10"/>
        <v>0</v>
      </c>
      <c r="BJ81" s="22">
        <f t="shared" si="11"/>
        <v>0</v>
      </c>
      <c r="BK81" s="22">
        <f t="shared" si="12"/>
        <v>0</v>
      </c>
      <c r="BL81" s="22">
        <f t="shared" si="13"/>
        <v>0</v>
      </c>
      <c r="BM81" s="22">
        <f t="shared" si="21"/>
        <v>0</v>
      </c>
    </row>
    <row r="82" spans="2:65" s="18" customFormat="1" ht="21" customHeight="1">
      <c r="B82" s="83">
        <f t="shared" si="16"/>
        <v>57</v>
      </c>
      <c r="C82" s="370"/>
      <c r="D82" s="371"/>
      <c r="E82" s="74"/>
      <c r="F82" s="75"/>
      <c r="G82" s="76"/>
      <c r="H82" s="77"/>
      <c r="I82" s="75"/>
      <c r="J82" s="78"/>
      <c r="K82" s="77"/>
      <c r="L82" s="79"/>
      <c r="M82" s="78"/>
      <c r="N82" s="77"/>
      <c r="O82" s="79"/>
      <c r="P82" s="78"/>
      <c r="Q82" s="77"/>
      <c r="R82" s="75"/>
      <c r="S82" s="78"/>
      <c r="T82" s="77"/>
      <c r="U82" s="75"/>
      <c r="V82" s="78"/>
      <c r="W82" s="77"/>
      <c r="X82" s="75"/>
      <c r="Y82" s="78"/>
      <c r="Z82" s="77"/>
      <c r="AA82" s="75"/>
      <c r="AB82" s="78"/>
      <c r="AC82" s="77"/>
      <c r="AD82" s="75"/>
      <c r="AE82" s="78"/>
      <c r="AF82" s="77"/>
      <c r="AG82" s="75"/>
      <c r="AH82" s="78"/>
      <c r="AI82" s="77"/>
      <c r="AJ82" s="75"/>
      <c r="AK82" s="78"/>
      <c r="AL82" s="77"/>
      <c r="AM82" s="75"/>
      <c r="AN82" s="76"/>
      <c r="AO82" s="80"/>
      <c r="AP82" s="284">
        <f t="shared" si="17"/>
        <v>0</v>
      </c>
      <c r="AQ82" s="285">
        <f t="shared" si="18"/>
        <v>0</v>
      </c>
      <c r="AR82" s="286">
        <f t="shared" si="19"/>
        <v>0</v>
      </c>
      <c r="AS82" s="288">
        <f t="shared" si="20"/>
        <v>0</v>
      </c>
      <c r="BA82" s="22">
        <f t="shared" si="2"/>
        <v>0</v>
      </c>
      <c r="BB82" s="22">
        <f t="shared" si="3"/>
        <v>0</v>
      </c>
      <c r="BC82" s="22">
        <f t="shared" si="4"/>
        <v>0</v>
      </c>
      <c r="BD82" s="22">
        <f t="shared" si="5"/>
        <v>0</v>
      </c>
      <c r="BE82" s="22">
        <f t="shared" si="6"/>
        <v>0</v>
      </c>
      <c r="BF82" s="22">
        <f t="shared" si="7"/>
        <v>0</v>
      </c>
      <c r="BG82" s="22">
        <f t="shared" si="8"/>
        <v>0</v>
      </c>
      <c r="BH82" s="22">
        <f t="shared" si="9"/>
        <v>0</v>
      </c>
      <c r="BI82" s="22">
        <f t="shared" si="10"/>
        <v>0</v>
      </c>
      <c r="BJ82" s="22">
        <f t="shared" si="11"/>
        <v>0</v>
      </c>
      <c r="BK82" s="22">
        <f t="shared" si="12"/>
        <v>0</v>
      </c>
      <c r="BL82" s="22">
        <f t="shared" si="13"/>
        <v>0</v>
      </c>
      <c r="BM82" s="22">
        <f t="shared" si="21"/>
        <v>0</v>
      </c>
    </row>
    <row r="83" spans="2:65" s="18" customFormat="1" ht="21" customHeight="1">
      <c r="B83" s="83">
        <f t="shared" si="16"/>
        <v>58</v>
      </c>
      <c r="C83" s="370"/>
      <c r="D83" s="371"/>
      <c r="E83" s="74"/>
      <c r="F83" s="75"/>
      <c r="G83" s="76"/>
      <c r="H83" s="77"/>
      <c r="I83" s="75"/>
      <c r="J83" s="78"/>
      <c r="K83" s="77"/>
      <c r="L83" s="79"/>
      <c r="M83" s="78"/>
      <c r="N83" s="77"/>
      <c r="O83" s="79"/>
      <c r="P83" s="78"/>
      <c r="Q83" s="77"/>
      <c r="R83" s="75"/>
      <c r="S83" s="78"/>
      <c r="T83" s="77"/>
      <c r="U83" s="75"/>
      <c r="V83" s="78"/>
      <c r="W83" s="77"/>
      <c r="X83" s="75"/>
      <c r="Y83" s="78"/>
      <c r="Z83" s="77"/>
      <c r="AA83" s="75"/>
      <c r="AB83" s="78"/>
      <c r="AC83" s="77"/>
      <c r="AD83" s="75"/>
      <c r="AE83" s="78"/>
      <c r="AF83" s="77"/>
      <c r="AG83" s="75"/>
      <c r="AH83" s="78"/>
      <c r="AI83" s="77"/>
      <c r="AJ83" s="75"/>
      <c r="AK83" s="78"/>
      <c r="AL83" s="77"/>
      <c r="AM83" s="75"/>
      <c r="AN83" s="76"/>
      <c r="AO83" s="80"/>
      <c r="AP83" s="284">
        <f t="shared" si="17"/>
        <v>0</v>
      </c>
      <c r="AQ83" s="285">
        <f t="shared" si="18"/>
        <v>0</v>
      </c>
      <c r="AR83" s="286">
        <f t="shared" si="19"/>
        <v>0</v>
      </c>
      <c r="AS83" s="288">
        <f t="shared" si="20"/>
        <v>0</v>
      </c>
      <c r="BA83" s="22">
        <f t="shared" si="2"/>
        <v>0</v>
      </c>
      <c r="BB83" s="22">
        <f t="shared" si="3"/>
        <v>0</v>
      </c>
      <c r="BC83" s="22">
        <f t="shared" si="4"/>
        <v>0</v>
      </c>
      <c r="BD83" s="22">
        <f t="shared" si="5"/>
        <v>0</v>
      </c>
      <c r="BE83" s="22">
        <f t="shared" si="6"/>
        <v>0</v>
      </c>
      <c r="BF83" s="22">
        <f t="shared" si="7"/>
        <v>0</v>
      </c>
      <c r="BG83" s="22">
        <f t="shared" si="8"/>
        <v>0</v>
      </c>
      <c r="BH83" s="22">
        <f t="shared" si="9"/>
        <v>0</v>
      </c>
      <c r="BI83" s="22">
        <f t="shared" si="10"/>
        <v>0</v>
      </c>
      <c r="BJ83" s="22">
        <f t="shared" si="11"/>
        <v>0</v>
      </c>
      <c r="BK83" s="22">
        <f t="shared" si="12"/>
        <v>0</v>
      </c>
      <c r="BL83" s="22">
        <f t="shared" si="13"/>
        <v>0</v>
      </c>
      <c r="BM83" s="22">
        <f t="shared" si="21"/>
        <v>0</v>
      </c>
    </row>
    <row r="84" spans="2:65" s="18" customFormat="1" ht="21" customHeight="1">
      <c r="B84" s="83">
        <f t="shared" si="16"/>
        <v>59</v>
      </c>
      <c r="C84" s="370"/>
      <c r="D84" s="371"/>
      <c r="E84" s="74"/>
      <c r="F84" s="75"/>
      <c r="G84" s="76"/>
      <c r="H84" s="77"/>
      <c r="I84" s="75"/>
      <c r="J84" s="78"/>
      <c r="K84" s="77"/>
      <c r="L84" s="79"/>
      <c r="M84" s="78"/>
      <c r="N84" s="77"/>
      <c r="O84" s="79"/>
      <c r="P84" s="78"/>
      <c r="Q84" s="77"/>
      <c r="R84" s="75"/>
      <c r="S84" s="78"/>
      <c r="T84" s="77"/>
      <c r="U84" s="75"/>
      <c r="V84" s="78"/>
      <c r="W84" s="77"/>
      <c r="X84" s="75"/>
      <c r="Y84" s="78"/>
      <c r="Z84" s="77"/>
      <c r="AA84" s="75"/>
      <c r="AB84" s="78"/>
      <c r="AC84" s="77"/>
      <c r="AD84" s="75"/>
      <c r="AE84" s="78"/>
      <c r="AF84" s="77"/>
      <c r="AG84" s="75"/>
      <c r="AH84" s="78"/>
      <c r="AI84" s="77"/>
      <c r="AJ84" s="75"/>
      <c r="AK84" s="78"/>
      <c r="AL84" s="77"/>
      <c r="AM84" s="75"/>
      <c r="AN84" s="76"/>
      <c r="AO84" s="80"/>
      <c r="AP84" s="284">
        <f t="shared" si="17"/>
        <v>0</v>
      </c>
      <c r="AQ84" s="285">
        <f t="shared" si="18"/>
        <v>0</v>
      </c>
      <c r="AR84" s="286">
        <f t="shared" si="19"/>
        <v>0</v>
      </c>
      <c r="AS84" s="288">
        <f t="shared" si="20"/>
        <v>0</v>
      </c>
      <c r="BA84" s="22">
        <f t="shared" si="2"/>
        <v>0</v>
      </c>
      <c r="BB84" s="22">
        <f t="shared" si="3"/>
        <v>0</v>
      </c>
      <c r="BC84" s="22">
        <f t="shared" si="4"/>
        <v>0</v>
      </c>
      <c r="BD84" s="22">
        <f t="shared" si="5"/>
        <v>0</v>
      </c>
      <c r="BE84" s="22">
        <f t="shared" si="6"/>
        <v>0</v>
      </c>
      <c r="BF84" s="22">
        <f t="shared" si="7"/>
        <v>0</v>
      </c>
      <c r="BG84" s="22">
        <f t="shared" si="8"/>
        <v>0</v>
      </c>
      <c r="BH84" s="22">
        <f t="shared" si="9"/>
        <v>0</v>
      </c>
      <c r="BI84" s="22">
        <f t="shared" si="10"/>
        <v>0</v>
      </c>
      <c r="BJ84" s="22">
        <f t="shared" si="11"/>
        <v>0</v>
      </c>
      <c r="BK84" s="22">
        <f t="shared" si="12"/>
        <v>0</v>
      </c>
      <c r="BL84" s="22">
        <f t="shared" si="13"/>
        <v>0</v>
      </c>
      <c r="BM84" s="22">
        <f t="shared" si="21"/>
        <v>0</v>
      </c>
    </row>
    <row r="85" spans="2:65" s="18" customFormat="1" ht="21" customHeight="1">
      <c r="B85" s="83">
        <f t="shared" si="16"/>
        <v>60</v>
      </c>
      <c r="C85" s="370"/>
      <c r="D85" s="371"/>
      <c r="E85" s="74"/>
      <c r="F85" s="75"/>
      <c r="G85" s="76"/>
      <c r="H85" s="77"/>
      <c r="I85" s="75"/>
      <c r="J85" s="78"/>
      <c r="K85" s="77"/>
      <c r="L85" s="79"/>
      <c r="M85" s="78"/>
      <c r="N85" s="77"/>
      <c r="O85" s="79"/>
      <c r="P85" s="78"/>
      <c r="Q85" s="77"/>
      <c r="R85" s="75"/>
      <c r="S85" s="78"/>
      <c r="T85" s="77"/>
      <c r="U85" s="75"/>
      <c r="V85" s="78"/>
      <c r="W85" s="77"/>
      <c r="X85" s="75"/>
      <c r="Y85" s="78"/>
      <c r="Z85" s="77"/>
      <c r="AA85" s="75"/>
      <c r="AB85" s="78"/>
      <c r="AC85" s="77"/>
      <c r="AD85" s="75"/>
      <c r="AE85" s="78"/>
      <c r="AF85" s="77"/>
      <c r="AG85" s="75"/>
      <c r="AH85" s="78"/>
      <c r="AI85" s="77"/>
      <c r="AJ85" s="75"/>
      <c r="AK85" s="78"/>
      <c r="AL85" s="77"/>
      <c r="AM85" s="75"/>
      <c r="AN85" s="76"/>
      <c r="AO85" s="80"/>
      <c r="AP85" s="284">
        <f t="shared" si="17"/>
        <v>0</v>
      </c>
      <c r="AQ85" s="285">
        <f t="shared" si="18"/>
        <v>0</v>
      </c>
      <c r="AR85" s="286">
        <f t="shared" si="19"/>
        <v>0</v>
      </c>
      <c r="AS85" s="288">
        <f t="shared" si="20"/>
        <v>0</v>
      </c>
      <c r="BA85" s="22">
        <f t="shared" si="2"/>
        <v>0</v>
      </c>
      <c r="BB85" s="22">
        <f t="shared" si="3"/>
        <v>0</v>
      </c>
      <c r="BC85" s="22">
        <f t="shared" si="4"/>
        <v>0</v>
      </c>
      <c r="BD85" s="22">
        <f t="shared" si="5"/>
        <v>0</v>
      </c>
      <c r="BE85" s="22">
        <f t="shared" si="6"/>
        <v>0</v>
      </c>
      <c r="BF85" s="22">
        <f t="shared" si="7"/>
        <v>0</v>
      </c>
      <c r="BG85" s="22">
        <f t="shared" si="8"/>
        <v>0</v>
      </c>
      <c r="BH85" s="22">
        <f t="shared" si="9"/>
        <v>0</v>
      </c>
      <c r="BI85" s="22">
        <f t="shared" si="10"/>
        <v>0</v>
      </c>
      <c r="BJ85" s="22">
        <f t="shared" si="11"/>
        <v>0</v>
      </c>
      <c r="BK85" s="22">
        <f t="shared" si="12"/>
        <v>0</v>
      </c>
      <c r="BL85" s="22">
        <f t="shared" si="13"/>
        <v>0</v>
      </c>
      <c r="BM85" s="22">
        <f t="shared" si="21"/>
        <v>0</v>
      </c>
    </row>
    <row r="86" spans="2:65" s="18" customFormat="1" ht="21" customHeight="1">
      <c r="B86" s="83">
        <f t="shared" si="16"/>
        <v>61</v>
      </c>
      <c r="C86" s="370"/>
      <c r="D86" s="371"/>
      <c r="E86" s="74"/>
      <c r="F86" s="75"/>
      <c r="G86" s="76"/>
      <c r="H86" s="77"/>
      <c r="I86" s="75"/>
      <c r="J86" s="78"/>
      <c r="K86" s="77"/>
      <c r="L86" s="79"/>
      <c r="M86" s="78"/>
      <c r="N86" s="77"/>
      <c r="O86" s="79"/>
      <c r="P86" s="78"/>
      <c r="Q86" s="77"/>
      <c r="R86" s="75"/>
      <c r="S86" s="78"/>
      <c r="T86" s="77"/>
      <c r="U86" s="75"/>
      <c r="V86" s="78"/>
      <c r="W86" s="77"/>
      <c r="X86" s="75"/>
      <c r="Y86" s="78"/>
      <c r="Z86" s="77"/>
      <c r="AA86" s="75"/>
      <c r="AB86" s="78"/>
      <c r="AC86" s="77"/>
      <c r="AD86" s="75"/>
      <c r="AE86" s="78"/>
      <c r="AF86" s="77"/>
      <c r="AG86" s="75"/>
      <c r="AH86" s="78"/>
      <c r="AI86" s="77"/>
      <c r="AJ86" s="75"/>
      <c r="AK86" s="78"/>
      <c r="AL86" s="77"/>
      <c r="AM86" s="75"/>
      <c r="AN86" s="76"/>
      <c r="AO86" s="80"/>
      <c r="AP86" s="284">
        <f t="shared" si="17"/>
        <v>0</v>
      </c>
      <c r="AQ86" s="285">
        <f t="shared" si="18"/>
        <v>0</v>
      </c>
      <c r="AR86" s="286">
        <f t="shared" si="19"/>
        <v>0</v>
      </c>
      <c r="AS86" s="288">
        <f t="shared" si="20"/>
        <v>0</v>
      </c>
      <c r="BA86" s="22">
        <f t="shared" si="2"/>
        <v>0</v>
      </c>
      <c r="BB86" s="22">
        <f t="shared" si="3"/>
        <v>0</v>
      </c>
      <c r="BC86" s="22">
        <f t="shared" si="4"/>
        <v>0</v>
      </c>
      <c r="BD86" s="22">
        <f t="shared" si="5"/>
        <v>0</v>
      </c>
      <c r="BE86" s="22">
        <f t="shared" si="6"/>
        <v>0</v>
      </c>
      <c r="BF86" s="22">
        <f t="shared" si="7"/>
        <v>0</v>
      </c>
      <c r="BG86" s="22">
        <f t="shared" si="8"/>
        <v>0</v>
      </c>
      <c r="BH86" s="22">
        <f t="shared" si="9"/>
        <v>0</v>
      </c>
      <c r="BI86" s="22">
        <f t="shared" si="10"/>
        <v>0</v>
      </c>
      <c r="BJ86" s="22">
        <f t="shared" si="11"/>
        <v>0</v>
      </c>
      <c r="BK86" s="22">
        <f t="shared" si="12"/>
        <v>0</v>
      </c>
      <c r="BL86" s="22">
        <f t="shared" si="13"/>
        <v>0</v>
      </c>
      <c r="BM86" s="22">
        <f t="shared" si="21"/>
        <v>0</v>
      </c>
    </row>
    <row r="87" spans="2:65" s="18" customFormat="1" ht="21" customHeight="1">
      <c r="B87" s="83">
        <f t="shared" si="16"/>
        <v>62</v>
      </c>
      <c r="C87" s="370"/>
      <c r="D87" s="371"/>
      <c r="E87" s="74"/>
      <c r="F87" s="75"/>
      <c r="G87" s="76"/>
      <c r="H87" s="77"/>
      <c r="I87" s="75"/>
      <c r="J87" s="78"/>
      <c r="K87" s="77"/>
      <c r="L87" s="79"/>
      <c r="M87" s="78"/>
      <c r="N87" s="77"/>
      <c r="O87" s="79"/>
      <c r="P87" s="78"/>
      <c r="Q87" s="77"/>
      <c r="R87" s="75"/>
      <c r="S87" s="78"/>
      <c r="T87" s="77"/>
      <c r="U87" s="75"/>
      <c r="V87" s="78"/>
      <c r="W87" s="77"/>
      <c r="X87" s="75"/>
      <c r="Y87" s="78"/>
      <c r="Z87" s="77"/>
      <c r="AA87" s="75"/>
      <c r="AB87" s="78"/>
      <c r="AC87" s="77"/>
      <c r="AD87" s="75"/>
      <c r="AE87" s="78"/>
      <c r="AF87" s="77"/>
      <c r="AG87" s="75"/>
      <c r="AH87" s="78"/>
      <c r="AI87" s="77"/>
      <c r="AJ87" s="75"/>
      <c r="AK87" s="78"/>
      <c r="AL87" s="77"/>
      <c r="AM87" s="75"/>
      <c r="AN87" s="76"/>
      <c r="AO87" s="80"/>
      <c r="AP87" s="284">
        <f t="shared" si="17"/>
        <v>0</v>
      </c>
      <c r="AQ87" s="285">
        <f t="shared" si="18"/>
        <v>0</v>
      </c>
      <c r="AR87" s="286">
        <f t="shared" si="19"/>
        <v>0</v>
      </c>
      <c r="AS87" s="288">
        <f t="shared" si="20"/>
        <v>0</v>
      </c>
      <c r="BA87" s="22">
        <f t="shared" si="2"/>
        <v>0</v>
      </c>
      <c r="BB87" s="22">
        <f t="shared" si="3"/>
        <v>0</v>
      </c>
      <c r="BC87" s="22">
        <f t="shared" si="4"/>
        <v>0</v>
      </c>
      <c r="BD87" s="22">
        <f t="shared" si="5"/>
        <v>0</v>
      </c>
      <c r="BE87" s="22">
        <f t="shared" si="6"/>
        <v>0</v>
      </c>
      <c r="BF87" s="22">
        <f t="shared" si="7"/>
        <v>0</v>
      </c>
      <c r="BG87" s="22">
        <f t="shared" si="8"/>
        <v>0</v>
      </c>
      <c r="BH87" s="22">
        <f t="shared" si="9"/>
        <v>0</v>
      </c>
      <c r="BI87" s="22">
        <f t="shared" si="10"/>
        <v>0</v>
      </c>
      <c r="BJ87" s="22">
        <f t="shared" si="11"/>
        <v>0</v>
      </c>
      <c r="BK87" s="22">
        <f t="shared" si="12"/>
        <v>0</v>
      </c>
      <c r="BL87" s="22">
        <f t="shared" si="13"/>
        <v>0</v>
      </c>
      <c r="BM87" s="22">
        <f t="shared" si="21"/>
        <v>0</v>
      </c>
    </row>
    <row r="88" spans="2:65" s="18" customFormat="1" ht="21" customHeight="1">
      <c r="B88" s="83">
        <f t="shared" si="16"/>
        <v>63</v>
      </c>
      <c r="C88" s="370"/>
      <c r="D88" s="371"/>
      <c r="E88" s="74"/>
      <c r="F88" s="75"/>
      <c r="G88" s="76"/>
      <c r="H88" s="77"/>
      <c r="I88" s="75"/>
      <c r="J88" s="78"/>
      <c r="K88" s="77"/>
      <c r="L88" s="79"/>
      <c r="M88" s="78"/>
      <c r="N88" s="77"/>
      <c r="O88" s="79"/>
      <c r="P88" s="78"/>
      <c r="Q88" s="77"/>
      <c r="R88" s="75"/>
      <c r="S88" s="78"/>
      <c r="T88" s="77"/>
      <c r="U88" s="75"/>
      <c r="V88" s="78"/>
      <c r="W88" s="77"/>
      <c r="X88" s="75"/>
      <c r="Y88" s="78"/>
      <c r="Z88" s="77"/>
      <c r="AA88" s="75"/>
      <c r="AB88" s="78"/>
      <c r="AC88" s="77"/>
      <c r="AD88" s="75"/>
      <c r="AE88" s="78"/>
      <c r="AF88" s="77"/>
      <c r="AG88" s="75"/>
      <c r="AH88" s="78"/>
      <c r="AI88" s="77"/>
      <c r="AJ88" s="75"/>
      <c r="AK88" s="78"/>
      <c r="AL88" s="77"/>
      <c r="AM88" s="75"/>
      <c r="AN88" s="76"/>
      <c r="AO88" s="80"/>
      <c r="AP88" s="284">
        <f t="shared" si="17"/>
        <v>0</v>
      </c>
      <c r="AQ88" s="285">
        <f t="shared" si="18"/>
        <v>0</v>
      </c>
      <c r="AR88" s="286">
        <f t="shared" si="19"/>
        <v>0</v>
      </c>
      <c r="AS88" s="288">
        <f t="shared" si="20"/>
        <v>0</v>
      </c>
      <c r="BA88" s="22">
        <f t="shared" si="2"/>
        <v>0</v>
      </c>
      <c r="BB88" s="22">
        <f t="shared" si="3"/>
        <v>0</v>
      </c>
      <c r="BC88" s="22">
        <f t="shared" si="4"/>
        <v>0</v>
      </c>
      <c r="BD88" s="22">
        <f t="shared" si="5"/>
        <v>0</v>
      </c>
      <c r="BE88" s="22">
        <f t="shared" si="6"/>
        <v>0</v>
      </c>
      <c r="BF88" s="22">
        <f t="shared" si="7"/>
        <v>0</v>
      </c>
      <c r="BG88" s="22">
        <f t="shared" si="8"/>
        <v>0</v>
      </c>
      <c r="BH88" s="22">
        <f t="shared" si="9"/>
        <v>0</v>
      </c>
      <c r="BI88" s="22">
        <f t="shared" si="10"/>
        <v>0</v>
      </c>
      <c r="BJ88" s="22">
        <f t="shared" si="11"/>
        <v>0</v>
      </c>
      <c r="BK88" s="22">
        <f t="shared" si="12"/>
        <v>0</v>
      </c>
      <c r="BL88" s="22">
        <f t="shared" si="13"/>
        <v>0</v>
      </c>
      <c r="BM88" s="22">
        <f t="shared" si="21"/>
        <v>0</v>
      </c>
    </row>
    <row r="89" spans="2:65" s="18" customFormat="1" ht="21" customHeight="1">
      <c r="B89" s="83">
        <f t="shared" si="16"/>
        <v>64</v>
      </c>
      <c r="C89" s="370"/>
      <c r="D89" s="371"/>
      <c r="E89" s="74"/>
      <c r="F89" s="75"/>
      <c r="G89" s="76"/>
      <c r="H89" s="77"/>
      <c r="I89" s="75"/>
      <c r="J89" s="78"/>
      <c r="K89" s="77"/>
      <c r="L89" s="79"/>
      <c r="M89" s="78"/>
      <c r="N89" s="77"/>
      <c r="O89" s="79"/>
      <c r="P89" s="78"/>
      <c r="Q89" s="77"/>
      <c r="R89" s="75"/>
      <c r="S89" s="78"/>
      <c r="T89" s="77"/>
      <c r="U89" s="75"/>
      <c r="V89" s="78"/>
      <c r="W89" s="77"/>
      <c r="X89" s="75"/>
      <c r="Y89" s="78"/>
      <c r="Z89" s="77"/>
      <c r="AA89" s="75"/>
      <c r="AB89" s="78"/>
      <c r="AC89" s="77"/>
      <c r="AD89" s="75"/>
      <c r="AE89" s="78"/>
      <c r="AF89" s="77"/>
      <c r="AG89" s="75"/>
      <c r="AH89" s="78"/>
      <c r="AI89" s="77"/>
      <c r="AJ89" s="75"/>
      <c r="AK89" s="78"/>
      <c r="AL89" s="77"/>
      <c r="AM89" s="75"/>
      <c r="AN89" s="76"/>
      <c r="AO89" s="80"/>
      <c r="AP89" s="284">
        <f t="shared" si="17"/>
        <v>0</v>
      </c>
      <c r="AQ89" s="285">
        <f t="shared" si="18"/>
        <v>0</v>
      </c>
      <c r="AR89" s="286">
        <f t="shared" si="19"/>
        <v>0</v>
      </c>
      <c r="AS89" s="288">
        <f t="shared" si="20"/>
        <v>0</v>
      </c>
      <c r="BA89" s="22">
        <f t="shared" si="2"/>
        <v>0</v>
      </c>
      <c r="BB89" s="22">
        <f t="shared" si="3"/>
        <v>0</v>
      </c>
      <c r="BC89" s="22">
        <f t="shared" si="4"/>
        <v>0</v>
      </c>
      <c r="BD89" s="22">
        <f t="shared" si="5"/>
        <v>0</v>
      </c>
      <c r="BE89" s="22">
        <f t="shared" si="6"/>
        <v>0</v>
      </c>
      <c r="BF89" s="22">
        <f t="shared" si="7"/>
        <v>0</v>
      </c>
      <c r="BG89" s="22">
        <f t="shared" si="8"/>
        <v>0</v>
      </c>
      <c r="BH89" s="22">
        <f t="shared" si="9"/>
        <v>0</v>
      </c>
      <c r="BI89" s="22">
        <f t="shared" si="10"/>
        <v>0</v>
      </c>
      <c r="BJ89" s="22">
        <f t="shared" si="11"/>
        <v>0</v>
      </c>
      <c r="BK89" s="22">
        <f t="shared" si="12"/>
        <v>0</v>
      </c>
      <c r="BL89" s="22">
        <f t="shared" si="13"/>
        <v>0</v>
      </c>
      <c r="BM89" s="22">
        <f t="shared" si="21"/>
        <v>0</v>
      </c>
    </row>
    <row r="90" spans="2:65" s="18" customFormat="1" ht="21" customHeight="1">
      <c r="B90" s="83">
        <f t="shared" si="16"/>
        <v>65</v>
      </c>
      <c r="C90" s="370"/>
      <c r="D90" s="371"/>
      <c r="E90" s="74"/>
      <c r="F90" s="75"/>
      <c r="G90" s="76"/>
      <c r="H90" s="77"/>
      <c r="I90" s="75"/>
      <c r="J90" s="78"/>
      <c r="K90" s="77"/>
      <c r="L90" s="79"/>
      <c r="M90" s="78"/>
      <c r="N90" s="77"/>
      <c r="O90" s="79"/>
      <c r="P90" s="78"/>
      <c r="Q90" s="77"/>
      <c r="R90" s="75"/>
      <c r="S90" s="78"/>
      <c r="T90" s="77"/>
      <c r="U90" s="75"/>
      <c r="V90" s="78"/>
      <c r="W90" s="77"/>
      <c r="X90" s="75"/>
      <c r="Y90" s="78"/>
      <c r="Z90" s="77"/>
      <c r="AA90" s="75"/>
      <c r="AB90" s="78"/>
      <c r="AC90" s="77"/>
      <c r="AD90" s="75"/>
      <c r="AE90" s="78"/>
      <c r="AF90" s="77"/>
      <c r="AG90" s="75"/>
      <c r="AH90" s="78"/>
      <c r="AI90" s="77"/>
      <c r="AJ90" s="75"/>
      <c r="AK90" s="78"/>
      <c r="AL90" s="77"/>
      <c r="AM90" s="75"/>
      <c r="AN90" s="76"/>
      <c r="AO90" s="80"/>
      <c r="AP90" s="284">
        <f t="shared" si="17"/>
        <v>0</v>
      </c>
      <c r="AQ90" s="285">
        <f t="shared" si="18"/>
        <v>0</v>
      </c>
      <c r="AR90" s="286">
        <f t="shared" si="19"/>
        <v>0</v>
      </c>
      <c r="AS90" s="288">
        <f t="shared" si="20"/>
        <v>0</v>
      </c>
      <c r="BA90" s="22">
        <f t="shared" ref="BA90:BA225" si="22">$G90</f>
        <v>0</v>
      </c>
      <c r="BB90" s="22">
        <f t="shared" ref="BB90:BB225" si="23">$J90</f>
        <v>0</v>
      </c>
      <c r="BC90" s="22">
        <f t="shared" ref="BC90:BC225" si="24">$M90</f>
        <v>0</v>
      </c>
      <c r="BD90" s="22">
        <f t="shared" ref="BD90:BD225" si="25">$P90</f>
        <v>0</v>
      </c>
      <c r="BE90" s="22">
        <f t="shared" ref="BE90:BE225" si="26">$S90</f>
        <v>0</v>
      </c>
      <c r="BF90" s="22">
        <f t="shared" ref="BF90:BF225" si="27">$V90</f>
        <v>0</v>
      </c>
      <c r="BG90" s="22">
        <f t="shared" ref="BG90:BG225" si="28">$Y90</f>
        <v>0</v>
      </c>
      <c r="BH90" s="22">
        <f t="shared" ref="BH90:BH225" si="29">$AB90</f>
        <v>0</v>
      </c>
      <c r="BI90" s="22">
        <f t="shared" ref="BI90:BI225" si="30">$AE90</f>
        <v>0</v>
      </c>
      <c r="BJ90" s="22">
        <f t="shared" ref="BJ90:BJ225" si="31">$AH90</f>
        <v>0</v>
      </c>
      <c r="BK90" s="22">
        <f t="shared" ref="BK90:BK225" si="32">$AK90</f>
        <v>0</v>
      </c>
      <c r="BL90" s="22">
        <f t="shared" ref="BL90:BL225" si="33">$AN90</f>
        <v>0</v>
      </c>
      <c r="BM90" s="22">
        <f t="shared" si="21"/>
        <v>0</v>
      </c>
    </row>
    <row r="91" spans="2:65" s="18" customFormat="1" ht="21" customHeight="1">
      <c r="B91" s="83">
        <f t="shared" si="16"/>
        <v>66</v>
      </c>
      <c r="C91" s="370"/>
      <c r="D91" s="371"/>
      <c r="E91" s="74"/>
      <c r="F91" s="75"/>
      <c r="G91" s="76"/>
      <c r="H91" s="77"/>
      <c r="I91" s="75"/>
      <c r="J91" s="78"/>
      <c r="K91" s="77"/>
      <c r="L91" s="79"/>
      <c r="M91" s="78"/>
      <c r="N91" s="77"/>
      <c r="O91" s="79"/>
      <c r="P91" s="78"/>
      <c r="Q91" s="77"/>
      <c r="R91" s="75"/>
      <c r="S91" s="78"/>
      <c r="T91" s="77"/>
      <c r="U91" s="75"/>
      <c r="V91" s="78"/>
      <c r="W91" s="77"/>
      <c r="X91" s="75"/>
      <c r="Y91" s="78"/>
      <c r="Z91" s="77"/>
      <c r="AA91" s="75"/>
      <c r="AB91" s="78"/>
      <c r="AC91" s="77"/>
      <c r="AD91" s="75"/>
      <c r="AE91" s="78"/>
      <c r="AF91" s="77"/>
      <c r="AG91" s="75"/>
      <c r="AH91" s="78"/>
      <c r="AI91" s="77"/>
      <c r="AJ91" s="75"/>
      <c r="AK91" s="78"/>
      <c r="AL91" s="77"/>
      <c r="AM91" s="75"/>
      <c r="AN91" s="76"/>
      <c r="AO91" s="80"/>
      <c r="AP91" s="284">
        <f t="shared" si="17"/>
        <v>0</v>
      </c>
      <c r="AQ91" s="285">
        <f t="shared" si="18"/>
        <v>0</v>
      </c>
      <c r="AR91" s="286">
        <f t="shared" si="19"/>
        <v>0</v>
      </c>
      <c r="AS91" s="288">
        <f t="shared" si="20"/>
        <v>0</v>
      </c>
      <c r="BA91" s="22">
        <f t="shared" si="22"/>
        <v>0</v>
      </c>
      <c r="BB91" s="22">
        <f t="shared" si="23"/>
        <v>0</v>
      </c>
      <c r="BC91" s="22">
        <f t="shared" si="24"/>
        <v>0</v>
      </c>
      <c r="BD91" s="22">
        <f t="shared" si="25"/>
        <v>0</v>
      </c>
      <c r="BE91" s="22">
        <f t="shared" si="26"/>
        <v>0</v>
      </c>
      <c r="BF91" s="22">
        <f t="shared" si="27"/>
        <v>0</v>
      </c>
      <c r="BG91" s="22">
        <f t="shared" si="28"/>
        <v>0</v>
      </c>
      <c r="BH91" s="22">
        <f t="shared" si="29"/>
        <v>0</v>
      </c>
      <c r="BI91" s="22">
        <f t="shared" si="30"/>
        <v>0</v>
      </c>
      <c r="BJ91" s="22">
        <f t="shared" si="31"/>
        <v>0</v>
      </c>
      <c r="BK91" s="22">
        <f t="shared" si="32"/>
        <v>0</v>
      </c>
      <c r="BL91" s="22">
        <f t="shared" si="33"/>
        <v>0</v>
      </c>
      <c r="BM91" s="22">
        <f t="shared" si="21"/>
        <v>0</v>
      </c>
    </row>
    <row r="92" spans="2:65" s="18" customFormat="1" ht="21" customHeight="1">
      <c r="B92" s="83">
        <f t="shared" ref="B92:B225" si="34">B91+1</f>
        <v>67</v>
      </c>
      <c r="C92" s="370"/>
      <c r="D92" s="371"/>
      <c r="E92" s="74"/>
      <c r="F92" s="75"/>
      <c r="G92" s="76"/>
      <c r="H92" s="77"/>
      <c r="I92" s="75"/>
      <c r="J92" s="78"/>
      <c r="K92" s="77"/>
      <c r="L92" s="79"/>
      <c r="M92" s="78"/>
      <c r="N92" s="77"/>
      <c r="O92" s="79"/>
      <c r="P92" s="78"/>
      <c r="Q92" s="77"/>
      <c r="R92" s="75"/>
      <c r="S92" s="78"/>
      <c r="T92" s="77"/>
      <c r="U92" s="75"/>
      <c r="V92" s="78"/>
      <c r="W92" s="77"/>
      <c r="X92" s="75"/>
      <c r="Y92" s="78"/>
      <c r="Z92" s="77"/>
      <c r="AA92" s="75"/>
      <c r="AB92" s="78"/>
      <c r="AC92" s="77"/>
      <c r="AD92" s="75"/>
      <c r="AE92" s="78"/>
      <c r="AF92" s="77"/>
      <c r="AG92" s="75"/>
      <c r="AH92" s="78"/>
      <c r="AI92" s="77"/>
      <c r="AJ92" s="75"/>
      <c r="AK92" s="78"/>
      <c r="AL92" s="77"/>
      <c r="AM92" s="75"/>
      <c r="AN92" s="76"/>
      <c r="AO92" s="80"/>
      <c r="AP92" s="284">
        <f t="shared" ref="AP92:AP155" si="35">SUM(E92,H92,K92,N92,Q92,T92,W92,Z92,AC92,AF92,AI92,AL92)</f>
        <v>0</v>
      </c>
      <c r="AQ92" s="285">
        <f t="shared" ref="AQ92:AQ155" si="36">SUM(F92,I92,L92,O92,R92,U92,X92,AA92,AD92,AG92,AJ92,AM92)</f>
        <v>0</v>
      </c>
      <c r="AR92" s="286">
        <f t="shared" ref="AR92:AR155" si="37">SUM(G92,J92,M92,P92,S92,V92,Y92,AB92,AE92,AH92,AK92,AN92,AO92)</f>
        <v>0</v>
      </c>
      <c r="AS92" s="288">
        <f t="shared" ref="AS92:AS155" si="38">E92+H92+K92+N92+Q92+T92+W92+Z92+AC92+AF92+AI92+AL92</f>
        <v>0</v>
      </c>
      <c r="BA92" s="22">
        <f t="shared" si="22"/>
        <v>0</v>
      </c>
      <c r="BB92" s="22">
        <f t="shared" si="23"/>
        <v>0</v>
      </c>
      <c r="BC92" s="22">
        <f t="shared" si="24"/>
        <v>0</v>
      </c>
      <c r="BD92" s="22">
        <f t="shared" si="25"/>
        <v>0</v>
      </c>
      <c r="BE92" s="22">
        <f t="shared" si="26"/>
        <v>0</v>
      </c>
      <c r="BF92" s="22">
        <f t="shared" si="27"/>
        <v>0</v>
      </c>
      <c r="BG92" s="22">
        <f t="shared" si="28"/>
        <v>0</v>
      </c>
      <c r="BH92" s="22">
        <f t="shared" si="29"/>
        <v>0</v>
      </c>
      <c r="BI92" s="22">
        <f t="shared" si="30"/>
        <v>0</v>
      </c>
      <c r="BJ92" s="22">
        <f t="shared" si="31"/>
        <v>0</v>
      </c>
      <c r="BK92" s="22">
        <f t="shared" si="32"/>
        <v>0</v>
      </c>
      <c r="BL92" s="22">
        <f t="shared" si="33"/>
        <v>0</v>
      </c>
      <c r="BM92" s="22">
        <f t="shared" si="21"/>
        <v>0</v>
      </c>
    </row>
    <row r="93" spans="2:65" s="18" customFormat="1" ht="21" customHeight="1">
      <c r="B93" s="83">
        <f t="shared" si="34"/>
        <v>68</v>
      </c>
      <c r="C93" s="370"/>
      <c r="D93" s="371"/>
      <c r="E93" s="74"/>
      <c r="F93" s="75"/>
      <c r="G93" s="76"/>
      <c r="H93" s="77"/>
      <c r="I93" s="75"/>
      <c r="J93" s="78"/>
      <c r="K93" s="77"/>
      <c r="L93" s="79"/>
      <c r="M93" s="78"/>
      <c r="N93" s="77"/>
      <c r="O93" s="79"/>
      <c r="P93" s="78"/>
      <c r="Q93" s="77"/>
      <c r="R93" s="75"/>
      <c r="S93" s="78"/>
      <c r="T93" s="77"/>
      <c r="U93" s="75"/>
      <c r="V93" s="78"/>
      <c r="W93" s="77"/>
      <c r="X93" s="75"/>
      <c r="Y93" s="78"/>
      <c r="Z93" s="77"/>
      <c r="AA93" s="75"/>
      <c r="AB93" s="78"/>
      <c r="AC93" s="77"/>
      <c r="AD93" s="75"/>
      <c r="AE93" s="78"/>
      <c r="AF93" s="77"/>
      <c r="AG93" s="75"/>
      <c r="AH93" s="78"/>
      <c r="AI93" s="77"/>
      <c r="AJ93" s="75"/>
      <c r="AK93" s="78"/>
      <c r="AL93" s="77"/>
      <c r="AM93" s="75"/>
      <c r="AN93" s="76"/>
      <c r="AO93" s="80"/>
      <c r="AP93" s="284">
        <f t="shared" si="35"/>
        <v>0</v>
      </c>
      <c r="AQ93" s="285">
        <f t="shared" si="36"/>
        <v>0</v>
      </c>
      <c r="AR93" s="286">
        <f t="shared" si="37"/>
        <v>0</v>
      </c>
      <c r="AS93" s="288">
        <f t="shared" si="38"/>
        <v>0</v>
      </c>
      <c r="BA93" s="22">
        <f t="shared" si="22"/>
        <v>0</v>
      </c>
      <c r="BB93" s="22">
        <f t="shared" si="23"/>
        <v>0</v>
      </c>
      <c r="BC93" s="22">
        <f t="shared" si="24"/>
        <v>0</v>
      </c>
      <c r="BD93" s="22">
        <f t="shared" si="25"/>
        <v>0</v>
      </c>
      <c r="BE93" s="22">
        <f t="shared" si="26"/>
        <v>0</v>
      </c>
      <c r="BF93" s="22">
        <f t="shared" si="27"/>
        <v>0</v>
      </c>
      <c r="BG93" s="22">
        <f t="shared" si="28"/>
        <v>0</v>
      </c>
      <c r="BH93" s="22">
        <f t="shared" si="29"/>
        <v>0</v>
      </c>
      <c r="BI93" s="22">
        <f t="shared" si="30"/>
        <v>0</v>
      </c>
      <c r="BJ93" s="22">
        <f t="shared" si="31"/>
        <v>0</v>
      </c>
      <c r="BK93" s="22">
        <f t="shared" si="32"/>
        <v>0</v>
      </c>
      <c r="BL93" s="22">
        <f t="shared" si="33"/>
        <v>0</v>
      </c>
      <c r="BM93" s="22">
        <f t="shared" si="21"/>
        <v>0</v>
      </c>
    </row>
    <row r="94" spans="2:65" s="18" customFormat="1" ht="21" customHeight="1">
      <c r="B94" s="83">
        <f t="shared" si="34"/>
        <v>69</v>
      </c>
      <c r="C94" s="370"/>
      <c r="D94" s="371"/>
      <c r="E94" s="74"/>
      <c r="F94" s="75"/>
      <c r="G94" s="76"/>
      <c r="H94" s="77"/>
      <c r="I94" s="75"/>
      <c r="J94" s="78"/>
      <c r="K94" s="77"/>
      <c r="L94" s="79"/>
      <c r="M94" s="78"/>
      <c r="N94" s="77"/>
      <c r="O94" s="79"/>
      <c r="P94" s="78"/>
      <c r="Q94" s="77"/>
      <c r="R94" s="75"/>
      <c r="S94" s="78"/>
      <c r="T94" s="77"/>
      <c r="U94" s="75"/>
      <c r="V94" s="78"/>
      <c r="W94" s="77"/>
      <c r="X94" s="75"/>
      <c r="Y94" s="78"/>
      <c r="Z94" s="77"/>
      <c r="AA94" s="75"/>
      <c r="AB94" s="78"/>
      <c r="AC94" s="77"/>
      <c r="AD94" s="75"/>
      <c r="AE94" s="78"/>
      <c r="AF94" s="77"/>
      <c r="AG94" s="75"/>
      <c r="AH94" s="78"/>
      <c r="AI94" s="77"/>
      <c r="AJ94" s="75"/>
      <c r="AK94" s="78"/>
      <c r="AL94" s="77"/>
      <c r="AM94" s="75"/>
      <c r="AN94" s="76"/>
      <c r="AO94" s="80"/>
      <c r="AP94" s="284">
        <f t="shared" si="35"/>
        <v>0</v>
      </c>
      <c r="AQ94" s="285">
        <f t="shared" si="36"/>
        <v>0</v>
      </c>
      <c r="AR94" s="286">
        <f t="shared" si="37"/>
        <v>0</v>
      </c>
      <c r="AS94" s="288">
        <f t="shared" si="38"/>
        <v>0</v>
      </c>
      <c r="BA94" s="22">
        <f t="shared" si="22"/>
        <v>0</v>
      </c>
      <c r="BB94" s="22">
        <f t="shared" si="23"/>
        <v>0</v>
      </c>
      <c r="BC94" s="22">
        <f t="shared" si="24"/>
        <v>0</v>
      </c>
      <c r="BD94" s="22">
        <f t="shared" si="25"/>
        <v>0</v>
      </c>
      <c r="BE94" s="22">
        <f t="shared" si="26"/>
        <v>0</v>
      </c>
      <c r="BF94" s="22">
        <f t="shared" si="27"/>
        <v>0</v>
      </c>
      <c r="BG94" s="22">
        <f t="shared" si="28"/>
        <v>0</v>
      </c>
      <c r="BH94" s="22">
        <f t="shared" si="29"/>
        <v>0</v>
      </c>
      <c r="BI94" s="22">
        <f t="shared" si="30"/>
        <v>0</v>
      </c>
      <c r="BJ94" s="22">
        <f t="shared" si="31"/>
        <v>0</v>
      </c>
      <c r="BK94" s="22">
        <f t="shared" si="32"/>
        <v>0</v>
      </c>
      <c r="BL94" s="22">
        <f t="shared" si="33"/>
        <v>0</v>
      </c>
      <c r="BM94" s="22">
        <f t="shared" si="21"/>
        <v>0</v>
      </c>
    </row>
    <row r="95" spans="2:65" s="18" customFormat="1" ht="21" customHeight="1">
      <c r="B95" s="83">
        <f t="shared" si="34"/>
        <v>70</v>
      </c>
      <c r="C95" s="370"/>
      <c r="D95" s="371"/>
      <c r="E95" s="74"/>
      <c r="F95" s="75"/>
      <c r="G95" s="76"/>
      <c r="H95" s="77"/>
      <c r="I95" s="75"/>
      <c r="J95" s="78"/>
      <c r="K95" s="77"/>
      <c r="L95" s="79"/>
      <c r="M95" s="78"/>
      <c r="N95" s="77"/>
      <c r="O95" s="79"/>
      <c r="P95" s="78"/>
      <c r="Q95" s="77"/>
      <c r="R95" s="75"/>
      <c r="S95" s="78"/>
      <c r="T95" s="77"/>
      <c r="U95" s="75"/>
      <c r="V95" s="78"/>
      <c r="W95" s="77"/>
      <c r="X95" s="75"/>
      <c r="Y95" s="78"/>
      <c r="Z95" s="77"/>
      <c r="AA95" s="75"/>
      <c r="AB95" s="78"/>
      <c r="AC95" s="77"/>
      <c r="AD95" s="75"/>
      <c r="AE95" s="78"/>
      <c r="AF95" s="77"/>
      <c r="AG95" s="75"/>
      <c r="AH95" s="78"/>
      <c r="AI95" s="77"/>
      <c r="AJ95" s="75"/>
      <c r="AK95" s="78"/>
      <c r="AL95" s="77"/>
      <c r="AM95" s="75"/>
      <c r="AN95" s="76"/>
      <c r="AO95" s="80"/>
      <c r="AP95" s="284">
        <f t="shared" si="35"/>
        <v>0</v>
      </c>
      <c r="AQ95" s="285">
        <f t="shared" si="36"/>
        <v>0</v>
      </c>
      <c r="AR95" s="286">
        <f t="shared" si="37"/>
        <v>0</v>
      </c>
      <c r="AS95" s="288">
        <f t="shared" si="38"/>
        <v>0</v>
      </c>
      <c r="BA95" s="22">
        <f t="shared" si="22"/>
        <v>0</v>
      </c>
      <c r="BB95" s="22">
        <f t="shared" si="23"/>
        <v>0</v>
      </c>
      <c r="BC95" s="22">
        <f t="shared" si="24"/>
        <v>0</v>
      </c>
      <c r="BD95" s="22">
        <f t="shared" si="25"/>
        <v>0</v>
      </c>
      <c r="BE95" s="22">
        <f t="shared" si="26"/>
        <v>0</v>
      </c>
      <c r="BF95" s="22">
        <f t="shared" si="27"/>
        <v>0</v>
      </c>
      <c r="BG95" s="22">
        <f t="shared" si="28"/>
        <v>0</v>
      </c>
      <c r="BH95" s="22">
        <f t="shared" si="29"/>
        <v>0</v>
      </c>
      <c r="BI95" s="22">
        <f t="shared" si="30"/>
        <v>0</v>
      </c>
      <c r="BJ95" s="22">
        <f t="shared" si="31"/>
        <v>0</v>
      </c>
      <c r="BK95" s="22">
        <f t="shared" si="32"/>
        <v>0</v>
      </c>
      <c r="BL95" s="22">
        <f t="shared" si="33"/>
        <v>0</v>
      </c>
      <c r="BM95" s="22">
        <f t="shared" si="21"/>
        <v>0</v>
      </c>
    </row>
    <row r="96" spans="2:65" s="18" customFormat="1" ht="21" customHeight="1">
      <c r="B96" s="83">
        <f t="shared" si="34"/>
        <v>71</v>
      </c>
      <c r="C96" s="370"/>
      <c r="D96" s="371"/>
      <c r="E96" s="74"/>
      <c r="F96" s="75"/>
      <c r="G96" s="76"/>
      <c r="H96" s="77"/>
      <c r="I96" s="75"/>
      <c r="J96" s="78"/>
      <c r="K96" s="77"/>
      <c r="L96" s="79"/>
      <c r="M96" s="78"/>
      <c r="N96" s="77"/>
      <c r="O96" s="79"/>
      <c r="P96" s="78"/>
      <c r="Q96" s="77"/>
      <c r="R96" s="75"/>
      <c r="S96" s="78"/>
      <c r="T96" s="77"/>
      <c r="U96" s="75"/>
      <c r="V96" s="78"/>
      <c r="W96" s="77"/>
      <c r="X96" s="75"/>
      <c r="Y96" s="78"/>
      <c r="Z96" s="77"/>
      <c r="AA96" s="75"/>
      <c r="AB96" s="78"/>
      <c r="AC96" s="77"/>
      <c r="AD96" s="75"/>
      <c r="AE96" s="78"/>
      <c r="AF96" s="77"/>
      <c r="AG96" s="75"/>
      <c r="AH96" s="78"/>
      <c r="AI96" s="77"/>
      <c r="AJ96" s="75"/>
      <c r="AK96" s="78"/>
      <c r="AL96" s="77"/>
      <c r="AM96" s="75"/>
      <c r="AN96" s="76"/>
      <c r="AO96" s="80"/>
      <c r="AP96" s="284">
        <f t="shared" si="35"/>
        <v>0</v>
      </c>
      <c r="AQ96" s="285">
        <f t="shared" si="36"/>
        <v>0</v>
      </c>
      <c r="AR96" s="286">
        <f t="shared" si="37"/>
        <v>0</v>
      </c>
      <c r="AS96" s="288">
        <f t="shared" si="38"/>
        <v>0</v>
      </c>
      <c r="BA96" s="22">
        <f t="shared" si="22"/>
        <v>0</v>
      </c>
      <c r="BB96" s="22">
        <f t="shared" si="23"/>
        <v>0</v>
      </c>
      <c r="BC96" s="22">
        <f t="shared" si="24"/>
        <v>0</v>
      </c>
      <c r="BD96" s="22">
        <f t="shared" si="25"/>
        <v>0</v>
      </c>
      <c r="BE96" s="22">
        <f t="shared" si="26"/>
        <v>0</v>
      </c>
      <c r="BF96" s="22">
        <f t="shared" si="27"/>
        <v>0</v>
      </c>
      <c r="BG96" s="22">
        <f t="shared" si="28"/>
        <v>0</v>
      </c>
      <c r="BH96" s="22">
        <f t="shared" si="29"/>
        <v>0</v>
      </c>
      <c r="BI96" s="22">
        <f t="shared" si="30"/>
        <v>0</v>
      </c>
      <c r="BJ96" s="22">
        <f t="shared" si="31"/>
        <v>0</v>
      </c>
      <c r="BK96" s="22">
        <f t="shared" si="32"/>
        <v>0</v>
      </c>
      <c r="BL96" s="22">
        <f t="shared" si="33"/>
        <v>0</v>
      </c>
      <c r="BM96" s="22">
        <f t="shared" si="21"/>
        <v>0</v>
      </c>
    </row>
    <row r="97" spans="2:66" s="18" customFormat="1" ht="21" customHeight="1">
      <c r="B97" s="83">
        <f t="shared" si="34"/>
        <v>72</v>
      </c>
      <c r="C97" s="370"/>
      <c r="D97" s="371"/>
      <c r="E97" s="74"/>
      <c r="F97" s="75"/>
      <c r="G97" s="76"/>
      <c r="H97" s="77"/>
      <c r="I97" s="75"/>
      <c r="J97" s="78"/>
      <c r="K97" s="77"/>
      <c r="L97" s="79"/>
      <c r="M97" s="78"/>
      <c r="N97" s="77"/>
      <c r="O97" s="79"/>
      <c r="P97" s="78"/>
      <c r="Q97" s="77"/>
      <c r="R97" s="75"/>
      <c r="S97" s="78"/>
      <c r="T97" s="77"/>
      <c r="U97" s="75"/>
      <c r="V97" s="78"/>
      <c r="W97" s="77"/>
      <c r="X97" s="75"/>
      <c r="Y97" s="78"/>
      <c r="Z97" s="77"/>
      <c r="AA97" s="75"/>
      <c r="AB97" s="78"/>
      <c r="AC97" s="77"/>
      <c r="AD97" s="75"/>
      <c r="AE97" s="78"/>
      <c r="AF97" s="77"/>
      <c r="AG97" s="75"/>
      <c r="AH97" s="78"/>
      <c r="AI97" s="77"/>
      <c r="AJ97" s="75"/>
      <c r="AK97" s="78"/>
      <c r="AL97" s="77"/>
      <c r="AM97" s="75"/>
      <c r="AN97" s="76"/>
      <c r="AO97" s="80"/>
      <c r="AP97" s="284">
        <f t="shared" si="35"/>
        <v>0</v>
      </c>
      <c r="AQ97" s="285">
        <f t="shared" si="36"/>
        <v>0</v>
      </c>
      <c r="AR97" s="286">
        <f t="shared" si="37"/>
        <v>0</v>
      </c>
      <c r="AS97" s="288">
        <f t="shared" si="38"/>
        <v>0</v>
      </c>
      <c r="BA97" s="22">
        <f t="shared" si="22"/>
        <v>0</v>
      </c>
      <c r="BB97" s="22">
        <f t="shared" si="23"/>
        <v>0</v>
      </c>
      <c r="BC97" s="22">
        <f t="shared" si="24"/>
        <v>0</v>
      </c>
      <c r="BD97" s="22">
        <f t="shared" si="25"/>
        <v>0</v>
      </c>
      <c r="BE97" s="22">
        <f t="shared" si="26"/>
        <v>0</v>
      </c>
      <c r="BF97" s="22">
        <f t="shared" si="27"/>
        <v>0</v>
      </c>
      <c r="BG97" s="22">
        <f t="shared" si="28"/>
        <v>0</v>
      </c>
      <c r="BH97" s="22">
        <f t="shared" si="29"/>
        <v>0</v>
      </c>
      <c r="BI97" s="22">
        <f t="shared" si="30"/>
        <v>0</v>
      </c>
      <c r="BJ97" s="22">
        <f t="shared" si="31"/>
        <v>0</v>
      </c>
      <c r="BK97" s="22">
        <f t="shared" si="32"/>
        <v>0</v>
      </c>
      <c r="BL97" s="22">
        <f t="shared" si="33"/>
        <v>0</v>
      </c>
      <c r="BM97" s="22">
        <f t="shared" si="21"/>
        <v>0</v>
      </c>
      <c r="BN97" s="17"/>
    </row>
    <row r="98" spans="2:66" s="18" customFormat="1" ht="21" customHeight="1">
      <c r="B98" s="83">
        <f t="shared" si="34"/>
        <v>73</v>
      </c>
      <c r="C98" s="370"/>
      <c r="D98" s="371"/>
      <c r="E98" s="74"/>
      <c r="F98" s="75"/>
      <c r="G98" s="76"/>
      <c r="H98" s="77"/>
      <c r="I98" s="75"/>
      <c r="J98" s="78"/>
      <c r="K98" s="77"/>
      <c r="L98" s="79"/>
      <c r="M98" s="78"/>
      <c r="N98" s="77"/>
      <c r="O98" s="79"/>
      <c r="P98" s="78"/>
      <c r="Q98" s="77"/>
      <c r="R98" s="75"/>
      <c r="S98" s="78"/>
      <c r="T98" s="77"/>
      <c r="U98" s="75"/>
      <c r="V98" s="78"/>
      <c r="W98" s="77"/>
      <c r="X98" s="75"/>
      <c r="Y98" s="78"/>
      <c r="Z98" s="77"/>
      <c r="AA98" s="75"/>
      <c r="AB98" s="78"/>
      <c r="AC98" s="77"/>
      <c r="AD98" s="75"/>
      <c r="AE98" s="78"/>
      <c r="AF98" s="77"/>
      <c r="AG98" s="75"/>
      <c r="AH98" s="78"/>
      <c r="AI98" s="77"/>
      <c r="AJ98" s="75"/>
      <c r="AK98" s="78"/>
      <c r="AL98" s="77"/>
      <c r="AM98" s="75"/>
      <c r="AN98" s="76"/>
      <c r="AO98" s="80"/>
      <c r="AP98" s="284">
        <f t="shared" si="35"/>
        <v>0</v>
      </c>
      <c r="AQ98" s="285">
        <f t="shared" si="36"/>
        <v>0</v>
      </c>
      <c r="AR98" s="286">
        <f t="shared" si="37"/>
        <v>0</v>
      </c>
      <c r="AS98" s="288">
        <f t="shared" si="38"/>
        <v>0</v>
      </c>
      <c r="BA98" s="22">
        <f t="shared" si="22"/>
        <v>0</v>
      </c>
      <c r="BB98" s="22">
        <f t="shared" si="23"/>
        <v>0</v>
      </c>
      <c r="BC98" s="22">
        <f t="shared" si="24"/>
        <v>0</v>
      </c>
      <c r="BD98" s="22">
        <f t="shared" si="25"/>
        <v>0</v>
      </c>
      <c r="BE98" s="22">
        <f t="shared" si="26"/>
        <v>0</v>
      </c>
      <c r="BF98" s="22">
        <f t="shared" si="27"/>
        <v>0</v>
      </c>
      <c r="BG98" s="22">
        <f t="shared" si="28"/>
        <v>0</v>
      </c>
      <c r="BH98" s="22">
        <f t="shared" si="29"/>
        <v>0</v>
      </c>
      <c r="BI98" s="22">
        <f t="shared" si="30"/>
        <v>0</v>
      </c>
      <c r="BJ98" s="22">
        <f t="shared" si="31"/>
        <v>0</v>
      </c>
      <c r="BK98" s="22">
        <f t="shared" si="32"/>
        <v>0</v>
      </c>
      <c r="BL98" s="22">
        <f t="shared" si="33"/>
        <v>0</v>
      </c>
      <c r="BM98" s="22">
        <f t="shared" si="21"/>
        <v>0</v>
      </c>
      <c r="BN98" s="5"/>
    </row>
    <row r="99" spans="2:66" s="18" customFormat="1" ht="21" customHeight="1">
      <c r="B99" s="83">
        <f t="shared" si="34"/>
        <v>74</v>
      </c>
      <c r="C99" s="370"/>
      <c r="D99" s="371"/>
      <c r="E99" s="74"/>
      <c r="F99" s="75"/>
      <c r="G99" s="76"/>
      <c r="H99" s="77"/>
      <c r="I99" s="75"/>
      <c r="J99" s="78"/>
      <c r="K99" s="77"/>
      <c r="L99" s="79"/>
      <c r="M99" s="78"/>
      <c r="N99" s="77"/>
      <c r="O99" s="79"/>
      <c r="P99" s="78"/>
      <c r="Q99" s="77"/>
      <c r="R99" s="75"/>
      <c r="S99" s="78"/>
      <c r="T99" s="77"/>
      <c r="U99" s="75"/>
      <c r="V99" s="78"/>
      <c r="W99" s="77"/>
      <c r="X99" s="75"/>
      <c r="Y99" s="78"/>
      <c r="Z99" s="77"/>
      <c r="AA99" s="75"/>
      <c r="AB99" s="78"/>
      <c r="AC99" s="77"/>
      <c r="AD99" s="75"/>
      <c r="AE99" s="78"/>
      <c r="AF99" s="77"/>
      <c r="AG99" s="75"/>
      <c r="AH99" s="78"/>
      <c r="AI99" s="77"/>
      <c r="AJ99" s="75"/>
      <c r="AK99" s="78"/>
      <c r="AL99" s="77"/>
      <c r="AM99" s="75"/>
      <c r="AN99" s="76"/>
      <c r="AO99" s="80"/>
      <c r="AP99" s="284">
        <f t="shared" si="35"/>
        <v>0</v>
      </c>
      <c r="AQ99" s="285">
        <f t="shared" si="36"/>
        <v>0</v>
      </c>
      <c r="AR99" s="286">
        <f t="shared" si="37"/>
        <v>0</v>
      </c>
      <c r="AS99" s="288">
        <f t="shared" si="38"/>
        <v>0</v>
      </c>
      <c r="BA99" s="22">
        <f t="shared" si="22"/>
        <v>0</v>
      </c>
      <c r="BB99" s="22">
        <f t="shared" si="23"/>
        <v>0</v>
      </c>
      <c r="BC99" s="22">
        <f t="shared" si="24"/>
        <v>0</v>
      </c>
      <c r="BD99" s="22">
        <f t="shared" si="25"/>
        <v>0</v>
      </c>
      <c r="BE99" s="22">
        <f t="shared" si="26"/>
        <v>0</v>
      </c>
      <c r="BF99" s="22">
        <f t="shared" si="27"/>
        <v>0</v>
      </c>
      <c r="BG99" s="22">
        <f t="shared" si="28"/>
        <v>0</v>
      </c>
      <c r="BH99" s="22">
        <f t="shared" si="29"/>
        <v>0</v>
      </c>
      <c r="BI99" s="22">
        <f t="shared" si="30"/>
        <v>0</v>
      </c>
      <c r="BJ99" s="22">
        <f t="shared" si="31"/>
        <v>0</v>
      </c>
      <c r="BK99" s="22">
        <f t="shared" si="32"/>
        <v>0</v>
      </c>
      <c r="BL99" s="22">
        <f t="shared" si="33"/>
        <v>0</v>
      </c>
      <c r="BM99" s="22">
        <f t="shared" si="21"/>
        <v>0</v>
      </c>
      <c r="BN99" s="5"/>
    </row>
    <row r="100" spans="2:66" s="18" customFormat="1" ht="21" customHeight="1">
      <c r="B100" s="83">
        <f t="shared" si="34"/>
        <v>75</v>
      </c>
      <c r="C100" s="370"/>
      <c r="D100" s="371"/>
      <c r="E100" s="74"/>
      <c r="F100" s="75"/>
      <c r="G100" s="76"/>
      <c r="H100" s="77"/>
      <c r="I100" s="75"/>
      <c r="J100" s="78"/>
      <c r="K100" s="77"/>
      <c r="L100" s="79"/>
      <c r="M100" s="78"/>
      <c r="N100" s="77"/>
      <c r="O100" s="79"/>
      <c r="P100" s="78"/>
      <c r="Q100" s="77"/>
      <c r="R100" s="75"/>
      <c r="S100" s="78"/>
      <c r="T100" s="77"/>
      <c r="U100" s="75"/>
      <c r="V100" s="78"/>
      <c r="W100" s="77"/>
      <c r="X100" s="75"/>
      <c r="Y100" s="78"/>
      <c r="Z100" s="77"/>
      <c r="AA100" s="75"/>
      <c r="AB100" s="78"/>
      <c r="AC100" s="77"/>
      <c r="AD100" s="75"/>
      <c r="AE100" s="78"/>
      <c r="AF100" s="77"/>
      <c r="AG100" s="75"/>
      <c r="AH100" s="78"/>
      <c r="AI100" s="77"/>
      <c r="AJ100" s="75"/>
      <c r="AK100" s="78"/>
      <c r="AL100" s="77"/>
      <c r="AM100" s="75"/>
      <c r="AN100" s="76"/>
      <c r="AO100" s="80"/>
      <c r="AP100" s="284">
        <f t="shared" si="35"/>
        <v>0</v>
      </c>
      <c r="AQ100" s="285">
        <f t="shared" si="36"/>
        <v>0</v>
      </c>
      <c r="AR100" s="286">
        <f t="shared" si="37"/>
        <v>0</v>
      </c>
      <c r="AS100" s="288">
        <f t="shared" si="38"/>
        <v>0</v>
      </c>
      <c r="BA100" s="22">
        <f t="shared" si="22"/>
        <v>0</v>
      </c>
      <c r="BB100" s="22">
        <f t="shared" si="23"/>
        <v>0</v>
      </c>
      <c r="BC100" s="22">
        <f t="shared" si="24"/>
        <v>0</v>
      </c>
      <c r="BD100" s="22">
        <f t="shared" si="25"/>
        <v>0</v>
      </c>
      <c r="BE100" s="22">
        <f t="shared" si="26"/>
        <v>0</v>
      </c>
      <c r="BF100" s="22">
        <f t="shared" si="27"/>
        <v>0</v>
      </c>
      <c r="BG100" s="22">
        <f t="shared" si="28"/>
        <v>0</v>
      </c>
      <c r="BH100" s="22">
        <f t="shared" si="29"/>
        <v>0</v>
      </c>
      <c r="BI100" s="22">
        <f t="shared" si="30"/>
        <v>0</v>
      </c>
      <c r="BJ100" s="22">
        <f t="shared" si="31"/>
        <v>0</v>
      </c>
      <c r="BK100" s="22">
        <f t="shared" si="32"/>
        <v>0</v>
      </c>
      <c r="BL100" s="22">
        <f t="shared" si="33"/>
        <v>0</v>
      </c>
      <c r="BM100" s="22">
        <f t="shared" si="21"/>
        <v>0</v>
      </c>
      <c r="BN100" s="5"/>
    </row>
    <row r="101" spans="2:66" ht="21" customHeight="1">
      <c r="B101" s="83">
        <f t="shared" si="34"/>
        <v>76</v>
      </c>
      <c r="C101" s="370"/>
      <c r="D101" s="371"/>
      <c r="E101" s="74"/>
      <c r="F101" s="75"/>
      <c r="G101" s="76"/>
      <c r="H101" s="77"/>
      <c r="I101" s="75"/>
      <c r="J101" s="78"/>
      <c r="K101" s="77"/>
      <c r="L101" s="79"/>
      <c r="M101" s="78"/>
      <c r="N101" s="77"/>
      <c r="O101" s="79"/>
      <c r="P101" s="78"/>
      <c r="Q101" s="77"/>
      <c r="R101" s="75"/>
      <c r="S101" s="78"/>
      <c r="T101" s="77"/>
      <c r="U101" s="75"/>
      <c r="V101" s="78"/>
      <c r="W101" s="77"/>
      <c r="X101" s="75"/>
      <c r="Y101" s="78"/>
      <c r="Z101" s="77"/>
      <c r="AA101" s="75"/>
      <c r="AB101" s="78"/>
      <c r="AC101" s="77"/>
      <c r="AD101" s="75"/>
      <c r="AE101" s="78"/>
      <c r="AF101" s="77"/>
      <c r="AG101" s="75"/>
      <c r="AH101" s="78"/>
      <c r="AI101" s="77"/>
      <c r="AJ101" s="75"/>
      <c r="AK101" s="78"/>
      <c r="AL101" s="77"/>
      <c r="AM101" s="75"/>
      <c r="AN101" s="76"/>
      <c r="AO101" s="80"/>
      <c r="AP101" s="284">
        <f t="shared" si="35"/>
        <v>0</v>
      </c>
      <c r="AQ101" s="285">
        <f t="shared" si="36"/>
        <v>0</v>
      </c>
      <c r="AR101" s="286">
        <f t="shared" si="37"/>
        <v>0</v>
      </c>
      <c r="AS101" s="288">
        <f t="shared" si="38"/>
        <v>0</v>
      </c>
    </row>
    <row r="102" spans="2:66" ht="21" customHeight="1">
      <c r="B102" s="83">
        <f t="shared" si="34"/>
        <v>77</v>
      </c>
      <c r="C102" s="370"/>
      <c r="D102" s="371"/>
      <c r="E102" s="74"/>
      <c r="F102" s="75"/>
      <c r="G102" s="76"/>
      <c r="H102" s="77"/>
      <c r="I102" s="75"/>
      <c r="J102" s="78"/>
      <c r="K102" s="77"/>
      <c r="L102" s="79"/>
      <c r="M102" s="78"/>
      <c r="N102" s="77"/>
      <c r="O102" s="79"/>
      <c r="P102" s="78"/>
      <c r="Q102" s="77"/>
      <c r="R102" s="75"/>
      <c r="S102" s="78"/>
      <c r="T102" s="77"/>
      <c r="U102" s="75"/>
      <c r="V102" s="78"/>
      <c r="W102" s="77"/>
      <c r="X102" s="75"/>
      <c r="Y102" s="78"/>
      <c r="Z102" s="77"/>
      <c r="AA102" s="75"/>
      <c r="AB102" s="78"/>
      <c r="AC102" s="77"/>
      <c r="AD102" s="75"/>
      <c r="AE102" s="78"/>
      <c r="AF102" s="77"/>
      <c r="AG102" s="75"/>
      <c r="AH102" s="78"/>
      <c r="AI102" s="77"/>
      <c r="AJ102" s="75"/>
      <c r="AK102" s="78"/>
      <c r="AL102" s="77"/>
      <c r="AM102" s="75"/>
      <c r="AN102" s="76"/>
      <c r="AO102" s="80"/>
      <c r="AP102" s="284">
        <f t="shared" si="35"/>
        <v>0</v>
      </c>
      <c r="AQ102" s="285">
        <f t="shared" si="36"/>
        <v>0</v>
      </c>
      <c r="AR102" s="286">
        <f t="shared" si="37"/>
        <v>0</v>
      </c>
      <c r="AS102" s="288">
        <f t="shared" si="38"/>
        <v>0</v>
      </c>
    </row>
    <row r="103" spans="2:66" ht="21" customHeight="1">
      <c r="B103" s="83">
        <f t="shared" si="34"/>
        <v>78</v>
      </c>
      <c r="C103" s="370"/>
      <c r="D103" s="371"/>
      <c r="E103" s="74"/>
      <c r="F103" s="75"/>
      <c r="G103" s="76"/>
      <c r="H103" s="77"/>
      <c r="I103" s="75"/>
      <c r="J103" s="78"/>
      <c r="K103" s="77"/>
      <c r="L103" s="79"/>
      <c r="M103" s="78"/>
      <c r="N103" s="77"/>
      <c r="O103" s="79"/>
      <c r="P103" s="78"/>
      <c r="Q103" s="77"/>
      <c r="R103" s="75"/>
      <c r="S103" s="78"/>
      <c r="T103" s="77"/>
      <c r="U103" s="75"/>
      <c r="V103" s="78"/>
      <c r="W103" s="77"/>
      <c r="X103" s="75"/>
      <c r="Y103" s="78"/>
      <c r="Z103" s="77"/>
      <c r="AA103" s="75"/>
      <c r="AB103" s="78"/>
      <c r="AC103" s="77"/>
      <c r="AD103" s="75"/>
      <c r="AE103" s="78"/>
      <c r="AF103" s="77"/>
      <c r="AG103" s="75"/>
      <c r="AH103" s="78"/>
      <c r="AI103" s="77"/>
      <c r="AJ103" s="75"/>
      <c r="AK103" s="78"/>
      <c r="AL103" s="77"/>
      <c r="AM103" s="75"/>
      <c r="AN103" s="76"/>
      <c r="AO103" s="80"/>
      <c r="AP103" s="284">
        <f t="shared" si="35"/>
        <v>0</v>
      </c>
      <c r="AQ103" s="285">
        <f t="shared" si="36"/>
        <v>0</v>
      </c>
      <c r="AR103" s="286">
        <f t="shared" si="37"/>
        <v>0</v>
      </c>
      <c r="AS103" s="288">
        <f t="shared" si="38"/>
        <v>0</v>
      </c>
    </row>
    <row r="104" spans="2:66" ht="21" customHeight="1">
      <c r="B104" s="83">
        <f t="shared" si="34"/>
        <v>79</v>
      </c>
      <c r="C104" s="370"/>
      <c r="D104" s="371"/>
      <c r="E104" s="74"/>
      <c r="F104" s="75"/>
      <c r="G104" s="76"/>
      <c r="H104" s="77"/>
      <c r="I104" s="75"/>
      <c r="J104" s="78"/>
      <c r="K104" s="77"/>
      <c r="L104" s="79"/>
      <c r="M104" s="78"/>
      <c r="N104" s="77"/>
      <c r="O104" s="79"/>
      <c r="P104" s="78"/>
      <c r="Q104" s="77"/>
      <c r="R104" s="75"/>
      <c r="S104" s="78"/>
      <c r="T104" s="77"/>
      <c r="U104" s="75"/>
      <c r="V104" s="78"/>
      <c r="W104" s="77"/>
      <c r="X104" s="75"/>
      <c r="Y104" s="78"/>
      <c r="Z104" s="77"/>
      <c r="AA104" s="75"/>
      <c r="AB104" s="78"/>
      <c r="AC104" s="77"/>
      <c r="AD104" s="75"/>
      <c r="AE104" s="78"/>
      <c r="AF104" s="77"/>
      <c r="AG104" s="75"/>
      <c r="AH104" s="78"/>
      <c r="AI104" s="77"/>
      <c r="AJ104" s="75"/>
      <c r="AK104" s="78"/>
      <c r="AL104" s="77"/>
      <c r="AM104" s="75"/>
      <c r="AN104" s="76"/>
      <c r="AO104" s="80"/>
      <c r="AP104" s="284">
        <f t="shared" si="35"/>
        <v>0</v>
      </c>
      <c r="AQ104" s="285">
        <f t="shared" si="36"/>
        <v>0</v>
      </c>
      <c r="AR104" s="286">
        <f t="shared" si="37"/>
        <v>0</v>
      </c>
      <c r="AS104" s="288">
        <f t="shared" si="38"/>
        <v>0</v>
      </c>
    </row>
    <row r="105" spans="2:66" ht="21" customHeight="1">
      <c r="B105" s="83">
        <f t="shared" si="34"/>
        <v>80</v>
      </c>
      <c r="C105" s="370"/>
      <c r="D105" s="371"/>
      <c r="E105" s="74"/>
      <c r="F105" s="75"/>
      <c r="G105" s="76"/>
      <c r="H105" s="77"/>
      <c r="I105" s="75"/>
      <c r="J105" s="78"/>
      <c r="K105" s="77"/>
      <c r="L105" s="79"/>
      <c r="M105" s="78"/>
      <c r="N105" s="77"/>
      <c r="O105" s="79"/>
      <c r="P105" s="78"/>
      <c r="Q105" s="77"/>
      <c r="R105" s="75"/>
      <c r="S105" s="78"/>
      <c r="T105" s="77"/>
      <c r="U105" s="75"/>
      <c r="V105" s="78"/>
      <c r="W105" s="77"/>
      <c r="X105" s="75"/>
      <c r="Y105" s="78"/>
      <c r="Z105" s="77"/>
      <c r="AA105" s="75"/>
      <c r="AB105" s="78"/>
      <c r="AC105" s="77"/>
      <c r="AD105" s="75"/>
      <c r="AE105" s="78"/>
      <c r="AF105" s="77"/>
      <c r="AG105" s="75"/>
      <c r="AH105" s="78"/>
      <c r="AI105" s="77"/>
      <c r="AJ105" s="75"/>
      <c r="AK105" s="78"/>
      <c r="AL105" s="77"/>
      <c r="AM105" s="75"/>
      <c r="AN105" s="76"/>
      <c r="AO105" s="80"/>
      <c r="AP105" s="284">
        <f t="shared" si="35"/>
        <v>0</v>
      </c>
      <c r="AQ105" s="285">
        <f t="shared" si="36"/>
        <v>0</v>
      </c>
      <c r="AR105" s="286">
        <f t="shared" si="37"/>
        <v>0</v>
      </c>
      <c r="AS105" s="288">
        <f t="shared" si="38"/>
        <v>0</v>
      </c>
    </row>
    <row r="106" spans="2:66" ht="21" customHeight="1">
      <c r="B106" s="83">
        <f t="shared" si="34"/>
        <v>81</v>
      </c>
      <c r="C106" s="370"/>
      <c r="D106" s="371"/>
      <c r="E106" s="74"/>
      <c r="F106" s="75"/>
      <c r="G106" s="76"/>
      <c r="H106" s="77"/>
      <c r="I106" s="75"/>
      <c r="J106" s="78"/>
      <c r="K106" s="77"/>
      <c r="L106" s="79"/>
      <c r="M106" s="78"/>
      <c r="N106" s="77"/>
      <c r="O106" s="79"/>
      <c r="P106" s="78"/>
      <c r="Q106" s="77"/>
      <c r="R106" s="75"/>
      <c r="S106" s="78"/>
      <c r="T106" s="77"/>
      <c r="U106" s="75"/>
      <c r="V106" s="78"/>
      <c r="W106" s="77"/>
      <c r="X106" s="75"/>
      <c r="Y106" s="78"/>
      <c r="Z106" s="77"/>
      <c r="AA106" s="75"/>
      <c r="AB106" s="78"/>
      <c r="AC106" s="77"/>
      <c r="AD106" s="75"/>
      <c r="AE106" s="78"/>
      <c r="AF106" s="77"/>
      <c r="AG106" s="75"/>
      <c r="AH106" s="78"/>
      <c r="AI106" s="77"/>
      <c r="AJ106" s="75"/>
      <c r="AK106" s="78"/>
      <c r="AL106" s="77"/>
      <c r="AM106" s="75"/>
      <c r="AN106" s="76"/>
      <c r="AO106" s="80"/>
      <c r="AP106" s="284">
        <f t="shared" si="35"/>
        <v>0</v>
      </c>
      <c r="AQ106" s="285">
        <f t="shared" si="36"/>
        <v>0</v>
      </c>
      <c r="AR106" s="286">
        <f t="shared" si="37"/>
        <v>0</v>
      </c>
      <c r="AS106" s="288">
        <f t="shared" si="38"/>
        <v>0</v>
      </c>
    </row>
    <row r="107" spans="2:66" ht="21" customHeight="1">
      <c r="B107" s="83">
        <f t="shared" si="34"/>
        <v>82</v>
      </c>
      <c r="C107" s="370"/>
      <c r="D107" s="371"/>
      <c r="E107" s="74"/>
      <c r="F107" s="75"/>
      <c r="G107" s="76"/>
      <c r="H107" s="77"/>
      <c r="I107" s="75"/>
      <c r="J107" s="78"/>
      <c r="K107" s="77"/>
      <c r="L107" s="79"/>
      <c r="M107" s="78"/>
      <c r="N107" s="77"/>
      <c r="O107" s="79"/>
      <c r="P107" s="78"/>
      <c r="Q107" s="77"/>
      <c r="R107" s="75"/>
      <c r="S107" s="78"/>
      <c r="T107" s="77"/>
      <c r="U107" s="75"/>
      <c r="V107" s="78"/>
      <c r="W107" s="77"/>
      <c r="X107" s="75"/>
      <c r="Y107" s="78"/>
      <c r="Z107" s="77"/>
      <c r="AA107" s="75"/>
      <c r="AB107" s="78"/>
      <c r="AC107" s="77"/>
      <c r="AD107" s="75"/>
      <c r="AE107" s="78"/>
      <c r="AF107" s="77"/>
      <c r="AG107" s="75"/>
      <c r="AH107" s="78"/>
      <c r="AI107" s="77"/>
      <c r="AJ107" s="75"/>
      <c r="AK107" s="78"/>
      <c r="AL107" s="77"/>
      <c r="AM107" s="75"/>
      <c r="AN107" s="76"/>
      <c r="AO107" s="80"/>
      <c r="AP107" s="284">
        <f t="shared" si="35"/>
        <v>0</v>
      </c>
      <c r="AQ107" s="285">
        <f t="shared" si="36"/>
        <v>0</v>
      </c>
      <c r="AR107" s="286">
        <f t="shared" si="37"/>
        <v>0</v>
      </c>
      <c r="AS107" s="288">
        <f t="shared" si="38"/>
        <v>0</v>
      </c>
    </row>
    <row r="108" spans="2:66" ht="21" customHeight="1">
      <c r="B108" s="83">
        <f t="shared" si="34"/>
        <v>83</v>
      </c>
      <c r="C108" s="370"/>
      <c r="D108" s="371"/>
      <c r="E108" s="74"/>
      <c r="F108" s="75"/>
      <c r="G108" s="76"/>
      <c r="H108" s="77"/>
      <c r="I108" s="75"/>
      <c r="J108" s="78"/>
      <c r="K108" s="77"/>
      <c r="L108" s="79"/>
      <c r="M108" s="78"/>
      <c r="N108" s="77"/>
      <c r="O108" s="79"/>
      <c r="P108" s="78"/>
      <c r="Q108" s="77"/>
      <c r="R108" s="75"/>
      <c r="S108" s="78"/>
      <c r="T108" s="77"/>
      <c r="U108" s="75"/>
      <c r="V108" s="78"/>
      <c r="W108" s="77"/>
      <c r="X108" s="75"/>
      <c r="Y108" s="78"/>
      <c r="Z108" s="77"/>
      <c r="AA108" s="75"/>
      <c r="AB108" s="78"/>
      <c r="AC108" s="77"/>
      <c r="AD108" s="75"/>
      <c r="AE108" s="78"/>
      <c r="AF108" s="77"/>
      <c r="AG108" s="75"/>
      <c r="AH108" s="78"/>
      <c r="AI108" s="77"/>
      <c r="AJ108" s="75"/>
      <c r="AK108" s="78"/>
      <c r="AL108" s="77"/>
      <c r="AM108" s="75"/>
      <c r="AN108" s="76"/>
      <c r="AO108" s="80"/>
      <c r="AP108" s="284">
        <f t="shared" si="35"/>
        <v>0</v>
      </c>
      <c r="AQ108" s="285">
        <f t="shared" si="36"/>
        <v>0</v>
      </c>
      <c r="AR108" s="286">
        <f t="shared" si="37"/>
        <v>0</v>
      </c>
      <c r="AS108" s="288">
        <f t="shared" si="38"/>
        <v>0</v>
      </c>
    </row>
    <row r="109" spans="2:66" ht="21" customHeight="1">
      <c r="B109" s="83">
        <f t="shared" si="34"/>
        <v>84</v>
      </c>
      <c r="C109" s="370"/>
      <c r="D109" s="371"/>
      <c r="E109" s="74"/>
      <c r="F109" s="75"/>
      <c r="G109" s="76"/>
      <c r="H109" s="77"/>
      <c r="I109" s="75"/>
      <c r="J109" s="78"/>
      <c r="K109" s="77"/>
      <c r="L109" s="79"/>
      <c r="M109" s="78"/>
      <c r="N109" s="77"/>
      <c r="O109" s="79"/>
      <c r="P109" s="78"/>
      <c r="Q109" s="77"/>
      <c r="R109" s="75"/>
      <c r="S109" s="78"/>
      <c r="T109" s="77"/>
      <c r="U109" s="75"/>
      <c r="V109" s="78"/>
      <c r="W109" s="77"/>
      <c r="X109" s="75"/>
      <c r="Y109" s="78"/>
      <c r="Z109" s="77"/>
      <c r="AA109" s="75"/>
      <c r="AB109" s="78"/>
      <c r="AC109" s="77"/>
      <c r="AD109" s="75"/>
      <c r="AE109" s="78"/>
      <c r="AF109" s="77"/>
      <c r="AG109" s="75"/>
      <c r="AH109" s="78"/>
      <c r="AI109" s="77"/>
      <c r="AJ109" s="75"/>
      <c r="AK109" s="78"/>
      <c r="AL109" s="77"/>
      <c r="AM109" s="75"/>
      <c r="AN109" s="76"/>
      <c r="AO109" s="80"/>
      <c r="AP109" s="284">
        <f t="shared" si="35"/>
        <v>0</v>
      </c>
      <c r="AQ109" s="285">
        <f t="shared" si="36"/>
        <v>0</v>
      </c>
      <c r="AR109" s="286">
        <f t="shared" si="37"/>
        <v>0</v>
      </c>
      <c r="AS109" s="288">
        <f t="shared" si="38"/>
        <v>0</v>
      </c>
    </row>
    <row r="110" spans="2:66" ht="21" customHeight="1">
      <c r="B110" s="83">
        <f t="shared" si="34"/>
        <v>85</v>
      </c>
      <c r="C110" s="370"/>
      <c r="D110" s="371"/>
      <c r="E110" s="74"/>
      <c r="F110" s="75"/>
      <c r="G110" s="76"/>
      <c r="H110" s="77"/>
      <c r="I110" s="75"/>
      <c r="J110" s="78"/>
      <c r="K110" s="77"/>
      <c r="L110" s="79"/>
      <c r="M110" s="78"/>
      <c r="N110" s="77"/>
      <c r="O110" s="79"/>
      <c r="P110" s="78"/>
      <c r="Q110" s="77"/>
      <c r="R110" s="75"/>
      <c r="S110" s="78"/>
      <c r="T110" s="77"/>
      <c r="U110" s="75"/>
      <c r="V110" s="78"/>
      <c r="W110" s="77"/>
      <c r="X110" s="75"/>
      <c r="Y110" s="78"/>
      <c r="Z110" s="77"/>
      <c r="AA110" s="75"/>
      <c r="AB110" s="78"/>
      <c r="AC110" s="77"/>
      <c r="AD110" s="75"/>
      <c r="AE110" s="78"/>
      <c r="AF110" s="77"/>
      <c r="AG110" s="75"/>
      <c r="AH110" s="78"/>
      <c r="AI110" s="77"/>
      <c r="AJ110" s="75"/>
      <c r="AK110" s="78"/>
      <c r="AL110" s="77"/>
      <c r="AM110" s="75"/>
      <c r="AN110" s="76"/>
      <c r="AO110" s="80"/>
      <c r="AP110" s="284">
        <f t="shared" si="35"/>
        <v>0</v>
      </c>
      <c r="AQ110" s="285">
        <f t="shared" si="36"/>
        <v>0</v>
      </c>
      <c r="AR110" s="286">
        <f t="shared" si="37"/>
        <v>0</v>
      </c>
      <c r="AS110" s="288">
        <f t="shared" si="38"/>
        <v>0</v>
      </c>
    </row>
    <row r="111" spans="2:66" ht="21" customHeight="1">
      <c r="B111" s="83">
        <f t="shared" si="34"/>
        <v>86</v>
      </c>
      <c r="C111" s="370"/>
      <c r="D111" s="371"/>
      <c r="E111" s="74"/>
      <c r="F111" s="75"/>
      <c r="G111" s="76"/>
      <c r="H111" s="77"/>
      <c r="I111" s="75"/>
      <c r="J111" s="78"/>
      <c r="K111" s="77"/>
      <c r="L111" s="79"/>
      <c r="M111" s="78"/>
      <c r="N111" s="77"/>
      <c r="O111" s="79"/>
      <c r="P111" s="78"/>
      <c r="Q111" s="77"/>
      <c r="R111" s="75"/>
      <c r="S111" s="78"/>
      <c r="T111" s="77"/>
      <c r="U111" s="75"/>
      <c r="V111" s="78"/>
      <c r="W111" s="77"/>
      <c r="X111" s="75"/>
      <c r="Y111" s="78"/>
      <c r="Z111" s="77"/>
      <c r="AA111" s="75"/>
      <c r="AB111" s="78"/>
      <c r="AC111" s="77"/>
      <c r="AD111" s="75"/>
      <c r="AE111" s="78"/>
      <c r="AF111" s="77"/>
      <c r="AG111" s="75"/>
      <c r="AH111" s="78"/>
      <c r="AI111" s="77"/>
      <c r="AJ111" s="75"/>
      <c r="AK111" s="78"/>
      <c r="AL111" s="77"/>
      <c r="AM111" s="75"/>
      <c r="AN111" s="76"/>
      <c r="AO111" s="80"/>
      <c r="AP111" s="284">
        <f t="shared" si="35"/>
        <v>0</v>
      </c>
      <c r="AQ111" s="285">
        <f t="shared" si="36"/>
        <v>0</v>
      </c>
      <c r="AR111" s="286">
        <f t="shared" si="37"/>
        <v>0</v>
      </c>
      <c r="AS111" s="288">
        <f t="shared" si="38"/>
        <v>0</v>
      </c>
    </row>
    <row r="112" spans="2:66" ht="21" customHeight="1">
      <c r="B112" s="83">
        <f t="shared" si="34"/>
        <v>87</v>
      </c>
      <c r="C112" s="370"/>
      <c r="D112" s="371"/>
      <c r="E112" s="74"/>
      <c r="F112" s="75"/>
      <c r="G112" s="76"/>
      <c r="H112" s="77"/>
      <c r="I112" s="75"/>
      <c r="J112" s="78"/>
      <c r="K112" s="77"/>
      <c r="L112" s="79"/>
      <c r="M112" s="78"/>
      <c r="N112" s="77"/>
      <c r="O112" s="79"/>
      <c r="P112" s="78"/>
      <c r="Q112" s="77"/>
      <c r="R112" s="75"/>
      <c r="S112" s="78"/>
      <c r="T112" s="77"/>
      <c r="U112" s="75"/>
      <c r="V112" s="78"/>
      <c r="W112" s="77"/>
      <c r="X112" s="75"/>
      <c r="Y112" s="78"/>
      <c r="Z112" s="77"/>
      <c r="AA112" s="75"/>
      <c r="AB112" s="78"/>
      <c r="AC112" s="77"/>
      <c r="AD112" s="75"/>
      <c r="AE112" s="78"/>
      <c r="AF112" s="77"/>
      <c r="AG112" s="75"/>
      <c r="AH112" s="78"/>
      <c r="AI112" s="77"/>
      <c r="AJ112" s="75"/>
      <c r="AK112" s="78"/>
      <c r="AL112" s="77"/>
      <c r="AM112" s="75"/>
      <c r="AN112" s="76"/>
      <c r="AO112" s="80"/>
      <c r="AP112" s="284">
        <f t="shared" si="35"/>
        <v>0</v>
      </c>
      <c r="AQ112" s="285">
        <f t="shared" si="36"/>
        <v>0</v>
      </c>
      <c r="AR112" s="286">
        <f t="shared" si="37"/>
        <v>0</v>
      </c>
      <c r="AS112" s="288">
        <f t="shared" si="38"/>
        <v>0</v>
      </c>
    </row>
    <row r="113" spans="2:45" ht="21" customHeight="1">
      <c r="B113" s="83">
        <f t="shared" si="34"/>
        <v>88</v>
      </c>
      <c r="C113" s="370"/>
      <c r="D113" s="371"/>
      <c r="E113" s="74"/>
      <c r="F113" s="75"/>
      <c r="G113" s="76"/>
      <c r="H113" s="77"/>
      <c r="I113" s="75"/>
      <c r="J113" s="78"/>
      <c r="K113" s="77"/>
      <c r="L113" s="79"/>
      <c r="M113" s="78"/>
      <c r="N113" s="77"/>
      <c r="O113" s="79"/>
      <c r="P113" s="78"/>
      <c r="Q113" s="77"/>
      <c r="R113" s="75"/>
      <c r="S113" s="78"/>
      <c r="T113" s="77"/>
      <c r="U113" s="75"/>
      <c r="V113" s="78"/>
      <c r="W113" s="77"/>
      <c r="X113" s="75"/>
      <c r="Y113" s="78"/>
      <c r="Z113" s="77"/>
      <c r="AA113" s="75"/>
      <c r="AB113" s="78"/>
      <c r="AC113" s="77"/>
      <c r="AD113" s="75"/>
      <c r="AE113" s="78"/>
      <c r="AF113" s="77"/>
      <c r="AG113" s="75"/>
      <c r="AH113" s="78"/>
      <c r="AI113" s="77"/>
      <c r="AJ113" s="75"/>
      <c r="AK113" s="78"/>
      <c r="AL113" s="77"/>
      <c r="AM113" s="75"/>
      <c r="AN113" s="76"/>
      <c r="AO113" s="80"/>
      <c r="AP113" s="284">
        <f t="shared" si="35"/>
        <v>0</v>
      </c>
      <c r="AQ113" s="285">
        <f t="shared" si="36"/>
        <v>0</v>
      </c>
      <c r="AR113" s="286">
        <f t="shared" si="37"/>
        <v>0</v>
      </c>
      <c r="AS113" s="288">
        <f t="shared" si="38"/>
        <v>0</v>
      </c>
    </row>
    <row r="114" spans="2:45" ht="21" customHeight="1">
      <c r="B114" s="83">
        <f t="shared" si="34"/>
        <v>89</v>
      </c>
      <c r="C114" s="370"/>
      <c r="D114" s="371"/>
      <c r="E114" s="74"/>
      <c r="F114" s="75"/>
      <c r="G114" s="76"/>
      <c r="H114" s="77"/>
      <c r="I114" s="75"/>
      <c r="J114" s="78"/>
      <c r="K114" s="77"/>
      <c r="L114" s="79"/>
      <c r="M114" s="78"/>
      <c r="N114" s="77"/>
      <c r="O114" s="79"/>
      <c r="P114" s="78"/>
      <c r="Q114" s="77"/>
      <c r="R114" s="75"/>
      <c r="S114" s="78"/>
      <c r="T114" s="77"/>
      <c r="U114" s="75"/>
      <c r="V114" s="78"/>
      <c r="W114" s="77"/>
      <c r="X114" s="75"/>
      <c r="Y114" s="78"/>
      <c r="Z114" s="77"/>
      <c r="AA114" s="75"/>
      <c r="AB114" s="78"/>
      <c r="AC114" s="77"/>
      <c r="AD114" s="75"/>
      <c r="AE114" s="78"/>
      <c r="AF114" s="77"/>
      <c r="AG114" s="75"/>
      <c r="AH114" s="78"/>
      <c r="AI114" s="77"/>
      <c r="AJ114" s="75"/>
      <c r="AK114" s="78"/>
      <c r="AL114" s="77"/>
      <c r="AM114" s="75"/>
      <c r="AN114" s="76"/>
      <c r="AO114" s="80"/>
      <c r="AP114" s="284">
        <f t="shared" si="35"/>
        <v>0</v>
      </c>
      <c r="AQ114" s="285">
        <f t="shared" si="36"/>
        <v>0</v>
      </c>
      <c r="AR114" s="286">
        <f t="shared" si="37"/>
        <v>0</v>
      </c>
      <c r="AS114" s="288">
        <f t="shared" si="38"/>
        <v>0</v>
      </c>
    </row>
    <row r="115" spans="2:45" ht="21" customHeight="1">
      <c r="B115" s="83">
        <f t="shared" si="34"/>
        <v>90</v>
      </c>
      <c r="C115" s="370"/>
      <c r="D115" s="371"/>
      <c r="E115" s="74"/>
      <c r="F115" s="75"/>
      <c r="G115" s="76"/>
      <c r="H115" s="77"/>
      <c r="I115" s="75"/>
      <c r="J115" s="78"/>
      <c r="K115" s="77"/>
      <c r="L115" s="79"/>
      <c r="M115" s="78"/>
      <c r="N115" s="77"/>
      <c r="O115" s="79"/>
      <c r="P115" s="78"/>
      <c r="Q115" s="77"/>
      <c r="R115" s="75"/>
      <c r="S115" s="78"/>
      <c r="T115" s="77"/>
      <c r="U115" s="75"/>
      <c r="V115" s="78"/>
      <c r="W115" s="77"/>
      <c r="X115" s="75"/>
      <c r="Y115" s="78"/>
      <c r="Z115" s="77"/>
      <c r="AA115" s="75"/>
      <c r="AB115" s="78"/>
      <c r="AC115" s="77"/>
      <c r="AD115" s="75"/>
      <c r="AE115" s="78"/>
      <c r="AF115" s="77"/>
      <c r="AG115" s="75"/>
      <c r="AH115" s="78"/>
      <c r="AI115" s="77"/>
      <c r="AJ115" s="75"/>
      <c r="AK115" s="78"/>
      <c r="AL115" s="77"/>
      <c r="AM115" s="75"/>
      <c r="AN115" s="76"/>
      <c r="AO115" s="80"/>
      <c r="AP115" s="284">
        <f t="shared" si="35"/>
        <v>0</v>
      </c>
      <c r="AQ115" s="285">
        <f t="shared" si="36"/>
        <v>0</v>
      </c>
      <c r="AR115" s="286">
        <f t="shared" si="37"/>
        <v>0</v>
      </c>
      <c r="AS115" s="288">
        <f t="shared" si="38"/>
        <v>0</v>
      </c>
    </row>
    <row r="116" spans="2:45" ht="21" customHeight="1">
      <c r="B116" s="83">
        <f t="shared" si="34"/>
        <v>91</v>
      </c>
      <c r="C116" s="370"/>
      <c r="D116" s="371"/>
      <c r="E116" s="74"/>
      <c r="F116" s="75"/>
      <c r="G116" s="76"/>
      <c r="H116" s="77"/>
      <c r="I116" s="75"/>
      <c r="J116" s="78"/>
      <c r="K116" s="77"/>
      <c r="L116" s="79"/>
      <c r="M116" s="78"/>
      <c r="N116" s="77"/>
      <c r="O116" s="79"/>
      <c r="P116" s="78"/>
      <c r="Q116" s="77"/>
      <c r="R116" s="75"/>
      <c r="S116" s="78"/>
      <c r="T116" s="77"/>
      <c r="U116" s="75"/>
      <c r="V116" s="78"/>
      <c r="W116" s="77"/>
      <c r="X116" s="75"/>
      <c r="Y116" s="78"/>
      <c r="Z116" s="77"/>
      <c r="AA116" s="75"/>
      <c r="AB116" s="78"/>
      <c r="AC116" s="77"/>
      <c r="AD116" s="75"/>
      <c r="AE116" s="78"/>
      <c r="AF116" s="77"/>
      <c r="AG116" s="75"/>
      <c r="AH116" s="78"/>
      <c r="AI116" s="77"/>
      <c r="AJ116" s="75"/>
      <c r="AK116" s="78"/>
      <c r="AL116" s="77"/>
      <c r="AM116" s="75"/>
      <c r="AN116" s="76"/>
      <c r="AO116" s="80"/>
      <c r="AP116" s="284">
        <f t="shared" si="35"/>
        <v>0</v>
      </c>
      <c r="AQ116" s="285">
        <f t="shared" si="36"/>
        <v>0</v>
      </c>
      <c r="AR116" s="286">
        <f t="shared" si="37"/>
        <v>0</v>
      </c>
      <c r="AS116" s="288">
        <f t="shared" si="38"/>
        <v>0</v>
      </c>
    </row>
    <row r="117" spans="2:45" ht="21" customHeight="1">
      <c r="B117" s="83">
        <f t="shared" si="34"/>
        <v>92</v>
      </c>
      <c r="C117" s="370"/>
      <c r="D117" s="371"/>
      <c r="E117" s="74"/>
      <c r="F117" s="75"/>
      <c r="G117" s="76"/>
      <c r="H117" s="77"/>
      <c r="I117" s="75"/>
      <c r="J117" s="78"/>
      <c r="K117" s="77"/>
      <c r="L117" s="79"/>
      <c r="M117" s="78"/>
      <c r="N117" s="77"/>
      <c r="O117" s="79"/>
      <c r="P117" s="78"/>
      <c r="Q117" s="77"/>
      <c r="R117" s="75"/>
      <c r="S117" s="78"/>
      <c r="T117" s="77"/>
      <c r="U117" s="75"/>
      <c r="V117" s="78"/>
      <c r="W117" s="77"/>
      <c r="X117" s="75"/>
      <c r="Y117" s="78"/>
      <c r="Z117" s="77"/>
      <c r="AA117" s="75"/>
      <c r="AB117" s="78"/>
      <c r="AC117" s="77"/>
      <c r="AD117" s="75"/>
      <c r="AE117" s="78"/>
      <c r="AF117" s="77"/>
      <c r="AG117" s="75"/>
      <c r="AH117" s="78"/>
      <c r="AI117" s="77"/>
      <c r="AJ117" s="75"/>
      <c r="AK117" s="78"/>
      <c r="AL117" s="77"/>
      <c r="AM117" s="75"/>
      <c r="AN117" s="76"/>
      <c r="AO117" s="80"/>
      <c r="AP117" s="284">
        <f t="shared" si="35"/>
        <v>0</v>
      </c>
      <c r="AQ117" s="285">
        <f t="shared" si="36"/>
        <v>0</v>
      </c>
      <c r="AR117" s="286">
        <f t="shared" si="37"/>
        <v>0</v>
      </c>
      <c r="AS117" s="288">
        <f t="shared" si="38"/>
        <v>0</v>
      </c>
    </row>
    <row r="118" spans="2:45" ht="21" customHeight="1">
      <c r="B118" s="83">
        <f t="shared" si="34"/>
        <v>93</v>
      </c>
      <c r="C118" s="370"/>
      <c r="D118" s="371"/>
      <c r="E118" s="74"/>
      <c r="F118" s="75"/>
      <c r="G118" s="76"/>
      <c r="H118" s="77"/>
      <c r="I118" s="75"/>
      <c r="J118" s="78"/>
      <c r="K118" s="77"/>
      <c r="L118" s="79"/>
      <c r="M118" s="78"/>
      <c r="N118" s="77"/>
      <c r="O118" s="79"/>
      <c r="P118" s="78"/>
      <c r="Q118" s="77"/>
      <c r="R118" s="75"/>
      <c r="S118" s="78"/>
      <c r="T118" s="77"/>
      <c r="U118" s="75"/>
      <c r="V118" s="78"/>
      <c r="W118" s="77"/>
      <c r="X118" s="75"/>
      <c r="Y118" s="78"/>
      <c r="Z118" s="77"/>
      <c r="AA118" s="75"/>
      <c r="AB118" s="78"/>
      <c r="AC118" s="77"/>
      <c r="AD118" s="75"/>
      <c r="AE118" s="78"/>
      <c r="AF118" s="77"/>
      <c r="AG118" s="75"/>
      <c r="AH118" s="78"/>
      <c r="AI118" s="77"/>
      <c r="AJ118" s="75"/>
      <c r="AK118" s="78"/>
      <c r="AL118" s="77"/>
      <c r="AM118" s="75"/>
      <c r="AN118" s="76"/>
      <c r="AO118" s="80"/>
      <c r="AP118" s="284">
        <f t="shared" si="35"/>
        <v>0</v>
      </c>
      <c r="AQ118" s="285">
        <f t="shared" si="36"/>
        <v>0</v>
      </c>
      <c r="AR118" s="286">
        <f t="shared" si="37"/>
        <v>0</v>
      </c>
      <c r="AS118" s="288">
        <f t="shared" si="38"/>
        <v>0</v>
      </c>
    </row>
    <row r="119" spans="2:45" ht="21" customHeight="1">
      <c r="B119" s="83">
        <f t="shared" si="34"/>
        <v>94</v>
      </c>
      <c r="C119" s="370"/>
      <c r="D119" s="371"/>
      <c r="E119" s="74"/>
      <c r="F119" s="75"/>
      <c r="G119" s="76"/>
      <c r="H119" s="77"/>
      <c r="I119" s="75"/>
      <c r="J119" s="78"/>
      <c r="K119" s="77"/>
      <c r="L119" s="79"/>
      <c r="M119" s="78"/>
      <c r="N119" s="77"/>
      <c r="O119" s="79"/>
      <c r="P119" s="78"/>
      <c r="Q119" s="77"/>
      <c r="R119" s="75"/>
      <c r="S119" s="78"/>
      <c r="T119" s="77"/>
      <c r="U119" s="75"/>
      <c r="V119" s="78"/>
      <c r="W119" s="77"/>
      <c r="X119" s="75"/>
      <c r="Y119" s="78"/>
      <c r="Z119" s="77"/>
      <c r="AA119" s="75"/>
      <c r="AB119" s="78"/>
      <c r="AC119" s="77"/>
      <c r="AD119" s="75"/>
      <c r="AE119" s="78"/>
      <c r="AF119" s="77"/>
      <c r="AG119" s="75"/>
      <c r="AH119" s="78"/>
      <c r="AI119" s="77"/>
      <c r="AJ119" s="75"/>
      <c r="AK119" s="78"/>
      <c r="AL119" s="77"/>
      <c r="AM119" s="75"/>
      <c r="AN119" s="76"/>
      <c r="AO119" s="80"/>
      <c r="AP119" s="284">
        <f t="shared" si="35"/>
        <v>0</v>
      </c>
      <c r="AQ119" s="285">
        <f t="shared" si="36"/>
        <v>0</v>
      </c>
      <c r="AR119" s="286">
        <f t="shared" si="37"/>
        <v>0</v>
      </c>
      <c r="AS119" s="288">
        <f t="shared" si="38"/>
        <v>0</v>
      </c>
    </row>
    <row r="120" spans="2:45" ht="21" customHeight="1">
      <c r="B120" s="83">
        <f t="shared" si="34"/>
        <v>95</v>
      </c>
      <c r="C120" s="370"/>
      <c r="D120" s="371"/>
      <c r="E120" s="74"/>
      <c r="F120" s="75"/>
      <c r="G120" s="76"/>
      <c r="H120" s="77"/>
      <c r="I120" s="75"/>
      <c r="J120" s="78"/>
      <c r="K120" s="77"/>
      <c r="L120" s="79"/>
      <c r="M120" s="78"/>
      <c r="N120" s="77"/>
      <c r="O120" s="79"/>
      <c r="P120" s="78"/>
      <c r="Q120" s="77"/>
      <c r="R120" s="75"/>
      <c r="S120" s="78"/>
      <c r="T120" s="77"/>
      <c r="U120" s="75"/>
      <c r="V120" s="78"/>
      <c r="W120" s="77"/>
      <c r="X120" s="75"/>
      <c r="Y120" s="78"/>
      <c r="Z120" s="77"/>
      <c r="AA120" s="75"/>
      <c r="AB120" s="78"/>
      <c r="AC120" s="77"/>
      <c r="AD120" s="75"/>
      <c r="AE120" s="78"/>
      <c r="AF120" s="77"/>
      <c r="AG120" s="75"/>
      <c r="AH120" s="78"/>
      <c r="AI120" s="77"/>
      <c r="AJ120" s="75"/>
      <c r="AK120" s="78"/>
      <c r="AL120" s="77"/>
      <c r="AM120" s="75"/>
      <c r="AN120" s="76"/>
      <c r="AO120" s="80"/>
      <c r="AP120" s="284">
        <f t="shared" si="35"/>
        <v>0</v>
      </c>
      <c r="AQ120" s="285">
        <f t="shared" si="36"/>
        <v>0</v>
      </c>
      <c r="AR120" s="286">
        <f t="shared" si="37"/>
        <v>0</v>
      </c>
      <c r="AS120" s="288">
        <f t="shared" si="38"/>
        <v>0</v>
      </c>
    </row>
    <row r="121" spans="2:45" ht="21" customHeight="1">
      <c r="B121" s="83">
        <f t="shared" si="34"/>
        <v>96</v>
      </c>
      <c r="C121" s="370"/>
      <c r="D121" s="371"/>
      <c r="E121" s="74"/>
      <c r="F121" s="75"/>
      <c r="G121" s="76"/>
      <c r="H121" s="77"/>
      <c r="I121" s="75"/>
      <c r="J121" s="78"/>
      <c r="K121" s="77"/>
      <c r="L121" s="79"/>
      <c r="M121" s="78"/>
      <c r="N121" s="77"/>
      <c r="O121" s="79"/>
      <c r="P121" s="78"/>
      <c r="Q121" s="77"/>
      <c r="R121" s="75"/>
      <c r="S121" s="78"/>
      <c r="T121" s="77"/>
      <c r="U121" s="75"/>
      <c r="V121" s="78"/>
      <c r="W121" s="77"/>
      <c r="X121" s="75"/>
      <c r="Y121" s="78"/>
      <c r="Z121" s="77"/>
      <c r="AA121" s="75"/>
      <c r="AB121" s="78"/>
      <c r="AC121" s="77"/>
      <c r="AD121" s="75"/>
      <c r="AE121" s="78"/>
      <c r="AF121" s="77"/>
      <c r="AG121" s="75"/>
      <c r="AH121" s="78"/>
      <c r="AI121" s="77"/>
      <c r="AJ121" s="75"/>
      <c r="AK121" s="78"/>
      <c r="AL121" s="77"/>
      <c r="AM121" s="75"/>
      <c r="AN121" s="76"/>
      <c r="AO121" s="80"/>
      <c r="AP121" s="284">
        <f t="shared" si="35"/>
        <v>0</v>
      </c>
      <c r="AQ121" s="285">
        <f t="shared" si="36"/>
        <v>0</v>
      </c>
      <c r="AR121" s="286">
        <f t="shared" si="37"/>
        <v>0</v>
      </c>
      <c r="AS121" s="288">
        <f t="shared" si="38"/>
        <v>0</v>
      </c>
    </row>
    <row r="122" spans="2:45" ht="21" customHeight="1">
      <c r="B122" s="83">
        <f t="shared" si="34"/>
        <v>97</v>
      </c>
      <c r="C122" s="370"/>
      <c r="D122" s="371"/>
      <c r="E122" s="74"/>
      <c r="F122" s="75"/>
      <c r="G122" s="76"/>
      <c r="H122" s="77"/>
      <c r="I122" s="75"/>
      <c r="J122" s="78"/>
      <c r="K122" s="77"/>
      <c r="L122" s="79"/>
      <c r="M122" s="78"/>
      <c r="N122" s="77"/>
      <c r="O122" s="79"/>
      <c r="P122" s="78"/>
      <c r="Q122" s="77"/>
      <c r="R122" s="75"/>
      <c r="S122" s="78"/>
      <c r="T122" s="77"/>
      <c r="U122" s="75"/>
      <c r="V122" s="78"/>
      <c r="W122" s="77"/>
      <c r="X122" s="75"/>
      <c r="Y122" s="78"/>
      <c r="Z122" s="77"/>
      <c r="AA122" s="75"/>
      <c r="AB122" s="78"/>
      <c r="AC122" s="77"/>
      <c r="AD122" s="75"/>
      <c r="AE122" s="78"/>
      <c r="AF122" s="77"/>
      <c r="AG122" s="75"/>
      <c r="AH122" s="78"/>
      <c r="AI122" s="77"/>
      <c r="AJ122" s="75"/>
      <c r="AK122" s="78"/>
      <c r="AL122" s="77"/>
      <c r="AM122" s="75"/>
      <c r="AN122" s="76"/>
      <c r="AO122" s="80"/>
      <c r="AP122" s="284">
        <f t="shared" si="35"/>
        <v>0</v>
      </c>
      <c r="AQ122" s="285">
        <f t="shared" si="36"/>
        <v>0</v>
      </c>
      <c r="AR122" s="286">
        <f t="shared" si="37"/>
        <v>0</v>
      </c>
      <c r="AS122" s="288">
        <f t="shared" si="38"/>
        <v>0</v>
      </c>
    </row>
    <row r="123" spans="2:45" ht="21" customHeight="1">
      <c r="B123" s="83">
        <f t="shared" si="34"/>
        <v>98</v>
      </c>
      <c r="C123" s="370"/>
      <c r="D123" s="371"/>
      <c r="E123" s="74"/>
      <c r="F123" s="75"/>
      <c r="G123" s="76"/>
      <c r="H123" s="77"/>
      <c r="I123" s="75"/>
      <c r="J123" s="78"/>
      <c r="K123" s="77"/>
      <c r="L123" s="79"/>
      <c r="M123" s="78"/>
      <c r="N123" s="77"/>
      <c r="O123" s="79"/>
      <c r="P123" s="78"/>
      <c r="Q123" s="77"/>
      <c r="R123" s="75"/>
      <c r="S123" s="78"/>
      <c r="T123" s="77"/>
      <c r="U123" s="75"/>
      <c r="V123" s="78"/>
      <c r="W123" s="77"/>
      <c r="X123" s="75"/>
      <c r="Y123" s="78"/>
      <c r="Z123" s="77"/>
      <c r="AA123" s="75"/>
      <c r="AB123" s="78"/>
      <c r="AC123" s="77"/>
      <c r="AD123" s="75"/>
      <c r="AE123" s="78"/>
      <c r="AF123" s="77"/>
      <c r="AG123" s="75"/>
      <c r="AH123" s="78"/>
      <c r="AI123" s="77"/>
      <c r="AJ123" s="75"/>
      <c r="AK123" s="78"/>
      <c r="AL123" s="77"/>
      <c r="AM123" s="75"/>
      <c r="AN123" s="76"/>
      <c r="AO123" s="80"/>
      <c r="AP123" s="284">
        <f t="shared" si="35"/>
        <v>0</v>
      </c>
      <c r="AQ123" s="285">
        <f t="shared" si="36"/>
        <v>0</v>
      </c>
      <c r="AR123" s="286">
        <f t="shared" si="37"/>
        <v>0</v>
      </c>
      <c r="AS123" s="288">
        <f t="shared" si="38"/>
        <v>0</v>
      </c>
    </row>
    <row r="124" spans="2:45" ht="21" customHeight="1">
      <c r="B124" s="83">
        <f t="shared" si="34"/>
        <v>99</v>
      </c>
      <c r="C124" s="370"/>
      <c r="D124" s="371"/>
      <c r="E124" s="74"/>
      <c r="F124" s="75"/>
      <c r="G124" s="76"/>
      <c r="H124" s="77"/>
      <c r="I124" s="75"/>
      <c r="J124" s="78"/>
      <c r="K124" s="77"/>
      <c r="L124" s="79"/>
      <c r="M124" s="78"/>
      <c r="N124" s="77"/>
      <c r="O124" s="79"/>
      <c r="P124" s="78"/>
      <c r="Q124" s="77"/>
      <c r="R124" s="75"/>
      <c r="S124" s="78"/>
      <c r="T124" s="77"/>
      <c r="U124" s="75"/>
      <c r="V124" s="78"/>
      <c r="W124" s="77"/>
      <c r="X124" s="75"/>
      <c r="Y124" s="78"/>
      <c r="Z124" s="77"/>
      <c r="AA124" s="75"/>
      <c r="AB124" s="78"/>
      <c r="AC124" s="77"/>
      <c r="AD124" s="75"/>
      <c r="AE124" s="78"/>
      <c r="AF124" s="77"/>
      <c r="AG124" s="75"/>
      <c r="AH124" s="78"/>
      <c r="AI124" s="77"/>
      <c r="AJ124" s="75"/>
      <c r="AK124" s="78"/>
      <c r="AL124" s="77"/>
      <c r="AM124" s="75"/>
      <c r="AN124" s="76"/>
      <c r="AO124" s="80"/>
      <c r="AP124" s="284">
        <f t="shared" si="35"/>
        <v>0</v>
      </c>
      <c r="AQ124" s="285">
        <f t="shared" si="36"/>
        <v>0</v>
      </c>
      <c r="AR124" s="286">
        <f t="shared" si="37"/>
        <v>0</v>
      </c>
      <c r="AS124" s="288">
        <f t="shared" si="38"/>
        <v>0</v>
      </c>
    </row>
    <row r="125" spans="2:45" ht="21" customHeight="1">
      <c r="B125" s="83">
        <f t="shared" si="34"/>
        <v>100</v>
      </c>
      <c r="C125" s="370"/>
      <c r="D125" s="371"/>
      <c r="E125" s="74"/>
      <c r="F125" s="75"/>
      <c r="G125" s="76"/>
      <c r="H125" s="77"/>
      <c r="I125" s="75"/>
      <c r="J125" s="78"/>
      <c r="K125" s="77"/>
      <c r="L125" s="79"/>
      <c r="M125" s="78"/>
      <c r="N125" s="77"/>
      <c r="O125" s="79"/>
      <c r="P125" s="78"/>
      <c r="Q125" s="77"/>
      <c r="R125" s="75"/>
      <c r="S125" s="78"/>
      <c r="T125" s="77"/>
      <c r="U125" s="75"/>
      <c r="V125" s="78"/>
      <c r="W125" s="77"/>
      <c r="X125" s="75"/>
      <c r="Y125" s="78"/>
      <c r="Z125" s="77"/>
      <c r="AA125" s="75"/>
      <c r="AB125" s="78"/>
      <c r="AC125" s="77"/>
      <c r="AD125" s="75"/>
      <c r="AE125" s="78"/>
      <c r="AF125" s="77"/>
      <c r="AG125" s="75"/>
      <c r="AH125" s="78"/>
      <c r="AI125" s="77"/>
      <c r="AJ125" s="75"/>
      <c r="AK125" s="78"/>
      <c r="AL125" s="77"/>
      <c r="AM125" s="75"/>
      <c r="AN125" s="76"/>
      <c r="AO125" s="80"/>
      <c r="AP125" s="284">
        <f t="shared" si="35"/>
        <v>0</v>
      </c>
      <c r="AQ125" s="285">
        <f t="shared" si="36"/>
        <v>0</v>
      </c>
      <c r="AR125" s="286">
        <f t="shared" si="37"/>
        <v>0</v>
      </c>
      <c r="AS125" s="288">
        <f t="shared" si="38"/>
        <v>0</v>
      </c>
    </row>
    <row r="126" spans="2:45" ht="21" customHeight="1">
      <c r="B126" s="83">
        <f t="shared" si="34"/>
        <v>101</v>
      </c>
      <c r="C126" s="370"/>
      <c r="D126" s="371"/>
      <c r="E126" s="74"/>
      <c r="F126" s="75"/>
      <c r="G126" s="76"/>
      <c r="H126" s="77"/>
      <c r="I126" s="75"/>
      <c r="J126" s="78"/>
      <c r="K126" s="77"/>
      <c r="L126" s="79"/>
      <c r="M126" s="78"/>
      <c r="N126" s="77"/>
      <c r="O126" s="79"/>
      <c r="P126" s="78"/>
      <c r="Q126" s="77"/>
      <c r="R126" s="75"/>
      <c r="S126" s="78"/>
      <c r="T126" s="77"/>
      <c r="U126" s="75"/>
      <c r="V126" s="78"/>
      <c r="W126" s="77"/>
      <c r="X126" s="75"/>
      <c r="Y126" s="78"/>
      <c r="Z126" s="77"/>
      <c r="AA126" s="75"/>
      <c r="AB126" s="78"/>
      <c r="AC126" s="77"/>
      <c r="AD126" s="75"/>
      <c r="AE126" s="78"/>
      <c r="AF126" s="77"/>
      <c r="AG126" s="75"/>
      <c r="AH126" s="78"/>
      <c r="AI126" s="77"/>
      <c r="AJ126" s="75"/>
      <c r="AK126" s="78"/>
      <c r="AL126" s="77"/>
      <c r="AM126" s="75"/>
      <c r="AN126" s="76"/>
      <c r="AO126" s="80"/>
      <c r="AP126" s="284">
        <f t="shared" si="35"/>
        <v>0</v>
      </c>
      <c r="AQ126" s="285">
        <f t="shared" si="36"/>
        <v>0</v>
      </c>
      <c r="AR126" s="286">
        <f t="shared" si="37"/>
        <v>0</v>
      </c>
      <c r="AS126" s="288">
        <f t="shared" si="38"/>
        <v>0</v>
      </c>
    </row>
    <row r="127" spans="2:45" ht="21" customHeight="1">
      <c r="B127" s="83">
        <f t="shared" si="34"/>
        <v>102</v>
      </c>
      <c r="C127" s="370"/>
      <c r="D127" s="371"/>
      <c r="E127" s="74"/>
      <c r="F127" s="75"/>
      <c r="G127" s="76"/>
      <c r="H127" s="77"/>
      <c r="I127" s="75"/>
      <c r="J127" s="78"/>
      <c r="K127" s="77"/>
      <c r="L127" s="79"/>
      <c r="M127" s="78"/>
      <c r="N127" s="77"/>
      <c r="O127" s="79"/>
      <c r="P127" s="78"/>
      <c r="Q127" s="77"/>
      <c r="R127" s="75"/>
      <c r="S127" s="78"/>
      <c r="T127" s="77"/>
      <c r="U127" s="75"/>
      <c r="V127" s="78"/>
      <c r="W127" s="77"/>
      <c r="X127" s="75"/>
      <c r="Y127" s="78"/>
      <c r="Z127" s="77"/>
      <c r="AA127" s="75"/>
      <c r="AB127" s="78"/>
      <c r="AC127" s="77"/>
      <c r="AD127" s="75"/>
      <c r="AE127" s="78"/>
      <c r="AF127" s="77"/>
      <c r="AG127" s="75"/>
      <c r="AH127" s="78"/>
      <c r="AI127" s="77"/>
      <c r="AJ127" s="75"/>
      <c r="AK127" s="78"/>
      <c r="AL127" s="77"/>
      <c r="AM127" s="75"/>
      <c r="AN127" s="76"/>
      <c r="AO127" s="80"/>
      <c r="AP127" s="284">
        <f t="shared" si="35"/>
        <v>0</v>
      </c>
      <c r="AQ127" s="285">
        <f t="shared" si="36"/>
        <v>0</v>
      </c>
      <c r="AR127" s="286">
        <f t="shared" si="37"/>
        <v>0</v>
      </c>
      <c r="AS127" s="288">
        <f t="shared" si="38"/>
        <v>0</v>
      </c>
    </row>
    <row r="128" spans="2:45" ht="21" customHeight="1">
      <c r="B128" s="83">
        <f t="shared" si="34"/>
        <v>103</v>
      </c>
      <c r="C128" s="370"/>
      <c r="D128" s="371"/>
      <c r="E128" s="74"/>
      <c r="F128" s="75"/>
      <c r="G128" s="76"/>
      <c r="H128" s="77"/>
      <c r="I128" s="75"/>
      <c r="J128" s="78"/>
      <c r="K128" s="77"/>
      <c r="L128" s="79"/>
      <c r="M128" s="78"/>
      <c r="N128" s="77"/>
      <c r="O128" s="79"/>
      <c r="P128" s="78"/>
      <c r="Q128" s="77"/>
      <c r="R128" s="75"/>
      <c r="S128" s="78"/>
      <c r="T128" s="77"/>
      <c r="U128" s="75"/>
      <c r="V128" s="78"/>
      <c r="W128" s="77"/>
      <c r="X128" s="75"/>
      <c r="Y128" s="78"/>
      <c r="Z128" s="77"/>
      <c r="AA128" s="75"/>
      <c r="AB128" s="78"/>
      <c r="AC128" s="77"/>
      <c r="AD128" s="75"/>
      <c r="AE128" s="78"/>
      <c r="AF128" s="77"/>
      <c r="AG128" s="75"/>
      <c r="AH128" s="78"/>
      <c r="AI128" s="77"/>
      <c r="AJ128" s="75"/>
      <c r="AK128" s="78"/>
      <c r="AL128" s="77"/>
      <c r="AM128" s="75"/>
      <c r="AN128" s="76"/>
      <c r="AO128" s="80"/>
      <c r="AP128" s="284">
        <f t="shared" si="35"/>
        <v>0</v>
      </c>
      <c r="AQ128" s="285">
        <f t="shared" si="36"/>
        <v>0</v>
      </c>
      <c r="AR128" s="286">
        <f t="shared" si="37"/>
        <v>0</v>
      </c>
      <c r="AS128" s="288">
        <f t="shared" si="38"/>
        <v>0</v>
      </c>
    </row>
    <row r="129" spans="2:45" ht="21" customHeight="1">
      <c r="B129" s="83">
        <f t="shared" si="34"/>
        <v>104</v>
      </c>
      <c r="C129" s="370"/>
      <c r="D129" s="371"/>
      <c r="E129" s="74"/>
      <c r="F129" s="75"/>
      <c r="G129" s="76"/>
      <c r="H129" s="77"/>
      <c r="I129" s="75"/>
      <c r="J129" s="78"/>
      <c r="K129" s="77"/>
      <c r="L129" s="79"/>
      <c r="M129" s="78"/>
      <c r="N129" s="77"/>
      <c r="O129" s="79"/>
      <c r="P129" s="78"/>
      <c r="Q129" s="77"/>
      <c r="R129" s="75"/>
      <c r="S129" s="78"/>
      <c r="T129" s="77"/>
      <c r="U129" s="75"/>
      <c r="V129" s="78"/>
      <c r="W129" s="77"/>
      <c r="X129" s="75"/>
      <c r="Y129" s="78"/>
      <c r="Z129" s="77"/>
      <c r="AA129" s="75"/>
      <c r="AB129" s="78"/>
      <c r="AC129" s="77"/>
      <c r="AD129" s="75"/>
      <c r="AE129" s="78"/>
      <c r="AF129" s="77"/>
      <c r="AG129" s="75"/>
      <c r="AH129" s="78"/>
      <c r="AI129" s="77"/>
      <c r="AJ129" s="75"/>
      <c r="AK129" s="78"/>
      <c r="AL129" s="77"/>
      <c r="AM129" s="75"/>
      <c r="AN129" s="76"/>
      <c r="AO129" s="80"/>
      <c r="AP129" s="284">
        <f t="shared" si="35"/>
        <v>0</v>
      </c>
      <c r="AQ129" s="285">
        <f t="shared" si="36"/>
        <v>0</v>
      </c>
      <c r="AR129" s="286">
        <f t="shared" si="37"/>
        <v>0</v>
      </c>
      <c r="AS129" s="288">
        <f t="shared" si="38"/>
        <v>0</v>
      </c>
    </row>
    <row r="130" spans="2:45" ht="21" customHeight="1">
      <c r="B130" s="83">
        <f t="shared" si="34"/>
        <v>105</v>
      </c>
      <c r="C130" s="370"/>
      <c r="D130" s="371"/>
      <c r="E130" s="74"/>
      <c r="F130" s="75"/>
      <c r="G130" s="76"/>
      <c r="H130" s="77"/>
      <c r="I130" s="75"/>
      <c r="J130" s="78"/>
      <c r="K130" s="77"/>
      <c r="L130" s="79"/>
      <c r="M130" s="78"/>
      <c r="N130" s="77"/>
      <c r="O130" s="79"/>
      <c r="P130" s="78"/>
      <c r="Q130" s="77"/>
      <c r="R130" s="75"/>
      <c r="S130" s="78"/>
      <c r="T130" s="77"/>
      <c r="U130" s="75"/>
      <c r="V130" s="78"/>
      <c r="W130" s="77"/>
      <c r="X130" s="75"/>
      <c r="Y130" s="78"/>
      <c r="Z130" s="77"/>
      <c r="AA130" s="75"/>
      <c r="AB130" s="78"/>
      <c r="AC130" s="77"/>
      <c r="AD130" s="75"/>
      <c r="AE130" s="78"/>
      <c r="AF130" s="77"/>
      <c r="AG130" s="75"/>
      <c r="AH130" s="78"/>
      <c r="AI130" s="77"/>
      <c r="AJ130" s="75"/>
      <c r="AK130" s="78"/>
      <c r="AL130" s="77"/>
      <c r="AM130" s="75"/>
      <c r="AN130" s="76"/>
      <c r="AO130" s="80"/>
      <c r="AP130" s="284">
        <f t="shared" si="35"/>
        <v>0</v>
      </c>
      <c r="AQ130" s="285">
        <f t="shared" si="36"/>
        <v>0</v>
      </c>
      <c r="AR130" s="286">
        <f t="shared" si="37"/>
        <v>0</v>
      </c>
      <c r="AS130" s="288">
        <f t="shared" si="38"/>
        <v>0</v>
      </c>
    </row>
    <row r="131" spans="2:45" ht="21" customHeight="1">
      <c r="B131" s="83">
        <f t="shared" si="34"/>
        <v>106</v>
      </c>
      <c r="C131" s="370"/>
      <c r="D131" s="371"/>
      <c r="E131" s="74"/>
      <c r="F131" s="75"/>
      <c r="G131" s="76"/>
      <c r="H131" s="77"/>
      <c r="I131" s="75"/>
      <c r="J131" s="78"/>
      <c r="K131" s="77"/>
      <c r="L131" s="79"/>
      <c r="M131" s="78"/>
      <c r="N131" s="77"/>
      <c r="O131" s="79"/>
      <c r="P131" s="78"/>
      <c r="Q131" s="77"/>
      <c r="R131" s="75"/>
      <c r="S131" s="78"/>
      <c r="T131" s="77"/>
      <c r="U131" s="75"/>
      <c r="V131" s="78"/>
      <c r="W131" s="77"/>
      <c r="X131" s="75"/>
      <c r="Y131" s="78"/>
      <c r="Z131" s="77"/>
      <c r="AA131" s="75"/>
      <c r="AB131" s="78"/>
      <c r="AC131" s="77"/>
      <c r="AD131" s="75"/>
      <c r="AE131" s="78"/>
      <c r="AF131" s="77"/>
      <c r="AG131" s="75"/>
      <c r="AH131" s="78"/>
      <c r="AI131" s="77"/>
      <c r="AJ131" s="75"/>
      <c r="AK131" s="78"/>
      <c r="AL131" s="77"/>
      <c r="AM131" s="75"/>
      <c r="AN131" s="76"/>
      <c r="AO131" s="80"/>
      <c r="AP131" s="284">
        <f t="shared" si="35"/>
        <v>0</v>
      </c>
      <c r="AQ131" s="285">
        <f t="shared" si="36"/>
        <v>0</v>
      </c>
      <c r="AR131" s="286">
        <f t="shared" si="37"/>
        <v>0</v>
      </c>
      <c r="AS131" s="288">
        <f t="shared" si="38"/>
        <v>0</v>
      </c>
    </row>
    <row r="132" spans="2:45" ht="21" customHeight="1">
      <c r="B132" s="83">
        <f t="shared" si="34"/>
        <v>107</v>
      </c>
      <c r="C132" s="370"/>
      <c r="D132" s="371"/>
      <c r="E132" s="74"/>
      <c r="F132" s="75"/>
      <c r="G132" s="76"/>
      <c r="H132" s="77"/>
      <c r="I132" s="75"/>
      <c r="J132" s="78"/>
      <c r="K132" s="77"/>
      <c r="L132" s="79"/>
      <c r="M132" s="78"/>
      <c r="N132" s="77"/>
      <c r="O132" s="79"/>
      <c r="P132" s="78"/>
      <c r="Q132" s="77"/>
      <c r="R132" s="75"/>
      <c r="S132" s="78"/>
      <c r="T132" s="77"/>
      <c r="U132" s="75"/>
      <c r="V132" s="78"/>
      <c r="W132" s="77"/>
      <c r="X132" s="75"/>
      <c r="Y132" s="78"/>
      <c r="Z132" s="77"/>
      <c r="AA132" s="75"/>
      <c r="AB132" s="78"/>
      <c r="AC132" s="77"/>
      <c r="AD132" s="75"/>
      <c r="AE132" s="78"/>
      <c r="AF132" s="77"/>
      <c r="AG132" s="75"/>
      <c r="AH132" s="78"/>
      <c r="AI132" s="77"/>
      <c r="AJ132" s="75"/>
      <c r="AK132" s="78"/>
      <c r="AL132" s="77"/>
      <c r="AM132" s="75"/>
      <c r="AN132" s="76"/>
      <c r="AO132" s="80"/>
      <c r="AP132" s="284">
        <f t="shared" si="35"/>
        <v>0</v>
      </c>
      <c r="AQ132" s="285">
        <f t="shared" si="36"/>
        <v>0</v>
      </c>
      <c r="AR132" s="286">
        <f t="shared" si="37"/>
        <v>0</v>
      </c>
      <c r="AS132" s="288">
        <f t="shared" si="38"/>
        <v>0</v>
      </c>
    </row>
    <row r="133" spans="2:45" ht="21" customHeight="1">
      <c r="B133" s="83">
        <f t="shared" si="34"/>
        <v>108</v>
      </c>
      <c r="C133" s="370"/>
      <c r="D133" s="371"/>
      <c r="E133" s="74"/>
      <c r="F133" s="75"/>
      <c r="G133" s="76"/>
      <c r="H133" s="77"/>
      <c r="I133" s="75"/>
      <c r="J133" s="78"/>
      <c r="K133" s="77"/>
      <c r="L133" s="79"/>
      <c r="M133" s="78"/>
      <c r="N133" s="77"/>
      <c r="O133" s="79"/>
      <c r="P133" s="78"/>
      <c r="Q133" s="77"/>
      <c r="R133" s="75"/>
      <c r="S133" s="78"/>
      <c r="T133" s="77"/>
      <c r="U133" s="75"/>
      <c r="V133" s="78"/>
      <c r="W133" s="77"/>
      <c r="X133" s="75"/>
      <c r="Y133" s="78"/>
      <c r="Z133" s="77"/>
      <c r="AA133" s="75"/>
      <c r="AB133" s="78"/>
      <c r="AC133" s="77"/>
      <c r="AD133" s="75"/>
      <c r="AE133" s="78"/>
      <c r="AF133" s="77"/>
      <c r="AG133" s="75"/>
      <c r="AH133" s="78"/>
      <c r="AI133" s="77"/>
      <c r="AJ133" s="75"/>
      <c r="AK133" s="78"/>
      <c r="AL133" s="77"/>
      <c r="AM133" s="75"/>
      <c r="AN133" s="76"/>
      <c r="AO133" s="80"/>
      <c r="AP133" s="284">
        <f t="shared" si="35"/>
        <v>0</v>
      </c>
      <c r="AQ133" s="285">
        <f t="shared" si="36"/>
        <v>0</v>
      </c>
      <c r="AR133" s="286">
        <f t="shared" si="37"/>
        <v>0</v>
      </c>
      <c r="AS133" s="288">
        <f t="shared" si="38"/>
        <v>0</v>
      </c>
    </row>
    <row r="134" spans="2:45" ht="21" customHeight="1">
      <c r="B134" s="83">
        <f t="shared" si="34"/>
        <v>109</v>
      </c>
      <c r="C134" s="370"/>
      <c r="D134" s="371"/>
      <c r="E134" s="74"/>
      <c r="F134" s="75"/>
      <c r="G134" s="76"/>
      <c r="H134" s="77"/>
      <c r="I134" s="75"/>
      <c r="J134" s="78"/>
      <c r="K134" s="77"/>
      <c r="L134" s="79"/>
      <c r="M134" s="78"/>
      <c r="N134" s="77"/>
      <c r="O134" s="79"/>
      <c r="P134" s="78"/>
      <c r="Q134" s="77"/>
      <c r="R134" s="75"/>
      <c r="S134" s="78"/>
      <c r="T134" s="77"/>
      <c r="U134" s="75"/>
      <c r="V134" s="78"/>
      <c r="W134" s="77"/>
      <c r="X134" s="75"/>
      <c r="Y134" s="78"/>
      <c r="Z134" s="77"/>
      <c r="AA134" s="75"/>
      <c r="AB134" s="78"/>
      <c r="AC134" s="77"/>
      <c r="AD134" s="75"/>
      <c r="AE134" s="78"/>
      <c r="AF134" s="77"/>
      <c r="AG134" s="75"/>
      <c r="AH134" s="78"/>
      <c r="AI134" s="77"/>
      <c r="AJ134" s="75"/>
      <c r="AK134" s="78"/>
      <c r="AL134" s="77"/>
      <c r="AM134" s="75"/>
      <c r="AN134" s="76"/>
      <c r="AO134" s="80"/>
      <c r="AP134" s="284">
        <f t="shared" si="35"/>
        <v>0</v>
      </c>
      <c r="AQ134" s="285">
        <f t="shared" si="36"/>
        <v>0</v>
      </c>
      <c r="AR134" s="286">
        <f t="shared" si="37"/>
        <v>0</v>
      </c>
      <c r="AS134" s="288">
        <f t="shared" si="38"/>
        <v>0</v>
      </c>
    </row>
    <row r="135" spans="2:45" ht="21" customHeight="1">
      <c r="B135" s="83">
        <f t="shared" si="34"/>
        <v>110</v>
      </c>
      <c r="C135" s="370"/>
      <c r="D135" s="371"/>
      <c r="E135" s="74"/>
      <c r="F135" s="75"/>
      <c r="G135" s="76"/>
      <c r="H135" s="77"/>
      <c r="I135" s="75"/>
      <c r="J135" s="78"/>
      <c r="K135" s="77"/>
      <c r="L135" s="79"/>
      <c r="M135" s="78"/>
      <c r="N135" s="77"/>
      <c r="O135" s="79"/>
      <c r="P135" s="78"/>
      <c r="Q135" s="77"/>
      <c r="R135" s="75"/>
      <c r="S135" s="78"/>
      <c r="T135" s="77"/>
      <c r="U135" s="75"/>
      <c r="V135" s="78"/>
      <c r="W135" s="77"/>
      <c r="X135" s="75"/>
      <c r="Y135" s="78"/>
      <c r="Z135" s="77"/>
      <c r="AA135" s="75"/>
      <c r="AB135" s="78"/>
      <c r="AC135" s="77"/>
      <c r="AD135" s="75"/>
      <c r="AE135" s="78"/>
      <c r="AF135" s="77"/>
      <c r="AG135" s="75"/>
      <c r="AH135" s="78"/>
      <c r="AI135" s="77"/>
      <c r="AJ135" s="75"/>
      <c r="AK135" s="78"/>
      <c r="AL135" s="77"/>
      <c r="AM135" s="75"/>
      <c r="AN135" s="76"/>
      <c r="AO135" s="80"/>
      <c r="AP135" s="284">
        <f t="shared" si="35"/>
        <v>0</v>
      </c>
      <c r="AQ135" s="285">
        <f t="shared" si="36"/>
        <v>0</v>
      </c>
      <c r="AR135" s="286">
        <f t="shared" si="37"/>
        <v>0</v>
      </c>
      <c r="AS135" s="288">
        <f t="shared" si="38"/>
        <v>0</v>
      </c>
    </row>
    <row r="136" spans="2:45" ht="21" customHeight="1">
      <c r="B136" s="83">
        <f t="shared" si="34"/>
        <v>111</v>
      </c>
      <c r="C136" s="370"/>
      <c r="D136" s="371"/>
      <c r="E136" s="74"/>
      <c r="F136" s="75"/>
      <c r="G136" s="76"/>
      <c r="H136" s="77"/>
      <c r="I136" s="75"/>
      <c r="J136" s="78"/>
      <c r="K136" s="77"/>
      <c r="L136" s="79"/>
      <c r="M136" s="78"/>
      <c r="N136" s="77"/>
      <c r="O136" s="79"/>
      <c r="P136" s="78"/>
      <c r="Q136" s="77"/>
      <c r="R136" s="75"/>
      <c r="S136" s="78"/>
      <c r="T136" s="77"/>
      <c r="U136" s="75"/>
      <c r="V136" s="78"/>
      <c r="W136" s="77"/>
      <c r="X136" s="75"/>
      <c r="Y136" s="78"/>
      <c r="Z136" s="77"/>
      <c r="AA136" s="75"/>
      <c r="AB136" s="78"/>
      <c r="AC136" s="77"/>
      <c r="AD136" s="75"/>
      <c r="AE136" s="78"/>
      <c r="AF136" s="77"/>
      <c r="AG136" s="75"/>
      <c r="AH136" s="78"/>
      <c r="AI136" s="77"/>
      <c r="AJ136" s="75"/>
      <c r="AK136" s="78"/>
      <c r="AL136" s="77"/>
      <c r="AM136" s="75"/>
      <c r="AN136" s="76"/>
      <c r="AO136" s="80"/>
      <c r="AP136" s="284">
        <f t="shared" si="35"/>
        <v>0</v>
      </c>
      <c r="AQ136" s="285">
        <f t="shared" si="36"/>
        <v>0</v>
      </c>
      <c r="AR136" s="286">
        <f t="shared" si="37"/>
        <v>0</v>
      </c>
      <c r="AS136" s="288">
        <f t="shared" si="38"/>
        <v>0</v>
      </c>
    </row>
    <row r="137" spans="2:45" ht="21" customHeight="1">
      <c r="B137" s="83">
        <f t="shared" si="34"/>
        <v>112</v>
      </c>
      <c r="C137" s="370"/>
      <c r="D137" s="371"/>
      <c r="E137" s="74"/>
      <c r="F137" s="75"/>
      <c r="G137" s="76"/>
      <c r="H137" s="77"/>
      <c r="I137" s="75"/>
      <c r="J137" s="78"/>
      <c r="K137" s="77"/>
      <c r="L137" s="79"/>
      <c r="M137" s="78"/>
      <c r="N137" s="77"/>
      <c r="O137" s="79"/>
      <c r="P137" s="78"/>
      <c r="Q137" s="77"/>
      <c r="R137" s="75"/>
      <c r="S137" s="78"/>
      <c r="T137" s="77"/>
      <c r="U137" s="75"/>
      <c r="V137" s="78"/>
      <c r="W137" s="77"/>
      <c r="X137" s="75"/>
      <c r="Y137" s="78"/>
      <c r="Z137" s="77"/>
      <c r="AA137" s="75"/>
      <c r="AB137" s="78"/>
      <c r="AC137" s="77"/>
      <c r="AD137" s="75"/>
      <c r="AE137" s="78"/>
      <c r="AF137" s="77"/>
      <c r="AG137" s="75"/>
      <c r="AH137" s="78"/>
      <c r="AI137" s="77"/>
      <c r="AJ137" s="75"/>
      <c r="AK137" s="78"/>
      <c r="AL137" s="77"/>
      <c r="AM137" s="75"/>
      <c r="AN137" s="76"/>
      <c r="AO137" s="80"/>
      <c r="AP137" s="284">
        <f t="shared" si="35"/>
        <v>0</v>
      </c>
      <c r="AQ137" s="285">
        <f t="shared" si="36"/>
        <v>0</v>
      </c>
      <c r="AR137" s="286">
        <f t="shared" si="37"/>
        <v>0</v>
      </c>
      <c r="AS137" s="288">
        <f t="shared" si="38"/>
        <v>0</v>
      </c>
    </row>
    <row r="138" spans="2:45" ht="21" customHeight="1">
      <c r="B138" s="83">
        <f t="shared" si="34"/>
        <v>113</v>
      </c>
      <c r="C138" s="370"/>
      <c r="D138" s="371"/>
      <c r="E138" s="74"/>
      <c r="F138" s="75"/>
      <c r="G138" s="76"/>
      <c r="H138" s="77"/>
      <c r="I138" s="75"/>
      <c r="J138" s="78"/>
      <c r="K138" s="77"/>
      <c r="L138" s="79"/>
      <c r="M138" s="78"/>
      <c r="N138" s="77"/>
      <c r="O138" s="79"/>
      <c r="P138" s="78"/>
      <c r="Q138" s="77"/>
      <c r="R138" s="75"/>
      <c r="S138" s="78"/>
      <c r="T138" s="77"/>
      <c r="U138" s="75"/>
      <c r="V138" s="78"/>
      <c r="W138" s="77"/>
      <c r="X138" s="75"/>
      <c r="Y138" s="78"/>
      <c r="Z138" s="77"/>
      <c r="AA138" s="75"/>
      <c r="AB138" s="78"/>
      <c r="AC138" s="77"/>
      <c r="AD138" s="75"/>
      <c r="AE138" s="78"/>
      <c r="AF138" s="77"/>
      <c r="AG138" s="75"/>
      <c r="AH138" s="78"/>
      <c r="AI138" s="77"/>
      <c r="AJ138" s="75"/>
      <c r="AK138" s="78"/>
      <c r="AL138" s="77"/>
      <c r="AM138" s="75"/>
      <c r="AN138" s="76"/>
      <c r="AO138" s="80"/>
      <c r="AP138" s="284">
        <f t="shared" si="35"/>
        <v>0</v>
      </c>
      <c r="AQ138" s="285">
        <f t="shared" si="36"/>
        <v>0</v>
      </c>
      <c r="AR138" s="286">
        <f t="shared" si="37"/>
        <v>0</v>
      </c>
      <c r="AS138" s="288">
        <f t="shared" si="38"/>
        <v>0</v>
      </c>
    </row>
    <row r="139" spans="2:45" ht="21" customHeight="1">
      <c r="B139" s="83">
        <f t="shared" si="34"/>
        <v>114</v>
      </c>
      <c r="C139" s="370"/>
      <c r="D139" s="371"/>
      <c r="E139" s="74"/>
      <c r="F139" s="75"/>
      <c r="G139" s="76"/>
      <c r="H139" s="77"/>
      <c r="I139" s="75"/>
      <c r="J139" s="78"/>
      <c r="K139" s="77"/>
      <c r="L139" s="79"/>
      <c r="M139" s="78"/>
      <c r="N139" s="77"/>
      <c r="O139" s="79"/>
      <c r="P139" s="78"/>
      <c r="Q139" s="77"/>
      <c r="R139" s="75"/>
      <c r="S139" s="78"/>
      <c r="T139" s="77"/>
      <c r="U139" s="75"/>
      <c r="V139" s="78"/>
      <c r="W139" s="77"/>
      <c r="X139" s="75"/>
      <c r="Y139" s="78"/>
      <c r="Z139" s="77"/>
      <c r="AA139" s="75"/>
      <c r="AB139" s="78"/>
      <c r="AC139" s="77"/>
      <c r="AD139" s="75"/>
      <c r="AE139" s="78"/>
      <c r="AF139" s="77"/>
      <c r="AG139" s="75"/>
      <c r="AH139" s="78"/>
      <c r="AI139" s="77"/>
      <c r="AJ139" s="75"/>
      <c r="AK139" s="78"/>
      <c r="AL139" s="77"/>
      <c r="AM139" s="75"/>
      <c r="AN139" s="76"/>
      <c r="AO139" s="80"/>
      <c r="AP139" s="284">
        <f t="shared" si="35"/>
        <v>0</v>
      </c>
      <c r="AQ139" s="285">
        <f t="shared" si="36"/>
        <v>0</v>
      </c>
      <c r="AR139" s="286">
        <f t="shared" si="37"/>
        <v>0</v>
      </c>
      <c r="AS139" s="288">
        <f t="shared" si="38"/>
        <v>0</v>
      </c>
    </row>
    <row r="140" spans="2:45" ht="21" customHeight="1">
      <c r="B140" s="83">
        <f t="shared" si="34"/>
        <v>115</v>
      </c>
      <c r="C140" s="370"/>
      <c r="D140" s="371"/>
      <c r="E140" s="74"/>
      <c r="F140" s="75"/>
      <c r="G140" s="76"/>
      <c r="H140" s="77"/>
      <c r="I140" s="75"/>
      <c r="J140" s="78"/>
      <c r="K140" s="77"/>
      <c r="L140" s="79"/>
      <c r="M140" s="78"/>
      <c r="N140" s="77"/>
      <c r="O140" s="79"/>
      <c r="P140" s="78"/>
      <c r="Q140" s="77"/>
      <c r="R140" s="75"/>
      <c r="S140" s="78"/>
      <c r="T140" s="77"/>
      <c r="U140" s="75"/>
      <c r="V140" s="78"/>
      <c r="W140" s="77"/>
      <c r="X140" s="75"/>
      <c r="Y140" s="78"/>
      <c r="Z140" s="77"/>
      <c r="AA140" s="75"/>
      <c r="AB140" s="78"/>
      <c r="AC140" s="77"/>
      <c r="AD140" s="75"/>
      <c r="AE140" s="78"/>
      <c r="AF140" s="77"/>
      <c r="AG140" s="75"/>
      <c r="AH140" s="78"/>
      <c r="AI140" s="77"/>
      <c r="AJ140" s="75"/>
      <c r="AK140" s="78"/>
      <c r="AL140" s="77"/>
      <c r="AM140" s="75"/>
      <c r="AN140" s="76"/>
      <c r="AO140" s="80"/>
      <c r="AP140" s="284">
        <f t="shared" si="35"/>
        <v>0</v>
      </c>
      <c r="AQ140" s="285">
        <f t="shared" si="36"/>
        <v>0</v>
      </c>
      <c r="AR140" s="286">
        <f t="shared" si="37"/>
        <v>0</v>
      </c>
      <c r="AS140" s="288">
        <f t="shared" si="38"/>
        <v>0</v>
      </c>
    </row>
    <row r="141" spans="2:45" ht="21" customHeight="1">
      <c r="B141" s="83">
        <f t="shared" si="34"/>
        <v>116</v>
      </c>
      <c r="C141" s="370"/>
      <c r="D141" s="371"/>
      <c r="E141" s="74"/>
      <c r="F141" s="75"/>
      <c r="G141" s="76"/>
      <c r="H141" s="77"/>
      <c r="I141" s="75"/>
      <c r="J141" s="78"/>
      <c r="K141" s="77"/>
      <c r="L141" s="79"/>
      <c r="M141" s="78"/>
      <c r="N141" s="77"/>
      <c r="O141" s="79"/>
      <c r="P141" s="78"/>
      <c r="Q141" s="77"/>
      <c r="R141" s="75"/>
      <c r="S141" s="78"/>
      <c r="T141" s="77"/>
      <c r="U141" s="75"/>
      <c r="V141" s="78"/>
      <c r="W141" s="77"/>
      <c r="X141" s="75"/>
      <c r="Y141" s="78"/>
      <c r="Z141" s="77"/>
      <c r="AA141" s="75"/>
      <c r="AB141" s="78"/>
      <c r="AC141" s="77"/>
      <c r="AD141" s="75"/>
      <c r="AE141" s="78"/>
      <c r="AF141" s="77"/>
      <c r="AG141" s="75"/>
      <c r="AH141" s="78"/>
      <c r="AI141" s="77"/>
      <c r="AJ141" s="75"/>
      <c r="AK141" s="78"/>
      <c r="AL141" s="77"/>
      <c r="AM141" s="75"/>
      <c r="AN141" s="76"/>
      <c r="AO141" s="80"/>
      <c r="AP141" s="284">
        <f t="shared" si="35"/>
        <v>0</v>
      </c>
      <c r="AQ141" s="285">
        <f t="shared" si="36"/>
        <v>0</v>
      </c>
      <c r="AR141" s="286">
        <f t="shared" si="37"/>
        <v>0</v>
      </c>
      <c r="AS141" s="288">
        <f t="shared" si="38"/>
        <v>0</v>
      </c>
    </row>
    <row r="142" spans="2:45" ht="21" customHeight="1">
      <c r="B142" s="83">
        <f t="shared" si="34"/>
        <v>117</v>
      </c>
      <c r="C142" s="370"/>
      <c r="D142" s="371"/>
      <c r="E142" s="74"/>
      <c r="F142" s="75"/>
      <c r="G142" s="76"/>
      <c r="H142" s="77"/>
      <c r="I142" s="75"/>
      <c r="J142" s="78"/>
      <c r="K142" s="77"/>
      <c r="L142" s="79"/>
      <c r="M142" s="78"/>
      <c r="N142" s="77"/>
      <c r="O142" s="79"/>
      <c r="P142" s="78"/>
      <c r="Q142" s="77"/>
      <c r="R142" s="75"/>
      <c r="S142" s="78"/>
      <c r="T142" s="77"/>
      <c r="U142" s="75"/>
      <c r="V142" s="78"/>
      <c r="W142" s="77"/>
      <c r="X142" s="75"/>
      <c r="Y142" s="78"/>
      <c r="Z142" s="77"/>
      <c r="AA142" s="75"/>
      <c r="AB142" s="78"/>
      <c r="AC142" s="77"/>
      <c r="AD142" s="75"/>
      <c r="AE142" s="78"/>
      <c r="AF142" s="77"/>
      <c r="AG142" s="75"/>
      <c r="AH142" s="78"/>
      <c r="AI142" s="77"/>
      <c r="AJ142" s="75"/>
      <c r="AK142" s="78"/>
      <c r="AL142" s="77"/>
      <c r="AM142" s="75"/>
      <c r="AN142" s="76"/>
      <c r="AO142" s="80"/>
      <c r="AP142" s="284">
        <f t="shared" si="35"/>
        <v>0</v>
      </c>
      <c r="AQ142" s="285">
        <f t="shared" si="36"/>
        <v>0</v>
      </c>
      <c r="AR142" s="286">
        <f t="shared" si="37"/>
        <v>0</v>
      </c>
      <c r="AS142" s="288">
        <f t="shared" si="38"/>
        <v>0</v>
      </c>
    </row>
    <row r="143" spans="2:45" ht="21" customHeight="1">
      <c r="B143" s="83">
        <f t="shared" si="34"/>
        <v>118</v>
      </c>
      <c r="C143" s="370"/>
      <c r="D143" s="371"/>
      <c r="E143" s="74"/>
      <c r="F143" s="75"/>
      <c r="G143" s="76"/>
      <c r="H143" s="77"/>
      <c r="I143" s="75"/>
      <c r="J143" s="78"/>
      <c r="K143" s="77"/>
      <c r="L143" s="79"/>
      <c r="M143" s="78"/>
      <c r="N143" s="77"/>
      <c r="O143" s="79"/>
      <c r="P143" s="78"/>
      <c r="Q143" s="77"/>
      <c r="R143" s="75"/>
      <c r="S143" s="78"/>
      <c r="T143" s="77"/>
      <c r="U143" s="75"/>
      <c r="V143" s="78"/>
      <c r="W143" s="77"/>
      <c r="X143" s="75"/>
      <c r="Y143" s="78"/>
      <c r="Z143" s="77"/>
      <c r="AA143" s="75"/>
      <c r="AB143" s="78"/>
      <c r="AC143" s="77"/>
      <c r="AD143" s="75"/>
      <c r="AE143" s="78"/>
      <c r="AF143" s="77"/>
      <c r="AG143" s="75"/>
      <c r="AH143" s="78"/>
      <c r="AI143" s="77"/>
      <c r="AJ143" s="75"/>
      <c r="AK143" s="78"/>
      <c r="AL143" s="77"/>
      <c r="AM143" s="75"/>
      <c r="AN143" s="76"/>
      <c r="AO143" s="80"/>
      <c r="AP143" s="284">
        <f t="shared" si="35"/>
        <v>0</v>
      </c>
      <c r="AQ143" s="285">
        <f t="shared" si="36"/>
        <v>0</v>
      </c>
      <c r="AR143" s="286">
        <f t="shared" si="37"/>
        <v>0</v>
      </c>
      <c r="AS143" s="288">
        <f t="shared" si="38"/>
        <v>0</v>
      </c>
    </row>
    <row r="144" spans="2:45" ht="21" customHeight="1">
      <c r="B144" s="83">
        <f t="shared" si="34"/>
        <v>119</v>
      </c>
      <c r="C144" s="370"/>
      <c r="D144" s="371"/>
      <c r="E144" s="74"/>
      <c r="F144" s="75"/>
      <c r="G144" s="76"/>
      <c r="H144" s="77"/>
      <c r="I144" s="75"/>
      <c r="J144" s="78"/>
      <c r="K144" s="77"/>
      <c r="L144" s="79"/>
      <c r="M144" s="78"/>
      <c r="N144" s="77"/>
      <c r="O144" s="79"/>
      <c r="P144" s="78"/>
      <c r="Q144" s="77"/>
      <c r="R144" s="75"/>
      <c r="S144" s="78"/>
      <c r="T144" s="77"/>
      <c r="U144" s="75"/>
      <c r="V144" s="78"/>
      <c r="W144" s="77"/>
      <c r="X144" s="75"/>
      <c r="Y144" s="78"/>
      <c r="Z144" s="77"/>
      <c r="AA144" s="75"/>
      <c r="AB144" s="78"/>
      <c r="AC144" s="77"/>
      <c r="AD144" s="75"/>
      <c r="AE144" s="78"/>
      <c r="AF144" s="77"/>
      <c r="AG144" s="75"/>
      <c r="AH144" s="78"/>
      <c r="AI144" s="77"/>
      <c r="AJ144" s="75"/>
      <c r="AK144" s="78"/>
      <c r="AL144" s="77"/>
      <c r="AM144" s="75"/>
      <c r="AN144" s="76"/>
      <c r="AO144" s="80"/>
      <c r="AP144" s="284">
        <f t="shared" si="35"/>
        <v>0</v>
      </c>
      <c r="AQ144" s="285">
        <f t="shared" si="36"/>
        <v>0</v>
      </c>
      <c r="AR144" s="286">
        <f t="shared" si="37"/>
        <v>0</v>
      </c>
      <c r="AS144" s="288">
        <f t="shared" si="38"/>
        <v>0</v>
      </c>
    </row>
    <row r="145" spans="2:45" ht="21" customHeight="1">
      <c r="B145" s="83">
        <f t="shared" si="34"/>
        <v>120</v>
      </c>
      <c r="C145" s="370"/>
      <c r="D145" s="371"/>
      <c r="E145" s="74"/>
      <c r="F145" s="75"/>
      <c r="G145" s="76"/>
      <c r="H145" s="77"/>
      <c r="I145" s="75"/>
      <c r="J145" s="78"/>
      <c r="K145" s="77"/>
      <c r="L145" s="79"/>
      <c r="M145" s="78"/>
      <c r="N145" s="77"/>
      <c r="O145" s="79"/>
      <c r="P145" s="78"/>
      <c r="Q145" s="77"/>
      <c r="R145" s="75"/>
      <c r="S145" s="78"/>
      <c r="T145" s="77"/>
      <c r="U145" s="75"/>
      <c r="V145" s="78"/>
      <c r="W145" s="77"/>
      <c r="X145" s="75"/>
      <c r="Y145" s="78"/>
      <c r="Z145" s="77"/>
      <c r="AA145" s="75"/>
      <c r="AB145" s="78"/>
      <c r="AC145" s="77"/>
      <c r="AD145" s="75"/>
      <c r="AE145" s="78"/>
      <c r="AF145" s="77"/>
      <c r="AG145" s="75"/>
      <c r="AH145" s="78"/>
      <c r="AI145" s="77"/>
      <c r="AJ145" s="75"/>
      <c r="AK145" s="78"/>
      <c r="AL145" s="77"/>
      <c r="AM145" s="75"/>
      <c r="AN145" s="76"/>
      <c r="AO145" s="80"/>
      <c r="AP145" s="284">
        <f t="shared" si="35"/>
        <v>0</v>
      </c>
      <c r="AQ145" s="285">
        <f t="shared" si="36"/>
        <v>0</v>
      </c>
      <c r="AR145" s="286">
        <f t="shared" si="37"/>
        <v>0</v>
      </c>
      <c r="AS145" s="288">
        <f t="shared" si="38"/>
        <v>0</v>
      </c>
    </row>
    <row r="146" spans="2:45" ht="21" customHeight="1">
      <c r="B146" s="83">
        <f t="shared" si="34"/>
        <v>121</v>
      </c>
      <c r="C146" s="370"/>
      <c r="D146" s="371"/>
      <c r="E146" s="74"/>
      <c r="F146" s="75"/>
      <c r="G146" s="76"/>
      <c r="H146" s="77"/>
      <c r="I146" s="75"/>
      <c r="J146" s="78"/>
      <c r="K146" s="77"/>
      <c r="L146" s="79"/>
      <c r="M146" s="78"/>
      <c r="N146" s="77"/>
      <c r="O146" s="79"/>
      <c r="P146" s="78"/>
      <c r="Q146" s="77"/>
      <c r="R146" s="75"/>
      <c r="S146" s="78"/>
      <c r="T146" s="77"/>
      <c r="U146" s="75"/>
      <c r="V146" s="78"/>
      <c r="W146" s="77"/>
      <c r="X146" s="75"/>
      <c r="Y146" s="78"/>
      <c r="Z146" s="77"/>
      <c r="AA146" s="75"/>
      <c r="AB146" s="78"/>
      <c r="AC146" s="77"/>
      <c r="AD146" s="75"/>
      <c r="AE146" s="78"/>
      <c r="AF146" s="77"/>
      <c r="AG146" s="75"/>
      <c r="AH146" s="78"/>
      <c r="AI146" s="77"/>
      <c r="AJ146" s="75"/>
      <c r="AK146" s="78"/>
      <c r="AL146" s="77"/>
      <c r="AM146" s="75"/>
      <c r="AN146" s="76"/>
      <c r="AO146" s="80"/>
      <c r="AP146" s="284">
        <f t="shared" si="35"/>
        <v>0</v>
      </c>
      <c r="AQ146" s="285">
        <f t="shared" si="36"/>
        <v>0</v>
      </c>
      <c r="AR146" s="286">
        <f t="shared" si="37"/>
        <v>0</v>
      </c>
      <c r="AS146" s="288">
        <f t="shared" si="38"/>
        <v>0</v>
      </c>
    </row>
    <row r="147" spans="2:45" ht="21" customHeight="1">
      <c r="B147" s="83">
        <f t="shared" si="34"/>
        <v>122</v>
      </c>
      <c r="C147" s="370"/>
      <c r="D147" s="371"/>
      <c r="E147" s="74"/>
      <c r="F147" s="75"/>
      <c r="G147" s="76"/>
      <c r="H147" s="77"/>
      <c r="I147" s="75"/>
      <c r="J147" s="78"/>
      <c r="K147" s="77"/>
      <c r="L147" s="79"/>
      <c r="M147" s="78"/>
      <c r="N147" s="77"/>
      <c r="O147" s="79"/>
      <c r="P147" s="78"/>
      <c r="Q147" s="77"/>
      <c r="R147" s="75"/>
      <c r="S147" s="78"/>
      <c r="T147" s="77"/>
      <c r="U147" s="75"/>
      <c r="V147" s="78"/>
      <c r="W147" s="77"/>
      <c r="X147" s="75"/>
      <c r="Y147" s="78"/>
      <c r="Z147" s="77"/>
      <c r="AA147" s="75"/>
      <c r="AB147" s="78"/>
      <c r="AC147" s="77"/>
      <c r="AD147" s="75"/>
      <c r="AE147" s="78"/>
      <c r="AF147" s="77"/>
      <c r="AG147" s="75"/>
      <c r="AH147" s="78"/>
      <c r="AI147" s="77"/>
      <c r="AJ147" s="75"/>
      <c r="AK147" s="78"/>
      <c r="AL147" s="77"/>
      <c r="AM147" s="75"/>
      <c r="AN147" s="76"/>
      <c r="AO147" s="80"/>
      <c r="AP147" s="284">
        <f t="shared" si="35"/>
        <v>0</v>
      </c>
      <c r="AQ147" s="285">
        <f t="shared" si="36"/>
        <v>0</v>
      </c>
      <c r="AR147" s="286">
        <f t="shared" si="37"/>
        <v>0</v>
      </c>
      <c r="AS147" s="288">
        <f t="shared" si="38"/>
        <v>0</v>
      </c>
    </row>
    <row r="148" spans="2:45" ht="21" customHeight="1">
      <c r="B148" s="83">
        <f t="shared" si="34"/>
        <v>123</v>
      </c>
      <c r="C148" s="370"/>
      <c r="D148" s="371"/>
      <c r="E148" s="74"/>
      <c r="F148" s="75"/>
      <c r="G148" s="76"/>
      <c r="H148" s="77"/>
      <c r="I148" s="75"/>
      <c r="J148" s="78"/>
      <c r="K148" s="77"/>
      <c r="L148" s="79"/>
      <c r="M148" s="78"/>
      <c r="N148" s="77"/>
      <c r="O148" s="79"/>
      <c r="P148" s="78"/>
      <c r="Q148" s="77"/>
      <c r="R148" s="75"/>
      <c r="S148" s="78"/>
      <c r="T148" s="77"/>
      <c r="U148" s="75"/>
      <c r="V148" s="78"/>
      <c r="W148" s="77"/>
      <c r="X148" s="75"/>
      <c r="Y148" s="78"/>
      <c r="Z148" s="77"/>
      <c r="AA148" s="75"/>
      <c r="AB148" s="78"/>
      <c r="AC148" s="77"/>
      <c r="AD148" s="75"/>
      <c r="AE148" s="78"/>
      <c r="AF148" s="77"/>
      <c r="AG148" s="75"/>
      <c r="AH148" s="78"/>
      <c r="AI148" s="77"/>
      <c r="AJ148" s="75"/>
      <c r="AK148" s="78"/>
      <c r="AL148" s="77"/>
      <c r="AM148" s="75"/>
      <c r="AN148" s="76"/>
      <c r="AO148" s="80"/>
      <c r="AP148" s="284">
        <f t="shared" si="35"/>
        <v>0</v>
      </c>
      <c r="AQ148" s="285">
        <f t="shared" si="36"/>
        <v>0</v>
      </c>
      <c r="AR148" s="286">
        <f t="shared" si="37"/>
        <v>0</v>
      </c>
      <c r="AS148" s="288">
        <f t="shared" si="38"/>
        <v>0</v>
      </c>
    </row>
    <row r="149" spans="2:45" ht="21" customHeight="1">
      <c r="B149" s="83">
        <f t="shared" si="34"/>
        <v>124</v>
      </c>
      <c r="C149" s="370"/>
      <c r="D149" s="371"/>
      <c r="E149" s="74"/>
      <c r="F149" s="75"/>
      <c r="G149" s="76"/>
      <c r="H149" s="77"/>
      <c r="I149" s="75"/>
      <c r="J149" s="78"/>
      <c r="K149" s="77"/>
      <c r="L149" s="79"/>
      <c r="M149" s="78"/>
      <c r="N149" s="77"/>
      <c r="O149" s="79"/>
      <c r="P149" s="78"/>
      <c r="Q149" s="77"/>
      <c r="R149" s="75"/>
      <c r="S149" s="78"/>
      <c r="T149" s="77"/>
      <c r="U149" s="75"/>
      <c r="V149" s="78"/>
      <c r="W149" s="77"/>
      <c r="X149" s="75"/>
      <c r="Y149" s="78"/>
      <c r="Z149" s="77"/>
      <c r="AA149" s="75"/>
      <c r="AB149" s="78"/>
      <c r="AC149" s="77"/>
      <c r="AD149" s="75"/>
      <c r="AE149" s="78"/>
      <c r="AF149" s="77"/>
      <c r="AG149" s="75"/>
      <c r="AH149" s="78"/>
      <c r="AI149" s="77"/>
      <c r="AJ149" s="75"/>
      <c r="AK149" s="78"/>
      <c r="AL149" s="77"/>
      <c r="AM149" s="75"/>
      <c r="AN149" s="76"/>
      <c r="AO149" s="80"/>
      <c r="AP149" s="284">
        <f t="shared" si="35"/>
        <v>0</v>
      </c>
      <c r="AQ149" s="285">
        <f t="shared" si="36"/>
        <v>0</v>
      </c>
      <c r="AR149" s="286">
        <f t="shared" si="37"/>
        <v>0</v>
      </c>
      <c r="AS149" s="288">
        <f t="shared" si="38"/>
        <v>0</v>
      </c>
    </row>
    <row r="150" spans="2:45" ht="21" customHeight="1">
      <c r="B150" s="83">
        <f t="shared" si="34"/>
        <v>125</v>
      </c>
      <c r="C150" s="370"/>
      <c r="D150" s="371"/>
      <c r="E150" s="74"/>
      <c r="F150" s="75"/>
      <c r="G150" s="76"/>
      <c r="H150" s="77"/>
      <c r="I150" s="75"/>
      <c r="J150" s="78"/>
      <c r="K150" s="77"/>
      <c r="L150" s="79"/>
      <c r="M150" s="78"/>
      <c r="N150" s="77"/>
      <c r="O150" s="79"/>
      <c r="P150" s="78"/>
      <c r="Q150" s="77"/>
      <c r="R150" s="75"/>
      <c r="S150" s="78"/>
      <c r="T150" s="77"/>
      <c r="U150" s="75"/>
      <c r="V150" s="78"/>
      <c r="W150" s="77"/>
      <c r="X150" s="75"/>
      <c r="Y150" s="78"/>
      <c r="Z150" s="77"/>
      <c r="AA150" s="75"/>
      <c r="AB150" s="78"/>
      <c r="AC150" s="77"/>
      <c r="AD150" s="75"/>
      <c r="AE150" s="78"/>
      <c r="AF150" s="77"/>
      <c r="AG150" s="75"/>
      <c r="AH150" s="78"/>
      <c r="AI150" s="77"/>
      <c r="AJ150" s="75"/>
      <c r="AK150" s="78"/>
      <c r="AL150" s="77"/>
      <c r="AM150" s="75"/>
      <c r="AN150" s="76"/>
      <c r="AO150" s="80"/>
      <c r="AP150" s="284">
        <f t="shared" si="35"/>
        <v>0</v>
      </c>
      <c r="AQ150" s="285">
        <f t="shared" si="36"/>
        <v>0</v>
      </c>
      <c r="AR150" s="286">
        <f t="shared" si="37"/>
        <v>0</v>
      </c>
      <c r="AS150" s="288">
        <f t="shared" si="38"/>
        <v>0</v>
      </c>
    </row>
    <row r="151" spans="2:45" ht="21" customHeight="1">
      <c r="B151" s="83">
        <f t="shared" si="34"/>
        <v>126</v>
      </c>
      <c r="C151" s="370"/>
      <c r="D151" s="371"/>
      <c r="E151" s="74"/>
      <c r="F151" s="75"/>
      <c r="G151" s="76"/>
      <c r="H151" s="77"/>
      <c r="I151" s="75"/>
      <c r="J151" s="78"/>
      <c r="K151" s="77"/>
      <c r="L151" s="79"/>
      <c r="M151" s="78"/>
      <c r="N151" s="77"/>
      <c r="O151" s="79"/>
      <c r="P151" s="78"/>
      <c r="Q151" s="77"/>
      <c r="R151" s="75"/>
      <c r="S151" s="78"/>
      <c r="T151" s="77"/>
      <c r="U151" s="75"/>
      <c r="V151" s="78"/>
      <c r="W151" s="77"/>
      <c r="X151" s="75"/>
      <c r="Y151" s="78"/>
      <c r="Z151" s="77"/>
      <c r="AA151" s="75"/>
      <c r="AB151" s="78"/>
      <c r="AC151" s="77"/>
      <c r="AD151" s="75"/>
      <c r="AE151" s="78"/>
      <c r="AF151" s="77"/>
      <c r="AG151" s="75"/>
      <c r="AH151" s="78"/>
      <c r="AI151" s="77"/>
      <c r="AJ151" s="75"/>
      <c r="AK151" s="78"/>
      <c r="AL151" s="77"/>
      <c r="AM151" s="75"/>
      <c r="AN151" s="76"/>
      <c r="AO151" s="80"/>
      <c r="AP151" s="284">
        <f t="shared" si="35"/>
        <v>0</v>
      </c>
      <c r="AQ151" s="285">
        <f t="shared" si="36"/>
        <v>0</v>
      </c>
      <c r="AR151" s="286">
        <f t="shared" si="37"/>
        <v>0</v>
      </c>
      <c r="AS151" s="288">
        <f t="shared" si="38"/>
        <v>0</v>
      </c>
    </row>
    <row r="152" spans="2:45" ht="21" customHeight="1">
      <c r="B152" s="83">
        <f t="shared" si="34"/>
        <v>127</v>
      </c>
      <c r="C152" s="370"/>
      <c r="D152" s="371"/>
      <c r="E152" s="74"/>
      <c r="F152" s="75"/>
      <c r="G152" s="76"/>
      <c r="H152" s="77"/>
      <c r="I152" s="75"/>
      <c r="J152" s="78"/>
      <c r="K152" s="77"/>
      <c r="L152" s="79"/>
      <c r="M152" s="78"/>
      <c r="N152" s="77"/>
      <c r="O152" s="79"/>
      <c r="P152" s="78"/>
      <c r="Q152" s="77"/>
      <c r="R152" s="75"/>
      <c r="S152" s="78"/>
      <c r="T152" s="77"/>
      <c r="U152" s="75"/>
      <c r="V152" s="78"/>
      <c r="W152" s="77"/>
      <c r="X152" s="75"/>
      <c r="Y152" s="78"/>
      <c r="Z152" s="77"/>
      <c r="AA152" s="75"/>
      <c r="AB152" s="78"/>
      <c r="AC152" s="77"/>
      <c r="AD152" s="75"/>
      <c r="AE152" s="78"/>
      <c r="AF152" s="77"/>
      <c r="AG152" s="75"/>
      <c r="AH152" s="78"/>
      <c r="AI152" s="77"/>
      <c r="AJ152" s="75"/>
      <c r="AK152" s="78"/>
      <c r="AL152" s="77"/>
      <c r="AM152" s="75"/>
      <c r="AN152" s="76"/>
      <c r="AO152" s="80"/>
      <c r="AP152" s="284">
        <f t="shared" si="35"/>
        <v>0</v>
      </c>
      <c r="AQ152" s="285">
        <f t="shared" si="36"/>
        <v>0</v>
      </c>
      <c r="AR152" s="286">
        <f t="shared" si="37"/>
        <v>0</v>
      </c>
      <c r="AS152" s="288">
        <f t="shared" si="38"/>
        <v>0</v>
      </c>
    </row>
    <row r="153" spans="2:45" ht="21" customHeight="1">
      <c r="B153" s="83">
        <f t="shared" si="34"/>
        <v>128</v>
      </c>
      <c r="C153" s="370"/>
      <c r="D153" s="371"/>
      <c r="E153" s="74"/>
      <c r="F153" s="75"/>
      <c r="G153" s="76"/>
      <c r="H153" s="77"/>
      <c r="I153" s="75"/>
      <c r="J153" s="78"/>
      <c r="K153" s="77"/>
      <c r="L153" s="79"/>
      <c r="M153" s="78"/>
      <c r="N153" s="77"/>
      <c r="O153" s="79"/>
      <c r="P153" s="78"/>
      <c r="Q153" s="77"/>
      <c r="R153" s="75"/>
      <c r="S153" s="78"/>
      <c r="T153" s="77"/>
      <c r="U153" s="75"/>
      <c r="V153" s="78"/>
      <c r="W153" s="77"/>
      <c r="X153" s="75"/>
      <c r="Y153" s="78"/>
      <c r="Z153" s="77"/>
      <c r="AA153" s="75"/>
      <c r="AB153" s="78"/>
      <c r="AC153" s="77"/>
      <c r="AD153" s="75"/>
      <c r="AE153" s="78"/>
      <c r="AF153" s="77"/>
      <c r="AG153" s="75"/>
      <c r="AH153" s="78"/>
      <c r="AI153" s="77"/>
      <c r="AJ153" s="75"/>
      <c r="AK153" s="78"/>
      <c r="AL153" s="77"/>
      <c r="AM153" s="75"/>
      <c r="AN153" s="76"/>
      <c r="AO153" s="80"/>
      <c r="AP153" s="284">
        <f t="shared" si="35"/>
        <v>0</v>
      </c>
      <c r="AQ153" s="285">
        <f t="shared" si="36"/>
        <v>0</v>
      </c>
      <c r="AR153" s="286">
        <f t="shared" si="37"/>
        <v>0</v>
      </c>
      <c r="AS153" s="288">
        <f t="shared" si="38"/>
        <v>0</v>
      </c>
    </row>
    <row r="154" spans="2:45" ht="21" customHeight="1">
      <c r="B154" s="83">
        <f t="shared" si="34"/>
        <v>129</v>
      </c>
      <c r="C154" s="370"/>
      <c r="D154" s="371"/>
      <c r="E154" s="74"/>
      <c r="F154" s="75"/>
      <c r="G154" s="76"/>
      <c r="H154" s="77"/>
      <c r="I154" s="75"/>
      <c r="J154" s="78"/>
      <c r="K154" s="77"/>
      <c r="L154" s="79"/>
      <c r="M154" s="78"/>
      <c r="N154" s="77"/>
      <c r="O154" s="79"/>
      <c r="P154" s="78"/>
      <c r="Q154" s="77"/>
      <c r="R154" s="75"/>
      <c r="S154" s="78"/>
      <c r="T154" s="77"/>
      <c r="U154" s="75"/>
      <c r="V154" s="78"/>
      <c r="W154" s="77"/>
      <c r="X154" s="75"/>
      <c r="Y154" s="78"/>
      <c r="Z154" s="77"/>
      <c r="AA154" s="75"/>
      <c r="AB154" s="78"/>
      <c r="AC154" s="77"/>
      <c r="AD154" s="75"/>
      <c r="AE154" s="78"/>
      <c r="AF154" s="77"/>
      <c r="AG154" s="75"/>
      <c r="AH154" s="78"/>
      <c r="AI154" s="77"/>
      <c r="AJ154" s="75"/>
      <c r="AK154" s="78"/>
      <c r="AL154" s="77"/>
      <c r="AM154" s="75"/>
      <c r="AN154" s="76"/>
      <c r="AO154" s="80"/>
      <c r="AP154" s="284">
        <f t="shared" si="35"/>
        <v>0</v>
      </c>
      <c r="AQ154" s="285">
        <f t="shared" si="36"/>
        <v>0</v>
      </c>
      <c r="AR154" s="286">
        <f t="shared" si="37"/>
        <v>0</v>
      </c>
      <c r="AS154" s="288">
        <f t="shared" si="38"/>
        <v>0</v>
      </c>
    </row>
    <row r="155" spans="2:45" ht="21" customHeight="1">
      <c r="B155" s="83">
        <f t="shared" si="34"/>
        <v>130</v>
      </c>
      <c r="C155" s="370"/>
      <c r="D155" s="371"/>
      <c r="E155" s="74"/>
      <c r="F155" s="75"/>
      <c r="G155" s="76"/>
      <c r="H155" s="77"/>
      <c r="I155" s="75"/>
      <c r="J155" s="78"/>
      <c r="K155" s="77"/>
      <c r="L155" s="79"/>
      <c r="M155" s="78"/>
      <c r="N155" s="77"/>
      <c r="O155" s="79"/>
      <c r="P155" s="78"/>
      <c r="Q155" s="77"/>
      <c r="R155" s="75"/>
      <c r="S155" s="78"/>
      <c r="T155" s="77"/>
      <c r="U155" s="75"/>
      <c r="V155" s="78"/>
      <c r="W155" s="77"/>
      <c r="X155" s="75"/>
      <c r="Y155" s="78"/>
      <c r="Z155" s="77"/>
      <c r="AA155" s="75"/>
      <c r="AB155" s="78"/>
      <c r="AC155" s="77"/>
      <c r="AD155" s="75"/>
      <c r="AE155" s="78"/>
      <c r="AF155" s="77"/>
      <c r="AG155" s="75"/>
      <c r="AH155" s="78"/>
      <c r="AI155" s="77"/>
      <c r="AJ155" s="75"/>
      <c r="AK155" s="78"/>
      <c r="AL155" s="77"/>
      <c r="AM155" s="75"/>
      <c r="AN155" s="76"/>
      <c r="AO155" s="80"/>
      <c r="AP155" s="284">
        <f t="shared" si="35"/>
        <v>0</v>
      </c>
      <c r="AQ155" s="285">
        <f t="shared" si="36"/>
        <v>0</v>
      </c>
      <c r="AR155" s="286">
        <f t="shared" si="37"/>
        <v>0</v>
      </c>
      <c r="AS155" s="288">
        <f t="shared" si="38"/>
        <v>0</v>
      </c>
    </row>
    <row r="156" spans="2:45" ht="21" customHeight="1">
      <c r="B156" s="83">
        <f t="shared" si="34"/>
        <v>131</v>
      </c>
      <c r="C156" s="370"/>
      <c r="D156" s="371"/>
      <c r="E156" s="74"/>
      <c r="F156" s="75"/>
      <c r="G156" s="76"/>
      <c r="H156" s="77"/>
      <c r="I156" s="75"/>
      <c r="J156" s="78"/>
      <c r="K156" s="77"/>
      <c r="L156" s="79"/>
      <c r="M156" s="78"/>
      <c r="N156" s="77"/>
      <c r="O156" s="79"/>
      <c r="P156" s="78"/>
      <c r="Q156" s="77"/>
      <c r="R156" s="75"/>
      <c r="S156" s="78"/>
      <c r="T156" s="77"/>
      <c r="U156" s="75"/>
      <c r="V156" s="78"/>
      <c r="W156" s="77"/>
      <c r="X156" s="75"/>
      <c r="Y156" s="78"/>
      <c r="Z156" s="77"/>
      <c r="AA156" s="75"/>
      <c r="AB156" s="78"/>
      <c r="AC156" s="77"/>
      <c r="AD156" s="75"/>
      <c r="AE156" s="78"/>
      <c r="AF156" s="77"/>
      <c r="AG156" s="75"/>
      <c r="AH156" s="78"/>
      <c r="AI156" s="77"/>
      <c r="AJ156" s="75"/>
      <c r="AK156" s="78"/>
      <c r="AL156" s="77"/>
      <c r="AM156" s="75"/>
      <c r="AN156" s="76"/>
      <c r="AO156" s="80"/>
      <c r="AP156" s="284">
        <f t="shared" ref="AP156:AP220" si="39">SUM(E156,H156,K156,N156,Q156,T156,W156,Z156,AC156,AF156,AI156,AL156)</f>
        <v>0</v>
      </c>
      <c r="AQ156" s="285">
        <f t="shared" ref="AQ156:AQ220" si="40">SUM(F156,I156,L156,O156,R156,U156,X156,AA156,AD156,AG156,AJ156,AM156)</f>
        <v>0</v>
      </c>
      <c r="AR156" s="286">
        <f t="shared" ref="AR156:AR220" si="41">SUM(G156,J156,M156,P156,S156,V156,Y156,AB156,AE156,AH156,AK156,AN156,AO156)</f>
        <v>0</v>
      </c>
      <c r="AS156" s="288">
        <f t="shared" ref="AS156:AS220" si="42">E156+H156+K156+N156+Q156+T156+W156+Z156+AC156+AF156+AI156+AL156</f>
        <v>0</v>
      </c>
    </row>
    <row r="157" spans="2:45" ht="21" customHeight="1">
      <c r="B157" s="83">
        <f t="shared" si="34"/>
        <v>132</v>
      </c>
      <c r="C157" s="370"/>
      <c r="D157" s="371"/>
      <c r="E157" s="74"/>
      <c r="F157" s="75"/>
      <c r="G157" s="76"/>
      <c r="H157" s="77"/>
      <c r="I157" s="75"/>
      <c r="J157" s="78"/>
      <c r="K157" s="77"/>
      <c r="L157" s="79"/>
      <c r="M157" s="78"/>
      <c r="N157" s="77"/>
      <c r="O157" s="79"/>
      <c r="P157" s="78"/>
      <c r="Q157" s="77"/>
      <c r="R157" s="75"/>
      <c r="S157" s="78"/>
      <c r="T157" s="77"/>
      <c r="U157" s="75"/>
      <c r="V157" s="78"/>
      <c r="W157" s="77"/>
      <c r="X157" s="75"/>
      <c r="Y157" s="78"/>
      <c r="Z157" s="77"/>
      <c r="AA157" s="75"/>
      <c r="AB157" s="78"/>
      <c r="AC157" s="77"/>
      <c r="AD157" s="75"/>
      <c r="AE157" s="78"/>
      <c r="AF157" s="77"/>
      <c r="AG157" s="75"/>
      <c r="AH157" s="78"/>
      <c r="AI157" s="77"/>
      <c r="AJ157" s="75"/>
      <c r="AK157" s="78"/>
      <c r="AL157" s="77"/>
      <c r="AM157" s="75"/>
      <c r="AN157" s="76"/>
      <c r="AO157" s="80"/>
      <c r="AP157" s="284">
        <f t="shared" si="39"/>
        <v>0</v>
      </c>
      <c r="AQ157" s="285">
        <f t="shared" si="40"/>
        <v>0</v>
      </c>
      <c r="AR157" s="286">
        <f t="shared" si="41"/>
        <v>0</v>
      </c>
      <c r="AS157" s="288">
        <f t="shared" si="42"/>
        <v>0</v>
      </c>
    </row>
    <row r="158" spans="2:45" ht="21" customHeight="1">
      <c r="B158" s="83">
        <f t="shared" si="34"/>
        <v>133</v>
      </c>
      <c r="C158" s="370"/>
      <c r="D158" s="371"/>
      <c r="E158" s="74"/>
      <c r="F158" s="75"/>
      <c r="G158" s="76"/>
      <c r="H158" s="77"/>
      <c r="I158" s="75"/>
      <c r="J158" s="78"/>
      <c r="K158" s="77"/>
      <c r="L158" s="79"/>
      <c r="M158" s="78"/>
      <c r="N158" s="77"/>
      <c r="O158" s="79"/>
      <c r="P158" s="78"/>
      <c r="Q158" s="77"/>
      <c r="R158" s="75"/>
      <c r="S158" s="78"/>
      <c r="T158" s="77"/>
      <c r="U158" s="75"/>
      <c r="V158" s="78"/>
      <c r="W158" s="77"/>
      <c r="X158" s="75"/>
      <c r="Y158" s="78"/>
      <c r="Z158" s="77"/>
      <c r="AA158" s="75"/>
      <c r="AB158" s="78"/>
      <c r="AC158" s="77"/>
      <c r="AD158" s="75"/>
      <c r="AE158" s="78"/>
      <c r="AF158" s="77"/>
      <c r="AG158" s="75"/>
      <c r="AH158" s="78"/>
      <c r="AI158" s="77"/>
      <c r="AJ158" s="75"/>
      <c r="AK158" s="78"/>
      <c r="AL158" s="77"/>
      <c r="AM158" s="75"/>
      <c r="AN158" s="76"/>
      <c r="AO158" s="80"/>
      <c r="AP158" s="284">
        <f t="shared" si="39"/>
        <v>0</v>
      </c>
      <c r="AQ158" s="285">
        <f t="shared" si="40"/>
        <v>0</v>
      </c>
      <c r="AR158" s="286">
        <f t="shared" si="41"/>
        <v>0</v>
      </c>
      <c r="AS158" s="288">
        <f t="shared" si="42"/>
        <v>0</v>
      </c>
    </row>
    <row r="159" spans="2:45" ht="21" customHeight="1">
      <c r="B159" s="83">
        <f t="shared" si="34"/>
        <v>134</v>
      </c>
      <c r="C159" s="370"/>
      <c r="D159" s="371"/>
      <c r="E159" s="74"/>
      <c r="F159" s="75"/>
      <c r="G159" s="76"/>
      <c r="H159" s="77"/>
      <c r="I159" s="75"/>
      <c r="J159" s="78"/>
      <c r="K159" s="77"/>
      <c r="L159" s="79"/>
      <c r="M159" s="78"/>
      <c r="N159" s="77"/>
      <c r="O159" s="79"/>
      <c r="P159" s="78"/>
      <c r="Q159" s="77"/>
      <c r="R159" s="75"/>
      <c r="S159" s="78"/>
      <c r="T159" s="77"/>
      <c r="U159" s="75"/>
      <c r="V159" s="78"/>
      <c r="W159" s="77"/>
      <c r="X159" s="75"/>
      <c r="Y159" s="78"/>
      <c r="Z159" s="77"/>
      <c r="AA159" s="75"/>
      <c r="AB159" s="78"/>
      <c r="AC159" s="77"/>
      <c r="AD159" s="75"/>
      <c r="AE159" s="78"/>
      <c r="AF159" s="77"/>
      <c r="AG159" s="75"/>
      <c r="AH159" s="78"/>
      <c r="AI159" s="77"/>
      <c r="AJ159" s="75"/>
      <c r="AK159" s="78"/>
      <c r="AL159" s="77"/>
      <c r="AM159" s="75"/>
      <c r="AN159" s="76"/>
      <c r="AO159" s="80"/>
      <c r="AP159" s="284">
        <f t="shared" si="39"/>
        <v>0</v>
      </c>
      <c r="AQ159" s="285">
        <f t="shared" si="40"/>
        <v>0</v>
      </c>
      <c r="AR159" s="286">
        <f t="shared" si="41"/>
        <v>0</v>
      </c>
      <c r="AS159" s="288">
        <f t="shared" si="42"/>
        <v>0</v>
      </c>
    </row>
    <row r="160" spans="2:45" ht="21" customHeight="1">
      <c r="B160" s="83">
        <f t="shared" si="34"/>
        <v>135</v>
      </c>
      <c r="C160" s="370"/>
      <c r="D160" s="371"/>
      <c r="E160" s="74"/>
      <c r="F160" s="75"/>
      <c r="G160" s="76"/>
      <c r="H160" s="77"/>
      <c r="I160" s="75"/>
      <c r="J160" s="78"/>
      <c r="K160" s="77"/>
      <c r="L160" s="79"/>
      <c r="M160" s="78"/>
      <c r="N160" s="77"/>
      <c r="O160" s="79"/>
      <c r="P160" s="78"/>
      <c r="Q160" s="77"/>
      <c r="R160" s="75"/>
      <c r="S160" s="78"/>
      <c r="T160" s="77"/>
      <c r="U160" s="75"/>
      <c r="V160" s="78"/>
      <c r="W160" s="77"/>
      <c r="X160" s="75"/>
      <c r="Y160" s="78"/>
      <c r="Z160" s="77"/>
      <c r="AA160" s="75"/>
      <c r="AB160" s="78"/>
      <c r="AC160" s="77"/>
      <c r="AD160" s="75"/>
      <c r="AE160" s="78"/>
      <c r="AF160" s="77"/>
      <c r="AG160" s="75"/>
      <c r="AH160" s="78"/>
      <c r="AI160" s="77"/>
      <c r="AJ160" s="75"/>
      <c r="AK160" s="78"/>
      <c r="AL160" s="77"/>
      <c r="AM160" s="75"/>
      <c r="AN160" s="76"/>
      <c r="AO160" s="80"/>
      <c r="AP160" s="284">
        <f t="shared" si="39"/>
        <v>0</v>
      </c>
      <c r="AQ160" s="285">
        <f t="shared" si="40"/>
        <v>0</v>
      </c>
      <c r="AR160" s="286">
        <f t="shared" si="41"/>
        <v>0</v>
      </c>
      <c r="AS160" s="288">
        <f t="shared" si="42"/>
        <v>0</v>
      </c>
    </row>
    <row r="161" spans="2:45" ht="21" customHeight="1">
      <c r="B161" s="83">
        <f t="shared" si="34"/>
        <v>136</v>
      </c>
      <c r="C161" s="370"/>
      <c r="D161" s="371"/>
      <c r="E161" s="74"/>
      <c r="F161" s="75"/>
      <c r="G161" s="76"/>
      <c r="H161" s="77"/>
      <c r="I161" s="75"/>
      <c r="J161" s="78"/>
      <c r="K161" s="77"/>
      <c r="L161" s="79"/>
      <c r="M161" s="78"/>
      <c r="N161" s="77"/>
      <c r="O161" s="79"/>
      <c r="P161" s="78"/>
      <c r="Q161" s="77"/>
      <c r="R161" s="75"/>
      <c r="S161" s="78"/>
      <c r="T161" s="77"/>
      <c r="U161" s="75"/>
      <c r="V161" s="78"/>
      <c r="W161" s="77"/>
      <c r="X161" s="75"/>
      <c r="Y161" s="78"/>
      <c r="Z161" s="77"/>
      <c r="AA161" s="75"/>
      <c r="AB161" s="78"/>
      <c r="AC161" s="77"/>
      <c r="AD161" s="75"/>
      <c r="AE161" s="78"/>
      <c r="AF161" s="77"/>
      <c r="AG161" s="75"/>
      <c r="AH161" s="78"/>
      <c r="AI161" s="77"/>
      <c r="AJ161" s="75"/>
      <c r="AK161" s="78"/>
      <c r="AL161" s="77"/>
      <c r="AM161" s="75"/>
      <c r="AN161" s="76"/>
      <c r="AO161" s="80"/>
      <c r="AP161" s="284">
        <f t="shared" si="39"/>
        <v>0</v>
      </c>
      <c r="AQ161" s="285">
        <f t="shared" si="40"/>
        <v>0</v>
      </c>
      <c r="AR161" s="286">
        <f t="shared" si="41"/>
        <v>0</v>
      </c>
      <c r="AS161" s="288">
        <f t="shared" si="42"/>
        <v>0</v>
      </c>
    </row>
    <row r="162" spans="2:45" ht="21" customHeight="1">
      <c r="B162" s="83">
        <f t="shared" si="34"/>
        <v>137</v>
      </c>
      <c r="C162" s="370"/>
      <c r="D162" s="371"/>
      <c r="E162" s="74"/>
      <c r="F162" s="75"/>
      <c r="G162" s="76"/>
      <c r="H162" s="77"/>
      <c r="I162" s="75"/>
      <c r="J162" s="78"/>
      <c r="K162" s="77"/>
      <c r="L162" s="79"/>
      <c r="M162" s="78"/>
      <c r="N162" s="77"/>
      <c r="O162" s="79"/>
      <c r="P162" s="78"/>
      <c r="Q162" s="77"/>
      <c r="R162" s="75"/>
      <c r="S162" s="78"/>
      <c r="T162" s="77"/>
      <c r="U162" s="75"/>
      <c r="V162" s="78"/>
      <c r="W162" s="77"/>
      <c r="X162" s="75"/>
      <c r="Y162" s="78"/>
      <c r="Z162" s="77"/>
      <c r="AA162" s="75"/>
      <c r="AB162" s="78"/>
      <c r="AC162" s="77"/>
      <c r="AD162" s="75"/>
      <c r="AE162" s="78"/>
      <c r="AF162" s="77"/>
      <c r="AG162" s="75"/>
      <c r="AH162" s="78"/>
      <c r="AI162" s="77"/>
      <c r="AJ162" s="75"/>
      <c r="AK162" s="78"/>
      <c r="AL162" s="77"/>
      <c r="AM162" s="75"/>
      <c r="AN162" s="76"/>
      <c r="AO162" s="80"/>
      <c r="AP162" s="284">
        <f t="shared" si="39"/>
        <v>0</v>
      </c>
      <c r="AQ162" s="285">
        <f t="shared" si="40"/>
        <v>0</v>
      </c>
      <c r="AR162" s="286">
        <f t="shared" si="41"/>
        <v>0</v>
      </c>
      <c r="AS162" s="288">
        <f t="shared" si="42"/>
        <v>0</v>
      </c>
    </row>
    <row r="163" spans="2:45" ht="21" customHeight="1">
      <c r="B163" s="83">
        <f t="shared" si="34"/>
        <v>138</v>
      </c>
      <c r="C163" s="370"/>
      <c r="D163" s="371"/>
      <c r="E163" s="74"/>
      <c r="F163" s="75"/>
      <c r="G163" s="76"/>
      <c r="H163" s="77"/>
      <c r="I163" s="75"/>
      <c r="J163" s="78"/>
      <c r="K163" s="77"/>
      <c r="L163" s="79"/>
      <c r="M163" s="78"/>
      <c r="N163" s="77"/>
      <c r="O163" s="79"/>
      <c r="P163" s="78"/>
      <c r="Q163" s="77"/>
      <c r="R163" s="75"/>
      <c r="S163" s="78"/>
      <c r="T163" s="77"/>
      <c r="U163" s="75"/>
      <c r="V163" s="78"/>
      <c r="W163" s="77"/>
      <c r="X163" s="75"/>
      <c r="Y163" s="78"/>
      <c r="Z163" s="77"/>
      <c r="AA163" s="75"/>
      <c r="AB163" s="78"/>
      <c r="AC163" s="77"/>
      <c r="AD163" s="75"/>
      <c r="AE163" s="78"/>
      <c r="AF163" s="77"/>
      <c r="AG163" s="75"/>
      <c r="AH163" s="78"/>
      <c r="AI163" s="77"/>
      <c r="AJ163" s="75"/>
      <c r="AK163" s="78"/>
      <c r="AL163" s="77"/>
      <c r="AM163" s="75"/>
      <c r="AN163" s="76"/>
      <c r="AO163" s="80"/>
      <c r="AP163" s="284">
        <f t="shared" si="39"/>
        <v>0</v>
      </c>
      <c r="AQ163" s="285">
        <f t="shared" si="40"/>
        <v>0</v>
      </c>
      <c r="AR163" s="286">
        <f t="shared" si="41"/>
        <v>0</v>
      </c>
      <c r="AS163" s="288">
        <f t="shared" si="42"/>
        <v>0</v>
      </c>
    </row>
    <row r="164" spans="2:45" ht="21" customHeight="1">
      <c r="B164" s="83">
        <f t="shared" si="34"/>
        <v>139</v>
      </c>
      <c r="C164" s="370"/>
      <c r="D164" s="371"/>
      <c r="E164" s="74"/>
      <c r="F164" s="75"/>
      <c r="G164" s="76"/>
      <c r="H164" s="77"/>
      <c r="I164" s="75"/>
      <c r="J164" s="78"/>
      <c r="K164" s="77"/>
      <c r="L164" s="79"/>
      <c r="M164" s="78"/>
      <c r="N164" s="77"/>
      <c r="O164" s="79"/>
      <c r="P164" s="78"/>
      <c r="Q164" s="77"/>
      <c r="R164" s="75"/>
      <c r="S164" s="78"/>
      <c r="T164" s="77"/>
      <c r="U164" s="75"/>
      <c r="V164" s="78"/>
      <c r="W164" s="77"/>
      <c r="X164" s="75"/>
      <c r="Y164" s="78"/>
      <c r="Z164" s="77"/>
      <c r="AA164" s="75"/>
      <c r="AB164" s="78"/>
      <c r="AC164" s="77"/>
      <c r="AD164" s="75"/>
      <c r="AE164" s="78"/>
      <c r="AF164" s="77"/>
      <c r="AG164" s="75"/>
      <c r="AH164" s="78"/>
      <c r="AI164" s="77"/>
      <c r="AJ164" s="75"/>
      <c r="AK164" s="78"/>
      <c r="AL164" s="77"/>
      <c r="AM164" s="75"/>
      <c r="AN164" s="76"/>
      <c r="AO164" s="80"/>
      <c r="AP164" s="284">
        <f t="shared" si="39"/>
        <v>0</v>
      </c>
      <c r="AQ164" s="285">
        <f t="shared" si="40"/>
        <v>0</v>
      </c>
      <c r="AR164" s="286">
        <f t="shared" si="41"/>
        <v>0</v>
      </c>
      <c r="AS164" s="288">
        <f t="shared" si="42"/>
        <v>0</v>
      </c>
    </row>
    <row r="165" spans="2:45" ht="21" customHeight="1">
      <c r="B165" s="83">
        <f t="shared" si="34"/>
        <v>140</v>
      </c>
      <c r="C165" s="370"/>
      <c r="D165" s="371"/>
      <c r="E165" s="74"/>
      <c r="F165" s="75"/>
      <c r="G165" s="76"/>
      <c r="H165" s="77"/>
      <c r="I165" s="75"/>
      <c r="J165" s="78"/>
      <c r="K165" s="77"/>
      <c r="L165" s="79"/>
      <c r="M165" s="78"/>
      <c r="N165" s="77"/>
      <c r="O165" s="79"/>
      <c r="P165" s="78"/>
      <c r="Q165" s="77"/>
      <c r="R165" s="75"/>
      <c r="S165" s="78"/>
      <c r="T165" s="77"/>
      <c r="U165" s="75"/>
      <c r="V165" s="78"/>
      <c r="W165" s="77"/>
      <c r="X165" s="75"/>
      <c r="Y165" s="78"/>
      <c r="Z165" s="77"/>
      <c r="AA165" s="75"/>
      <c r="AB165" s="78"/>
      <c r="AC165" s="77"/>
      <c r="AD165" s="75"/>
      <c r="AE165" s="78"/>
      <c r="AF165" s="77"/>
      <c r="AG165" s="75"/>
      <c r="AH165" s="78"/>
      <c r="AI165" s="77"/>
      <c r="AJ165" s="75"/>
      <c r="AK165" s="78"/>
      <c r="AL165" s="77"/>
      <c r="AM165" s="75"/>
      <c r="AN165" s="76"/>
      <c r="AO165" s="80"/>
      <c r="AP165" s="284">
        <f t="shared" si="39"/>
        <v>0</v>
      </c>
      <c r="AQ165" s="285">
        <f t="shared" si="40"/>
        <v>0</v>
      </c>
      <c r="AR165" s="286">
        <f t="shared" si="41"/>
        <v>0</v>
      </c>
      <c r="AS165" s="288">
        <f t="shared" si="42"/>
        <v>0</v>
      </c>
    </row>
    <row r="166" spans="2:45" ht="21" customHeight="1">
      <c r="B166" s="83">
        <f t="shared" si="34"/>
        <v>141</v>
      </c>
      <c r="C166" s="370"/>
      <c r="D166" s="371"/>
      <c r="E166" s="74"/>
      <c r="F166" s="75"/>
      <c r="G166" s="76"/>
      <c r="H166" s="77"/>
      <c r="I166" s="75"/>
      <c r="J166" s="78"/>
      <c r="K166" s="77"/>
      <c r="L166" s="79"/>
      <c r="M166" s="78"/>
      <c r="N166" s="77"/>
      <c r="O166" s="79"/>
      <c r="P166" s="78"/>
      <c r="Q166" s="77"/>
      <c r="R166" s="75"/>
      <c r="S166" s="78"/>
      <c r="T166" s="77"/>
      <c r="U166" s="75"/>
      <c r="V166" s="78"/>
      <c r="W166" s="77"/>
      <c r="X166" s="75"/>
      <c r="Y166" s="78"/>
      <c r="Z166" s="77"/>
      <c r="AA166" s="75"/>
      <c r="AB166" s="78"/>
      <c r="AC166" s="77"/>
      <c r="AD166" s="75"/>
      <c r="AE166" s="78"/>
      <c r="AF166" s="77"/>
      <c r="AG166" s="75"/>
      <c r="AH166" s="78"/>
      <c r="AI166" s="77"/>
      <c r="AJ166" s="75"/>
      <c r="AK166" s="78"/>
      <c r="AL166" s="77"/>
      <c r="AM166" s="75"/>
      <c r="AN166" s="76"/>
      <c r="AO166" s="80"/>
      <c r="AP166" s="284">
        <f t="shared" si="39"/>
        <v>0</v>
      </c>
      <c r="AQ166" s="285">
        <f t="shared" si="40"/>
        <v>0</v>
      </c>
      <c r="AR166" s="286">
        <f t="shared" si="41"/>
        <v>0</v>
      </c>
      <c r="AS166" s="288">
        <f t="shared" si="42"/>
        <v>0</v>
      </c>
    </row>
    <row r="167" spans="2:45" ht="21" customHeight="1">
      <c r="B167" s="83">
        <f t="shared" si="34"/>
        <v>142</v>
      </c>
      <c r="C167" s="370"/>
      <c r="D167" s="371"/>
      <c r="E167" s="74"/>
      <c r="F167" s="75"/>
      <c r="G167" s="76"/>
      <c r="H167" s="77"/>
      <c r="I167" s="75"/>
      <c r="J167" s="78"/>
      <c r="K167" s="77"/>
      <c r="L167" s="79"/>
      <c r="M167" s="78"/>
      <c r="N167" s="77"/>
      <c r="O167" s="79"/>
      <c r="P167" s="78"/>
      <c r="Q167" s="77"/>
      <c r="R167" s="75"/>
      <c r="S167" s="78"/>
      <c r="T167" s="77"/>
      <c r="U167" s="75"/>
      <c r="V167" s="78"/>
      <c r="W167" s="77"/>
      <c r="X167" s="75"/>
      <c r="Y167" s="78"/>
      <c r="Z167" s="77"/>
      <c r="AA167" s="75"/>
      <c r="AB167" s="78"/>
      <c r="AC167" s="77"/>
      <c r="AD167" s="75"/>
      <c r="AE167" s="78"/>
      <c r="AF167" s="77"/>
      <c r="AG167" s="75"/>
      <c r="AH167" s="78"/>
      <c r="AI167" s="77"/>
      <c r="AJ167" s="75"/>
      <c r="AK167" s="78"/>
      <c r="AL167" s="77"/>
      <c r="AM167" s="75"/>
      <c r="AN167" s="76"/>
      <c r="AO167" s="80"/>
      <c r="AP167" s="284">
        <f t="shared" si="39"/>
        <v>0</v>
      </c>
      <c r="AQ167" s="285">
        <f t="shared" si="40"/>
        <v>0</v>
      </c>
      <c r="AR167" s="286">
        <f t="shared" si="41"/>
        <v>0</v>
      </c>
      <c r="AS167" s="288">
        <f t="shared" si="42"/>
        <v>0</v>
      </c>
    </row>
    <row r="168" spans="2:45" ht="21" customHeight="1">
      <c r="B168" s="83">
        <f t="shared" si="34"/>
        <v>143</v>
      </c>
      <c r="C168" s="370"/>
      <c r="D168" s="371"/>
      <c r="E168" s="74"/>
      <c r="F168" s="75"/>
      <c r="G168" s="76"/>
      <c r="H168" s="77"/>
      <c r="I168" s="75"/>
      <c r="J168" s="78"/>
      <c r="K168" s="77"/>
      <c r="L168" s="79"/>
      <c r="M168" s="78"/>
      <c r="N168" s="77"/>
      <c r="O168" s="79"/>
      <c r="P168" s="78"/>
      <c r="Q168" s="77"/>
      <c r="R168" s="75"/>
      <c r="S168" s="78"/>
      <c r="T168" s="77"/>
      <c r="U168" s="75"/>
      <c r="V168" s="78"/>
      <c r="W168" s="77"/>
      <c r="X168" s="75"/>
      <c r="Y168" s="78"/>
      <c r="Z168" s="77"/>
      <c r="AA168" s="75"/>
      <c r="AB168" s="78"/>
      <c r="AC168" s="77"/>
      <c r="AD168" s="75"/>
      <c r="AE168" s="78"/>
      <c r="AF168" s="77"/>
      <c r="AG168" s="75"/>
      <c r="AH168" s="78"/>
      <c r="AI168" s="77"/>
      <c r="AJ168" s="75"/>
      <c r="AK168" s="78"/>
      <c r="AL168" s="77"/>
      <c r="AM168" s="75"/>
      <c r="AN168" s="76"/>
      <c r="AO168" s="80"/>
      <c r="AP168" s="284">
        <f t="shared" si="39"/>
        <v>0</v>
      </c>
      <c r="AQ168" s="285">
        <f t="shared" si="40"/>
        <v>0</v>
      </c>
      <c r="AR168" s="286">
        <f t="shared" si="41"/>
        <v>0</v>
      </c>
      <c r="AS168" s="288">
        <f t="shared" si="42"/>
        <v>0</v>
      </c>
    </row>
    <row r="169" spans="2:45" ht="21" customHeight="1">
      <c r="B169" s="83">
        <f t="shared" si="34"/>
        <v>144</v>
      </c>
      <c r="C169" s="370"/>
      <c r="D169" s="371"/>
      <c r="E169" s="74"/>
      <c r="F169" s="75"/>
      <c r="G169" s="76"/>
      <c r="H169" s="77"/>
      <c r="I169" s="75"/>
      <c r="J169" s="78"/>
      <c r="K169" s="77"/>
      <c r="L169" s="79"/>
      <c r="M169" s="78"/>
      <c r="N169" s="77"/>
      <c r="O169" s="79"/>
      <c r="P169" s="78"/>
      <c r="Q169" s="77"/>
      <c r="R169" s="75"/>
      <c r="S169" s="78"/>
      <c r="T169" s="77"/>
      <c r="U169" s="75"/>
      <c r="V169" s="78"/>
      <c r="W169" s="77"/>
      <c r="X169" s="75"/>
      <c r="Y169" s="78"/>
      <c r="Z169" s="77"/>
      <c r="AA169" s="75"/>
      <c r="AB169" s="78"/>
      <c r="AC169" s="77"/>
      <c r="AD169" s="75"/>
      <c r="AE169" s="78"/>
      <c r="AF169" s="77"/>
      <c r="AG169" s="75"/>
      <c r="AH169" s="78"/>
      <c r="AI169" s="77"/>
      <c r="AJ169" s="75"/>
      <c r="AK169" s="78"/>
      <c r="AL169" s="77"/>
      <c r="AM169" s="75"/>
      <c r="AN169" s="76"/>
      <c r="AO169" s="80"/>
      <c r="AP169" s="284">
        <f t="shared" si="39"/>
        <v>0</v>
      </c>
      <c r="AQ169" s="285">
        <f t="shared" si="40"/>
        <v>0</v>
      </c>
      <c r="AR169" s="286">
        <f t="shared" si="41"/>
        <v>0</v>
      </c>
      <c r="AS169" s="288">
        <f t="shared" si="42"/>
        <v>0</v>
      </c>
    </row>
    <row r="170" spans="2:45" ht="21" customHeight="1">
      <c r="B170" s="83">
        <f t="shared" si="34"/>
        <v>145</v>
      </c>
      <c r="C170" s="370"/>
      <c r="D170" s="371"/>
      <c r="E170" s="74"/>
      <c r="F170" s="75"/>
      <c r="G170" s="76"/>
      <c r="H170" s="77"/>
      <c r="I170" s="75"/>
      <c r="J170" s="78"/>
      <c r="K170" s="77"/>
      <c r="L170" s="79"/>
      <c r="M170" s="78"/>
      <c r="N170" s="77"/>
      <c r="O170" s="79"/>
      <c r="P170" s="78"/>
      <c r="Q170" s="77"/>
      <c r="R170" s="75"/>
      <c r="S170" s="78"/>
      <c r="T170" s="77"/>
      <c r="U170" s="75"/>
      <c r="V170" s="78"/>
      <c r="W170" s="77"/>
      <c r="X170" s="75"/>
      <c r="Y170" s="78"/>
      <c r="Z170" s="77"/>
      <c r="AA170" s="75"/>
      <c r="AB170" s="78"/>
      <c r="AC170" s="77"/>
      <c r="AD170" s="75"/>
      <c r="AE170" s="78"/>
      <c r="AF170" s="77"/>
      <c r="AG170" s="75"/>
      <c r="AH170" s="78"/>
      <c r="AI170" s="77"/>
      <c r="AJ170" s="75"/>
      <c r="AK170" s="78"/>
      <c r="AL170" s="77"/>
      <c r="AM170" s="75"/>
      <c r="AN170" s="76"/>
      <c r="AO170" s="80"/>
      <c r="AP170" s="284">
        <f t="shared" si="39"/>
        <v>0</v>
      </c>
      <c r="AQ170" s="285">
        <f t="shared" si="40"/>
        <v>0</v>
      </c>
      <c r="AR170" s="286">
        <f t="shared" si="41"/>
        <v>0</v>
      </c>
      <c r="AS170" s="288">
        <f t="shared" si="42"/>
        <v>0</v>
      </c>
    </row>
    <row r="171" spans="2:45" ht="21" customHeight="1">
      <c r="B171" s="83">
        <f t="shared" si="34"/>
        <v>146</v>
      </c>
      <c r="C171" s="370"/>
      <c r="D171" s="371"/>
      <c r="E171" s="74"/>
      <c r="F171" s="75"/>
      <c r="G171" s="76"/>
      <c r="H171" s="77"/>
      <c r="I171" s="75"/>
      <c r="J171" s="78"/>
      <c r="K171" s="77"/>
      <c r="L171" s="79"/>
      <c r="M171" s="78"/>
      <c r="N171" s="77"/>
      <c r="O171" s="79"/>
      <c r="P171" s="78"/>
      <c r="Q171" s="77"/>
      <c r="R171" s="75"/>
      <c r="S171" s="78"/>
      <c r="T171" s="77"/>
      <c r="U171" s="75"/>
      <c r="V171" s="78"/>
      <c r="W171" s="77"/>
      <c r="X171" s="75"/>
      <c r="Y171" s="78"/>
      <c r="Z171" s="77"/>
      <c r="AA171" s="75"/>
      <c r="AB171" s="78"/>
      <c r="AC171" s="77"/>
      <c r="AD171" s="75"/>
      <c r="AE171" s="78"/>
      <c r="AF171" s="77"/>
      <c r="AG171" s="75"/>
      <c r="AH171" s="78"/>
      <c r="AI171" s="77"/>
      <c r="AJ171" s="75"/>
      <c r="AK171" s="78"/>
      <c r="AL171" s="77"/>
      <c r="AM171" s="75"/>
      <c r="AN171" s="76"/>
      <c r="AO171" s="80"/>
      <c r="AP171" s="284">
        <f t="shared" si="39"/>
        <v>0</v>
      </c>
      <c r="AQ171" s="285">
        <f t="shared" si="40"/>
        <v>0</v>
      </c>
      <c r="AR171" s="286">
        <f t="shared" si="41"/>
        <v>0</v>
      </c>
      <c r="AS171" s="288">
        <f t="shared" si="42"/>
        <v>0</v>
      </c>
    </row>
    <row r="172" spans="2:45" ht="21" customHeight="1">
      <c r="B172" s="83">
        <f t="shared" si="34"/>
        <v>147</v>
      </c>
      <c r="C172" s="370"/>
      <c r="D172" s="371"/>
      <c r="E172" s="74"/>
      <c r="F172" s="75"/>
      <c r="G172" s="76"/>
      <c r="H172" s="77"/>
      <c r="I172" s="75"/>
      <c r="J172" s="78"/>
      <c r="K172" s="77"/>
      <c r="L172" s="79"/>
      <c r="M172" s="78"/>
      <c r="N172" s="77"/>
      <c r="O172" s="79"/>
      <c r="P172" s="78"/>
      <c r="Q172" s="77"/>
      <c r="R172" s="75"/>
      <c r="S172" s="78"/>
      <c r="T172" s="77"/>
      <c r="U172" s="75"/>
      <c r="V172" s="78"/>
      <c r="W172" s="77"/>
      <c r="X172" s="75"/>
      <c r="Y172" s="78"/>
      <c r="Z172" s="77"/>
      <c r="AA172" s="75"/>
      <c r="AB172" s="78"/>
      <c r="AC172" s="77"/>
      <c r="AD172" s="75"/>
      <c r="AE172" s="78"/>
      <c r="AF172" s="77"/>
      <c r="AG172" s="75"/>
      <c r="AH172" s="78"/>
      <c r="AI172" s="77"/>
      <c r="AJ172" s="75"/>
      <c r="AK172" s="78"/>
      <c r="AL172" s="77"/>
      <c r="AM172" s="75"/>
      <c r="AN172" s="76"/>
      <c r="AO172" s="80"/>
      <c r="AP172" s="284">
        <f t="shared" si="39"/>
        <v>0</v>
      </c>
      <c r="AQ172" s="285">
        <f t="shared" si="40"/>
        <v>0</v>
      </c>
      <c r="AR172" s="286">
        <f t="shared" si="41"/>
        <v>0</v>
      </c>
      <c r="AS172" s="288">
        <f t="shared" si="42"/>
        <v>0</v>
      </c>
    </row>
    <row r="173" spans="2:45" ht="21" customHeight="1">
      <c r="B173" s="83">
        <f t="shared" si="34"/>
        <v>148</v>
      </c>
      <c r="C173" s="370"/>
      <c r="D173" s="371"/>
      <c r="E173" s="74"/>
      <c r="F173" s="75"/>
      <c r="G173" s="76"/>
      <c r="H173" s="77"/>
      <c r="I173" s="75"/>
      <c r="J173" s="78"/>
      <c r="K173" s="77"/>
      <c r="L173" s="79"/>
      <c r="M173" s="78"/>
      <c r="N173" s="77"/>
      <c r="O173" s="79"/>
      <c r="P173" s="78"/>
      <c r="Q173" s="77"/>
      <c r="R173" s="75"/>
      <c r="S173" s="78"/>
      <c r="T173" s="77"/>
      <c r="U173" s="75"/>
      <c r="V173" s="78"/>
      <c r="W173" s="77"/>
      <c r="X173" s="75"/>
      <c r="Y173" s="78"/>
      <c r="Z173" s="77"/>
      <c r="AA173" s="75"/>
      <c r="AB173" s="78"/>
      <c r="AC173" s="77"/>
      <c r="AD173" s="75"/>
      <c r="AE173" s="78"/>
      <c r="AF173" s="77"/>
      <c r="AG173" s="75"/>
      <c r="AH173" s="78"/>
      <c r="AI173" s="77"/>
      <c r="AJ173" s="75"/>
      <c r="AK173" s="78"/>
      <c r="AL173" s="77"/>
      <c r="AM173" s="75"/>
      <c r="AN173" s="76"/>
      <c r="AO173" s="80"/>
      <c r="AP173" s="284">
        <f t="shared" si="39"/>
        <v>0</v>
      </c>
      <c r="AQ173" s="285">
        <f t="shared" si="40"/>
        <v>0</v>
      </c>
      <c r="AR173" s="286">
        <f t="shared" si="41"/>
        <v>0</v>
      </c>
      <c r="AS173" s="288">
        <f t="shared" si="42"/>
        <v>0</v>
      </c>
    </row>
    <row r="174" spans="2:45" ht="21" customHeight="1">
      <c r="B174" s="83">
        <f t="shared" si="34"/>
        <v>149</v>
      </c>
      <c r="C174" s="370"/>
      <c r="D174" s="371"/>
      <c r="E174" s="74"/>
      <c r="F174" s="75"/>
      <c r="G174" s="76"/>
      <c r="H174" s="77"/>
      <c r="I174" s="75"/>
      <c r="J174" s="78"/>
      <c r="K174" s="77"/>
      <c r="L174" s="79"/>
      <c r="M174" s="78"/>
      <c r="N174" s="77"/>
      <c r="O174" s="79"/>
      <c r="P174" s="78"/>
      <c r="Q174" s="77"/>
      <c r="R174" s="75"/>
      <c r="S174" s="78"/>
      <c r="T174" s="77"/>
      <c r="U174" s="75"/>
      <c r="V174" s="78"/>
      <c r="W174" s="77"/>
      <c r="X174" s="75"/>
      <c r="Y174" s="78"/>
      <c r="Z174" s="77"/>
      <c r="AA174" s="75"/>
      <c r="AB174" s="78"/>
      <c r="AC174" s="77"/>
      <c r="AD174" s="75"/>
      <c r="AE174" s="78"/>
      <c r="AF174" s="77"/>
      <c r="AG174" s="75"/>
      <c r="AH174" s="78"/>
      <c r="AI174" s="77"/>
      <c r="AJ174" s="75"/>
      <c r="AK174" s="78"/>
      <c r="AL174" s="77"/>
      <c r="AM174" s="75"/>
      <c r="AN174" s="76"/>
      <c r="AO174" s="80"/>
      <c r="AP174" s="284">
        <f t="shared" si="39"/>
        <v>0</v>
      </c>
      <c r="AQ174" s="285">
        <f t="shared" si="40"/>
        <v>0</v>
      </c>
      <c r="AR174" s="286">
        <f t="shared" si="41"/>
        <v>0</v>
      </c>
      <c r="AS174" s="288">
        <f t="shared" si="42"/>
        <v>0</v>
      </c>
    </row>
    <row r="175" spans="2:45" ht="21" customHeight="1">
      <c r="B175" s="83">
        <f t="shared" si="34"/>
        <v>150</v>
      </c>
      <c r="C175" s="370"/>
      <c r="D175" s="371"/>
      <c r="E175" s="74"/>
      <c r="F175" s="75"/>
      <c r="G175" s="76"/>
      <c r="H175" s="77"/>
      <c r="I175" s="75"/>
      <c r="J175" s="78"/>
      <c r="K175" s="77"/>
      <c r="L175" s="79"/>
      <c r="M175" s="78"/>
      <c r="N175" s="77"/>
      <c r="O175" s="79"/>
      <c r="P175" s="78"/>
      <c r="Q175" s="77"/>
      <c r="R175" s="75"/>
      <c r="S175" s="78"/>
      <c r="T175" s="77"/>
      <c r="U175" s="75"/>
      <c r="V175" s="78"/>
      <c r="W175" s="77"/>
      <c r="X175" s="75"/>
      <c r="Y175" s="78"/>
      <c r="Z175" s="77"/>
      <c r="AA175" s="75"/>
      <c r="AB175" s="78"/>
      <c r="AC175" s="77"/>
      <c r="AD175" s="75"/>
      <c r="AE175" s="78"/>
      <c r="AF175" s="77"/>
      <c r="AG175" s="75"/>
      <c r="AH175" s="78"/>
      <c r="AI175" s="77"/>
      <c r="AJ175" s="75"/>
      <c r="AK175" s="78"/>
      <c r="AL175" s="77"/>
      <c r="AM175" s="75"/>
      <c r="AN175" s="76"/>
      <c r="AO175" s="80"/>
      <c r="AP175" s="284">
        <f t="shared" si="39"/>
        <v>0</v>
      </c>
      <c r="AQ175" s="285">
        <f t="shared" si="40"/>
        <v>0</v>
      </c>
      <c r="AR175" s="286">
        <f t="shared" si="41"/>
        <v>0</v>
      </c>
      <c r="AS175" s="288">
        <f t="shared" si="42"/>
        <v>0</v>
      </c>
    </row>
    <row r="176" spans="2:45" ht="21" customHeight="1">
      <c r="B176" s="83">
        <f t="shared" si="34"/>
        <v>151</v>
      </c>
      <c r="C176" s="370"/>
      <c r="D176" s="371"/>
      <c r="E176" s="74"/>
      <c r="F176" s="75"/>
      <c r="G176" s="76"/>
      <c r="H176" s="77"/>
      <c r="I176" s="75"/>
      <c r="J176" s="78"/>
      <c r="K176" s="77"/>
      <c r="L176" s="79"/>
      <c r="M176" s="78"/>
      <c r="N176" s="77"/>
      <c r="O176" s="79"/>
      <c r="P176" s="78"/>
      <c r="Q176" s="77"/>
      <c r="R176" s="75"/>
      <c r="S176" s="78"/>
      <c r="T176" s="77"/>
      <c r="U176" s="75"/>
      <c r="V176" s="78"/>
      <c r="W176" s="77"/>
      <c r="X176" s="75"/>
      <c r="Y176" s="78"/>
      <c r="Z176" s="77"/>
      <c r="AA176" s="75"/>
      <c r="AB176" s="78"/>
      <c r="AC176" s="77"/>
      <c r="AD176" s="75"/>
      <c r="AE176" s="78"/>
      <c r="AF176" s="77"/>
      <c r="AG176" s="75"/>
      <c r="AH176" s="78"/>
      <c r="AI176" s="77"/>
      <c r="AJ176" s="75"/>
      <c r="AK176" s="78"/>
      <c r="AL176" s="77"/>
      <c r="AM176" s="75"/>
      <c r="AN176" s="76"/>
      <c r="AO176" s="80"/>
      <c r="AP176" s="284">
        <f t="shared" si="39"/>
        <v>0</v>
      </c>
      <c r="AQ176" s="285">
        <f t="shared" si="40"/>
        <v>0</v>
      </c>
      <c r="AR176" s="286">
        <f t="shared" si="41"/>
        <v>0</v>
      </c>
      <c r="AS176" s="288">
        <f t="shared" si="42"/>
        <v>0</v>
      </c>
    </row>
    <row r="177" spans="2:45" ht="21" customHeight="1">
      <c r="B177" s="83">
        <f t="shared" si="34"/>
        <v>152</v>
      </c>
      <c r="C177" s="370"/>
      <c r="D177" s="371"/>
      <c r="E177" s="74"/>
      <c r="F177" s="75"/>
      <c r="G177" s="76"/>
      <c r="H177" s="77"/>
      <c r="I177" s="75"/>
      <c r="J177" s="78"/>
      <c r="K177" s="77"/>
      <c r="L177" s="79"/>
      <c r="M177" s="78"/>
      <c r="N177" s="77"/>
      <c r="O177" s="79"/>
      <c r="P177" s="78"/>
      <c r="Q177" s="77"/>
      <c r="R177" s="75"/>
      <c r="S177" s="78"/>
      <c r="T177" s="77"/>
      <c r="U177" s="75"/>
      <c r="V177" s="78"/>
      <c r="W177" s="77"/>
      <c r="X177" s="75"/>
      <c r="Y177" s="78"/>
      <c r="Z177" s="77"/>
      <c r="AA177" s="75"/>
      <c r="AB177" s="78"/>
      <c r="AC177" s="77"/>
      <c r="AD177" s="75"/>
      <c r="AE177" s="78"/>
      <c r="AF177" s="77"/>
      <c r="AG177" s="75"/>
      <c r="AH177" s="78"/>
      <c r="AI177" s="77"/>
      <c r="AJ177" s="75"/>
      <c r="AK177" s="78"/>
      <c r="AL177" s="77"/>
      <c r="AM177" s="75"/>
      <c r="AN177" s="76"/>
      <c r="AO177" s="80"/>
      <c r="AP177" s="284">
        <f t="shared" si="39"/>
        <v>0</v>
      </c>
      <c r="AQ177" s="285">
        <f t="shared" si="40"/>
        <v>0</v>
      </c>
      <c r="AR177" s="286">
        <f t="shared" si="41"/>
        <v>0</v>
      </c>
      <c r="AS177" s="288">
        <f t="shared" si="42"/>
        <v>0</v>
      </c>
    </row>
    <row r="178" spans="2:45" ht="21" customHeight="1">
      <c r="B178" s="83">
        <f t="shared" si="34"/>
        <v>153</v>
      </c>
      <c r="C178" s="370"/>
      <c r="D178" s="371"/>
      <c r="E178" s="74"/>
      <c r="F178" s="75"/>
      <c r="G178" s="76"/>
      <c r="H178" s="77"/>
      <c r="I178" s="75"/>
      <c r="J178" s="78"/>
      <c r="K178" s="77"/>
      <c r="L178" s="79"/>
      <c r="M178" s="78"/>
      <c r="N178" s="77"/>
      <c r="O178" s="79"/>
      <c r="P178" s="78"/>
      <c r="Q178" s="77"/>
      <c r="R178" s="75"/>
      <c r="S178" s="78"/>
      <c r="T178" s="77"/>
      <c r="U178" s="75"/>
      <c r="V178" s="78"/>
      <c r="W178" s="77"/>
      <c r="X178" s="75"/>
      <c r="Y178" s="78"/>
      <c r="Z178" s="77"/>
      <c r="AA178" s="75"/>
      <c r="AB178" s="78"/>
      <c r="AC178" s="77"/>
      <c r="AD178" s="75"/>
      <c r="AE178" s="78"/>
      <c r="AF178" s="77"/>
      <c r="AG178" s="75"/>
      <c r="AH178" s="78"/>
      <c r="AI178" s="77"/>
      <c r="AJ178" s="75"/>
      <c r="AK178" s="78"/>
      <c r="AL178" s="77"/>
      <c r="AM178" s="75"/>
      <c r="AN178" s="76"/>
      <c r="AO178" s="80"/>
      <c r="AP178" s="284">
        <f t="shared" si="39"/>
        <v>0</v>
      </c>
      <c r="AQ178" s="285">
        <f t="shared" si="40"/>
        <v>0</v>
      </c>
      <c r="AR178" s="286">
        <f t="shared" si="41"/>
        <v>0</v>
      </c>
      <c r="AS178" s="288">
        <f t="shared" si="42"/>
        <v>0</v>
      </c>
    </row>
    <row r="179" spans="2:45" ht="21" customHeight="1">
      <c r="B179" s="83">
        <f t="shared" si="34"/>
        <v>154</v>
      </c>
      <c r="C179" s="370"/>
      <c r="D179" s="371"/>
      <c r="E179" s="74"/>
      <c r="F179" s="75"/>
      <c r="G179" s="76"/>
      <c r="H179" s="77"/>
      <c r="I179" s="75"/>
      <c r="J179" s="78"/>
      <c r="K179" s="77"/>
      <c r="L179" s="79"/>
      <c r="M179" s="78"/>
      <c r="N179" s="77"/>
      <c r="O179" s="79"/>
      <c r="P179" s="78"/>
      <c r="Q179" s="77"/>
      <c r="R179" s="75"/>
      <c r="S179" s="78"/>
      <c r="T179" s="77"/>
      <c r="U179" s="75"/>
      <c r="V179" s="78"/>
      <c r="W179" s="77"/>
      <c r="X179" s="75"/>
      <c r="Y179" s="78"/>
      <c r="Z179" s="77"/>
      <c r="AA179" s="75"/>
      <c r="AB179" s="78"/>
      <c r="AC179" s="77"/>
      <c r="AD179" s="75"/>
      <c r="AE179" s="78"/>
      <c r="AF179" s="77"/>
      <c r="AG179" s="75"/>
      <c r="AH179" s="78"/>
      <c r="AI179" s="77"/>
      <c r="AJ179" s="75"/>
      <c r="AK179" s="78"/>
      <c r="AL179" s="77"/>
      <c r="AM179" s="75"/>
      <c r="AN179" s="76"/>
      <c r="AO179" s="80"/>
      <c r="AP179" s="284">
        <f t="shared" si="39"/>
        <v>0</v>
      </c>
      <c r="AQ179" s="285">
        <f t="shared" si="40"/>
        <v>0</v>
      </c>
      <c r="AR179" s="286">
        <f t="shared" si="41"/>
        <v>0</v>
      </c>
      <c r="AS179" s="288">
        <f t="shared" si="42"/>
        <v>0</v>
      </c>
    </row>
    <row r="180" spans="2:45" ht="21" customHeight="1">
      <c r="B180" s="83">
        <f t="shared" si="34"/>
        <v>155</v>
      </c>
      <c r="C180" s="370"/>
      <c r="D180" s="371"/>
      <c r="E180" s="74"/>
      <c r="F180" s="75"/>
      <c r="G180" s="76"/>
      <c r="H180" s="77"/>
      <c r="I180" s="75"/>
      <c r="J180" s="78"/>
      <c r="K180" s="77"/>
      <c r="L180" s="79"/>
      <c r="M180" s="78"/>
      <c r="N180" s="77"/>
      <c r="O180" s="79"/>
      <c r="P180" s="78"/>
      <c r="Q180" s="77"/>
      <c r="R180" s="75"/>
      <c r="S180" s="78"/>
      <c r="T180" s="77"/>
      <c r="U180" s="75"/>
      <c r="V180" s="78"/>
      <c r="W180" s="77"/>
      <c r="X180" s="75"/>
      <c r="Y180" s="78"/>
      <c r="Z180" s="77"/>
      <c r="AA180" s="75"/>
      <c r="AB180" s="78"/>
      <c r="AC180" s="77"/>
      <c r="AD180" s="75"/>
      <c r="AE180" s="78"/>
      <c r="AF180" s="77"/>
      <c r="AG180" s="75"/>
      <c r="AH180" s="78"/>
      <c r="AI180" s="77"/>
      <c r="AJ180" s="75"/>
      <c r="AK180" s="78"/>
      <c r="AL180" s="77"/>
      <c r="AM180" s="75"/>
      <c r="AN180" s="76"/>
      <c r="AO180" s="80"/>
      <c r="AP180" s="284">
        <f t="shared" si="39"/>
        <v>0</v>
      </c>
      <c r="AQ180" s="285">
        <f t="shared" si="40"/>
        <v>0</v>
      </c>
      <c r="AR180" s="286">
        <f t="shared" si="41"/>
        <v>0</v>
      </c>
      <c r="AS180" s="288">
        <f t="shared" si="42"/>
        <v>0</v>
      </c>
    </row>
    <row r="181" spans="2:45" ht="21" customHeight="1">
      <c r="B181" s="83">
        <f t="shared" si="34"/>
        <v>156</v>
      </c>
      <c r="C181" s="370"/>
      <c r="D181" s="371"/>
      <c r="E181" s="74"/>
      <c r="F181" s="75"/>
      <c r="G181" s="76"/>
      <c r="H181" s="77"/>
      <c r="I181" s="75"/>
      <c r="J181" s="78"/>
      <c r="K181" s="77"/>
      <c r="L181" s="79"/>
      <c r="M181" s="78"/>
      <c r="N181" s="77"/>
      <c r="O181" s="79"/>
      <c r="P181" s="78"/>
      <c r="Q181" s="77"/>
      <c r="R181" s="75"/>
      <c r="S181" s="78"/>
      <c r="T181" s="77"/>
      <c r="U181" s="75"/>
      <c r="V181" s="78"/>
      <c r="W181" s="77"/>
      <c r="X181" s="75"/>
      <c r="Y181" s="78"/>
      <c r="Z181" s="77"/>
      <c r="AA181" s="75"/>
      <c r="AB181" s="78"/>
      <c r="AC181" s="77"/>
      <c r="AD181" s="75"/>
      <c r="AE181" s="78"/>
      <c r="AF181" s="77"/>
      <c r="AG181" s="75"/>
      <c r="AH181" s="78"/>
      <c r="AI181" s="77"/>
      <c r="AJ181" s="75"/>
      <c r="AK181" s="78"/>
      <c r="AL181" s="77"/>
      <c r="AM181" s="75"/>
      <c r="AN181" s="76"/>
      <c r="AO181" s="80"/>
      <c r="AP181" s="284">
        <f t="shared" si="39"/>
        <v>0</v>
      </c>
      <c r="AQ181" s="285">
        <f t="shared" si="40"/>
        <v>0</v>
      </c>
      <c r="AR181" s="286">
        <f t="shared" si="41"/>
        <v>0</v>
      </c>
      <c r="AS181" s="288">
        <f t="shared" si="42"/>
        <v>0</v>
      </c>
    </row>
    <row r="182" spans="2:45" ht="21" customHeight="1">
      <c r="B182" s="83">
        <f t="shared" si="34"/>
        <v>157</v>
      </c>
      <c r="C182" s="370"/>
      <c r="D182" s="371"/>
      <c r="E182" s="74"/>
      <c r="F182" s="75"/>
      <c r="G182" s="76"/>
      <c r="H182" s="77"/>
      <c r="I182" s="75"/>
      <c r="J182" s="78"/>
      <c r="K182" s="77"/>
      <c r="L182" s="79"/>
      <c r="M182" s="78"/>
      <c r="N182" s="77"/>
      <c r="O182" s="79"/>
      <c r="P182" s="78"/>
      <c r="Q182" s="77"/>
      <c r="R182" s="75"/>
      <c r="S182" s="78"/>
      <c r="T182" s="77"/>
      <c r="U182" s="75"/>
      <c r="V182" s="78"/>
      <c r="W182" s="77"/>
      <c r="X182" s="75"/>
      <c r="Y182" s="78"/>
      <c r="Z182" s="77"/>
      <c r="AA182" s="75"/>
      <c r="AB182" s="78"/>
      <c r="AC182" s="77"/>
      <c r="AD182" s="75"/>
      <c r="AE182" s="78"/>
      <c r="AF182" s="77"/>
      <c r="AG182" s="75"/>
      <c r="AH182" s="78"/>
      <c r="AI182" s="77"/>
      <c r="AJ182" s="75"/>
      <c r="AK182" s="78"/>
      <c r="AL182" s="77"/>
      <c r="AM182" s="75"/>
      <c r="AN182" s="76"/>
      <c r="AO182" s="80"/>
      <c r="AP182" s="284">
        <f t="shared" si="39"/>
        <v>0</v>
      </c>
      <c r="AQ182" s="285">
        <f t="shared" si="40"/>
        <v>0</v>
      </c>
      <c r="AR182" s="286">
        <f t="shared" si="41"/>
        <v>0</v>
      </c>
      <c r="AS182" s="288">
        <f t="shared" si="42"/>
        <v>0</v>
      </c>
    </row>
    <row r="183" spans="2:45" ht="21" customHeight="1">
      <c r="B183" s="83">
        <f t="shared" si="34"/>
        <v>158</v>
      </c>
      <c r="C183" s="370"/>
      <c r="D183" s="371"/>
      <c r="E183" s="74"/>
      <c r="F183" s="75"/>
      <c r="G183" s="76"/>
      <c r="H183" s="77"/>
      <c r="I183" s="75"/>
      <c r="J183" s="78"/>
      <c r="K183" s="77"/>
      <c r="L183" s="79"/>
      <c r="M183" s="78"/>
      <c r="N183" s="77"/>
      <c r="O183" s="79"/>
      <c r="P183" s="78"/>
      <c r="Q183" s="77"/>
      <c r="R183" s="75"/>
      <c r="S183" s="78"/>
      <c r="T183" s="77"/>
      <c r="U183" s="75"/>
      <c r="V183" s="78"/>
      <c r="W183" s="77"/>
      <c r="X183" s="75"/>
      <c r="Y183" s="78"/>
      <c r="Z183" s="77"/>
      <c r="AA183" s="75"/>
      <c r="AB183" s="78"/>
      <c r="AC183" s="77"/>
      <c r="AD183" s="75"/>
      <c r="AE183" s="78"/>
      <c r="AF183" s="77"/>
      <c r="AG183" s="75"/>
      <c r="AH183" s="78"/>
      <c r="AI183" s="77"/>
      <c r="AJ183" s="75"/>
      <c r="AK183" s="78"/>
      <c r="AL183" s="77"/>
      <c r="AM183" s="75"/>
      <c r="AN183" s="76"/>
      <c r="AO183" s="80"/>
      <c r="AP183" s="284">
        <f t="shared" si="39"/>
        <v>0</v>
      </c>
      <c r="AQ183" s="285">
        <f t="shared" si="40"/>
        <v>0</v>
      </c>
      <c r="AR183" s="286">
        <f t="shared" si="41"/>
        <v>0</v>
      </c>
      <c r="AS183" s="288">
        <f t="shared" si="42"/>
        <v>0</v>
      </c>
    </row>
    <row r="184" spans="2:45" ht="21" customHeight="1">
      <c r="B184" s="83">
        <f t="shared" si="34"/>
        <v>159</v>
      </c>
      <c r="C184" s="370"/>
      <c r="D184" s="371"/>
      <c r="E184" s="74"/>
      <c r="F184" s="75"/>
      <c r="G184" s="76"/>
      <c r="H184" s="77"/>
      <c r="I184" s="75"/>
      <c r="J184" s="78"/>
      <c r="K184" s="77"/>
      <c r="L184" s="79"/>
      <c r="M184" s="78"/>
      <c r="N184" s="77"/>
      <c r="O184" s="79"/>
      <c r="P184" s="78"/>
      <c r="Q184" s="77"/>
      <c r="R184" s="75"/>
      <c r="S184" s="78"/>
      <c r="T184" s="77"/>
      <c r="U184" s="75"/>
      <c r="V184" s="78"/>
      <c r="W184" s="77"/>
      <c r="X184" s="75"/>
      <c r="Y184" s="78"/>
      <c r="Z184" s="77"/>
      <c r="AA184" s="75"/>
      <c r="AB184" s="78"/>
      <c r="AC184" s="77"/>
      <c r="AD184" s="75"/>
      <c r="AE184" s="78"/>
      <c r="AF184" s="77"/>
      <c r="AG184" s="75"/>
      <c r="AH184" s="78"/>
      <c r="AI184" s="77"/>
      <c r="AJ184" s="75"/>
      <c r="AK184" s="78"/>
      <c r="AL184" s="77"/>
      <c r="AM184" s="75"/>
      <c r="AN184" s="76"/>
      <c r="AO184" s="80"/>
      <c r="AP184" s="284">
        <f t="shared" si="39"/>
        <v>0</v>
      </c>
      <c r="AQ184" s="285">
        <f t="shared" si="40"/>
        <v>0</v>
      </c>
      <c r="AR184" s="286">
        <f t="shared" si="41"/>
        <v>0</v>
      </c>
      <c r="AS184" s="288">
        <f t="shared" si="42"/>
        <v>0</v>
      </c>
    </row>
    <row r="185" spans="2:45" ht="21" customHeight="1">
      <c r="B185" s="83">
        <f t="shared" si="34"/>
        <v>160</v>
      </c>
      <c r="C185" s="370"/>
      <c r="D185" s="371"/>
      <c r="E185" s="74"/>
      <c r="F185" s="75"/>
      <c r="G185" s="76"/>
      <c r="H185" s="77"/>
      <c r="I185" s="75"/>
      <c r="J185" s="78"/>
      <c r="K185" s="77"/>
      <c r="L185" s="79"/>
      <c r="M185" s="78"/>
      <c r="N185" s="77"/>
      <c r="O185" s="79"/>
      <c r="P185" s="78"/>
      <c r="Q185" s="77"/>
      <c r="R185" s="75"/>
      <c r="S185" s="78"/>
      <c r="T185" s="77"/>
      <c r="U185" s="75"/>
      <c r="V185" s="78"/>
      <c r="W185" s="77"/>
      <c r="X185" s="75"/>
      <c r="Y185" s="78"/>
      <c r="Z185" s="77"/>
      <c r="AA185" s="75"/>
      <c r="AB185" s="78"/>
      <c r="AC185" s="77"/>
      <c r="AD185" s="75"/>
      <c r="AE185" s="78"/>
      <c r="AF185" s="77"/>
      <c r="AG185" s="75"/>
      <c r="AH185" s="78"/>
      <c r="AI185" s="77"/>
      <c r="AJ185" s="75"/>
      <c r="AK185" s="78"/>
      <c r="AL185" s="77"/>
      <c r="AM185" s="75"/>
      <c r="AN185" s="76"/>
      <c r="AO185" s="80"/>
      <c r="AP185" s="284">
        <f t="shared" si="39"/>
        <v>0</v>
      </c>
      <c r="AQ185" s="285">
        <f t="shared" si="40"/>
        <v>0</v>
      </c>
      <c r="AR185" s="286">
        <f t="shared" si="41"/>
        <v>0</v>
      </c>
      <c r="AS185" s="288">
        <f t="shared" si="42"/>
        <v>0</v>
      </c>
    </row>
    <row r="186" spans="2:45" ht="21" customHeight="1">
      <c r="B186" s="83">
        <f t="shared" si="34"/>
        <v>161</v>
      </c>
      <c r="C186" s="370"/>
      <c r="D186" s="371"/>
      <c r="E186" s="74"/>
      <c r="F186" s="75"/>
      <c r="G186" s="76"/>
      <c r="H186" s="77"/>
      <c r="I186" s="75"/>
      <c r="J186" s="78"/>
      <c r="K186" s="77"/>
      <c r="L186" s="79"/>
      <c r="M186" s="78"/>
      <c r="N186" s="77"/>
      <c r="O186" s="79"/>
      <c r="P186" s="78"/>
      <c r="Q186" s="77"/>
      <c r="R186" s="75"/>
      <c r="S186" s="78"/>
      <c r="T186" s="77"/>
      <c r="U186" s="75"/>
      <c r="V186" s="78"/>
      <c r="W186" s="77"/>
      <c r="X186" s="75"/>
      <c r="Y186" s="78"/>
      <c r="Z186" s="77"/>
      <c r="AA186" s="75"/>
      <c r="AB186" s="78"/>
      <c r="AC186" s="77"/>
      <c r="AD186" s="75"/>
      <c r="AE186" s="78"/>
      <c r="AF186" s="77"/>
      <c r="AG186" s="75"/>
      <c r="AH186" s="78"/>
      <c r="AI186" s="77"/>
      <c r="AJ186" s="75"/>
      <c r="AK186" s="78"/>
      <c r="AL186" s="77"/>
      <c r="AM186" s="75"/>
      <c r="AN186" s="76"/>
      <c r="AO186" s="80"/>
      <c r="AP186" s="284">
        <f t="shared" si="39"/>
        <v>0</v>
      </c>
      <c r="AQ186" s="285">
        <f t="shared" si="40"/>
        <v>0</v>
      </c>
      <c r="AR186" s="286">
        <f t="shared" si="41"/>
        <v>0</v>
      </c>
      <c r="AS186" s="288">
        <f t="shared" si="42"/>
        <v>0</v>
      </c>
    </row>
    <row r="187" spans="2:45" ht="21" customHeight="1">
      <c r="B187" s="83">
        <f t="shared" si="34"/>
        <v>162</v>
      </c>
      <c r="C187" s="370"/>
      <c r="D187" s="371"/>
      <c r="E187" s="74"/>
      <c r="F187" s="75"/>
      <c r="G187" s="76"/>
      <c r="H187" s="77"/>
      <c r="I187" s="75"/>
      <c r="J187" s="78"/>
      <c r="K187" s="77"/>
      <c r="L187" s="79"/>
      <c r="M187" s="78"/>
      <c r="N187" s="77"/>
      <c r="O187" s="79"/>
      <c r="P187" s="78"/>
      <c r="Q187" s="77"/>
      <c r="R187" s="75"/>
      <c r="S187" s="78"/>
      <c r="T187" s="77"/>
      <c r="U187" s="75"/>
      <c r="V187" s="78"/>
      <c r="W187" s="77"/>
      <c r="X187" s="75"/>
      <c r="Y187" s="78"/>
      <c r="Z187" s="77"/>
      <c r="AA187" s="75"/>
      <c r="AB187" s="78"/>
      <c r="AC187" s="77"/>
      <c r="AD187" s="75"/>
      <c r="AE187" s="78"/>
      <c r="AF187" s="77"/>
      <c r="AG187" s="75"/>
      <c r="AH187" s="78"/>
      <c r="AI187" s="77"/>
      <c r="AJ187" s="75"/>
      <c r="AK187" s="78"/>
      <c r="AL187" s="77"/>
      <c r="AM187" s="75"/>
      <c r="AN187" s="76"/>
      <c r="AO187" s="80"/>
      <c r="AP187" s="284">
        <f t="shared" si="39"/>
        <v>0</v>
      </c>
      <c r="AQ187" s="285">
        <f t="shared" si="40"/>
        <v>0</v>
      </c>
      <c r="AR187" s="286">
        <f t="shared" si="41"/>
        <v>0</v>
      </c>
      <c r="AS187" s="288">
        <f t="shared" si="42"/>
        <v>0</v>
      </c>
    </row>
    <row r="188" spans="2:45" ht="21" customHeight="1">
      <c r="B188" s="83">
        <f t="shared" si="34"/>
        <v>163</v>
      </c>
      <c r="C188" s="370"/>
      <c r="D188" s="371"/>
      <c r="E188" s="74"/>
      <c r="F188" s="75"/>
      <c r="G188" s="76"/>
      <c r="H188" s="77"/>
      <c r="I188" s="75"/>
      <c r="J188" s="78"/>
      <c r="K188" s="77"/>
      <c r="L188" s="79"/>
      <c r="M188" s="78"/>
      <c r="N188" s="77"/>
      <c r="O188" s="79"/>
      <c r="P188" s="78"/>
      <c r="Q188" s="77"/>
      <c r="R188" s="75"/>
      <c r="S188" s="78"/>
      <c r="T188" s="77"/>
      <c r="U188" s="75"/>
      <c r="V188" s="78"/>
      <c r="W188" s="77"/>
      <c r="X188" s="75"/>
      <c r="Y188" s="78"/>
      <c r="Z188" s="77"/>
      <c r="AA188" s="75"/>
      <c r="AB188" s="78"/>
      <c r="AC188" s="77"/>
      <c r="AD188" s="75"/>
      <c r="AE188" s="78"/>
      <c r="AF188" s="77"/>
      <c r="AG188" s="75"/>
      <c r="AH188" s="78"/>
      <c r="AI188" s="77"/>
      <c r="AJ188" s="75"/>
      <c r="AK188" s="78"/>
      <c r="AL188" s="77"/>
      <c r="AM188" s="75"/>
      <c r="AN188" s="76"/>
      <c r="AO188" s="80"/>
      <c r="AP188" s="284">
        <f t="shared" si="39"/>
        <v>0</v>
      </c>
      <c r="AQ188" s="285">
        <f t="shared" si="40"/>
        <v>0</v>
      </c>
      <c r="AR188" s="286">
        <f t="shared" si="41"/>
        <v>0</v>
      </c>
      <c r="AS188" s="288">
        <f t="shared" si="42"/>
        <v>0</v>
      </c>
    </row>
    <row r="189" spans="2:45" ht="21" customHeight="1">
      <c r="B189" s="83">
        <f t="shared" si="34"/>
        <v>164</v>
      </c>
      <c r="C189" s="370"/>
      <c r="D189" s="371"/>
      <c r="E189" s="74"/>
      <c r="F189" s="75"/>
      <c r="G189" s="76"/>
      <c r="H189" s="77"/>
      <c r="I189" s="75"/>
      <c r="J189" s="78"/>
      <c r="K189" s="77"/>
      <c r="L189" s="79"/>
      <c r="M189" s="78"/>
      <c r="N189" s="77"/>
      <c r="O189" s="79"/>
      <c r="P189" s="78"/>
      <c r="Q189" s="77"/>
      <c r="R189" s="75"/>
      <c r="S189" s="78"/>
      <c r="T189" s="77"/>
      <c r="U189" s="75"/>
      <c r="V189" s="78"/>
      <c r="W189" s="77"/>
      <c r="X189" s="75"/>
      <c r="Y189" s="78"/>
      <c r="Z189" s="77"/>
      <c r="AA189" s="75"/>
      <c r="AB189" s="78"/>
      <c r="AC189" s="77"/>
      <c r="AD189" s="75"/>
      <c r="AE189" s="78"/>
      <c r="AF189" s="77"/>
      <c r="AG189" s="75"/>
      <c r="AH189" s="78"/>
      <c r="AI189" s="77"/>
      <c r="AJ189" s="75"/>
      <c r="AK189" s="78"/>
      <c r="AL189" s="77"/>
      <c r="AM189" s="75"/>
      <c r="AN189" s="76"/>
      <c r="AO189" s="80"/>
      <c r="AP189" s="284">
        <f t="shared" si="39"/>
        <v>0</v>
      </c>
      <c r="AQ189" s="285">
        <f t="shared" si="40"/>
        <v>0</v>
      </c>
      <c r="AR189" s="286">
        <f t="shared" si="41"/>
        <v>0</v>
      </c>
      <c r="AS189" s="288">
        <f t="shared" si="42"/>
        <v>0</v>
      </c>
    </row>
    <row r="190" spans="2:45" ht="21" customHeight="1">
      <c r="B190" s="83">
        <f t="shared" si="34"/>
        <v>165</v>
      </c>
      <c r="C190" s="370"/>
      <c r="D190" s="371"/>
      <c r="E190" s="74"/>
      <c r="F190" s="75"/>
      <c r="G190" s="76"/>
      <c r="H190" s="77"/>
      <c r="I190" s="75"/>
      <c r="J190" s="78"/>
      <c r="K190" s="77"/>
      <c r="L190" s="79"/>
      <c r="M190" s="78"/>
      <c r="N190" s="77"/>
      <c r="O190" s="79"/>
      <c r="P190" s="78"/>
      <c r="Q190" s="77"/>
      <c r="R190" s="75"/>
      <c r="S190" s="78"/>
      <c r="T190" s="77"/>
      <c r="U190" s="75"/>
      <c r="V190" s="78"/>
      <c r="W190" s="77"/>
      <c r="X190" s="75"/>
      <c r="Y190" s="78"/>
      <c r="Z190" s="77"/>
      <c r="AA190" s="75"/>
      <c r="AB190" s="78"/>
      <c r="AC190" s="77"/>
      <c r="AD190" s="75"/>
      <c r="AE190" s="78"/>
      <c r="AF190" s="77"/>
      <c r="AG190" s="75"/>
      <c r="AH190" s="78"/>
      <c r="AI190" s="77"/>
      <c r="AJ190" s="75"/>
      <c r="AK190" s="78"/>
      <c r="AL190" s="77"/>
      <c r="AM190" s="75"/>
      <c r="AN190" s="76"/>
      <c r="AO190" s="80"/>
      <c r="AP190" s="284">
        <f t="shared" si="39"/>
        <v>0</v>
      </c>
      <c r="AQ190" s="285">
        <f t="shared" si="40"/>
        <v>0</v>
      </c>
      <c r="AR190" s="286">
        <f t="shared" si="41"/>
        <v>0</v>
      </c>
      <c r="AS190" s="288">
        <f t="shared" si="42"/>
        <v>0</v>
      </c>
    </row>
    <row r="191" spans="2:45" ht="21" customHeight="1">
      <c r="B191" s="83">
        <f t="shared" si="34"/>
        <v>166</v>
      </c>
      <c r="C191" s="370"/>
      <c r="D191" s="371"/>
      <c r="E191" s="74"/>
      <c r="F191" s="75"/>
      <c r="G191" s="76"/>
      <c r="H191" s="77"/>
      <c r="I191" s="75"/>
      <c r="J191" s="78"/>
      <c r="K191" s="77"/>
      <c r="L191" s="79"/>
      <c r="M191" s="78"/>
      <c r="N191" s="77"/>
      <c r="O191" s="79"/>
      <c r="P191" s="78"/>
      <c r="Q191" s="77"/>
      <c r="R191" s="75"/>
      <c r="S191" s="78"/>
      <c r="T191" s="77"/>
      <c r="U191" s="75"/>
      <c r="V191" s="78"/>
      <c r="W191" s="77"/>
      <c r="X191" s="75"/>
      <c r="Y191" s="78"/>
      <c r="Z191" s="77"/>
      <c r="AA191" s="75"/>
      <c r="AB191" s="78"/>
      <c r="AC191" s="77"/>
      <c r="AD191" s="75"/>
      <c r="AE191" s="78"/>
      <c r="AF191" s="77"/>
      <c r="AG191" s="75"/>
      <c r="AH191" s="78"/>
      <c r="AI191" s="77"/>
      <c r="AJ191" s="75"/>
      <c r="AK191" s="78"/>
      <c r="AL191" s="77"/>
      <c r="AM191" s="75"/>
      <c r="AN191" s="76"/>
      <c r="AO191" s="80"/>
      <c r="AP191" s="284">
        <f t="shared" si="39"/>
        <v>0</v>
      </c>
      <c r="AQ191" s="285">
        <f t="shared" si="40"/>
        <v>0</v>
      </c>
      <c r="AR191" s="286">
        <f t="shared" si="41"/>
        <v>0</v>
      </c>
      <c r="AS191" s="288">
        <f t="shared" si="42"/>
        <v>0</v>
      </c>
    </row>
    <row r="192" spans="2:45" ht="21" customHeight="1">
      <c r="B192" s="83">
        <f t="shared" si="34"/>
        <v>167</v>
      </c>
      <c r="C192" s="370"/>
      <c r="D192" s="371"/>
      <c r="E192" s="74"/>
      <c r="F192" s="75"/>
      <c r="G192" s="76"/>
      <c r="H192" s="77"/>
      <c r="I192" s="75"/>
      <c r="J192" s="78"/>
      <c r="K192" s="77"/>
      <c r="L192" s="79"/>
      <c r="M192" s="78"/>
      <c r="N192" s="77"/>
      <c r="O192" s="79"/>
      <c r="P192" s="78"/>
      <c r="Q192" s="77"/>
      <c r="R192" s="75"/>
      <c r="S192" s="78"/>
      <c r="T192" s="77"/>
      <c r="U192" s="75"/>
      <c r="V192" s="78"/>
      <c r="W192" s="77"/>
      <c r="X192" s="75"/>
      <c r="Y192" s="78"/>
      <c r="Z192" s="77"/>
      <c r="AA192" s="75"/>
      <c r="AB192" s="78"/>
      <c r="AC192" s="77"/>
      <c r="AD192" s="75"/>
      <c r="AE192" s="78"/>
      <c r="AF192" s="77"/>
      <c r="AG192" s="75"/>
      <c r="AH192" s="78"/>
      <c r="AI192" s="77"/>
      <c r="AJ192" s="75"/>
      <c r="AK192" s="78"/>
      <c r="AL192" s="77"/>
      <c r="AM192" s="75"/>
      <c r="AN192" s="76"/>
      <c r="AO192" s="80"/>
      <c r="AP192" s="284">
        <f t="shared" si="39"/>
        <v>0</v>
      </c>
      <c r="AQ192" s="285">
        <f t="shared" si="40"/>
        <v>0</v>
      </c>
      <c r="AR192" s="286">
        <f t="shared" si="41"/>
        <v>0</v>
      </c>
      <c r="AS192" s="288">
        <f t="shared" si="42"/>
        <v>0</v>
      </c>
    </row>
    <row r="193" spans="2:45" ht="21" customHeight="1">
      <c r="B193" s="83">
        <f t="shared" si="34"/>
        <v>168</v>
      </c>
      <c r="C193" s="370"/>
      <c r="D193" s="371"/>
      <c r="E193" s="74"/>
      <c r="F193" s="75"/>
      <c r="G193" s="76"/>
      <c r="H193" s="77"/>
      <c r="I193" s="75"/>
      <c r="J193" s="78"/>
      <c r="K193" s="77"/>
      <c r="L193" s="79"/>
      <c r="M193" s="78"/>
      <c r="N193" s="77"/>
      <c r="O193" s="79"/>
      <c r="P193" s="78"/>
      <c r="Q193" s="77"/>
      <c r="R193" s="75"/>
      <c r="S193" s="78"/>
      <c r="T193" s="77"/>
      <c r="U193" s="75"/>
      <c r="V193" s="78"/>
      <c r="W193" s="77"/>
      <c r="X193" s="75"/>
      <c r="Y193" s="78"/>
      <c r="Z193" s="77"/>
      <c r="AA193" s="75"/>
      <c r="AB193" s="78"/>
      <c r="AC193" s="77"/>
      <c r="AD193" s="75"/>
      <c r="AE193" s="78"/>
      <c r="AF193" s="77"/>
      <c r="AG193" s="75"/>
      <c r="AH193" s="78"/>
      <c r="AI193" s="77"/>
      <c r="AJ193" s="75"/>
      <c r="AK193" s="78"/>
      <c r="AL193" s="77"/>
      <c r="AM193" s="75"/>
      <c r="AN193" s="76"/>
      <c r="AO193" s="80"/>
      <c r="AP193" s="284">
        <f t="shared" si="39"/>
        <v>0</v>
      </c>
      <c r="AQ193" s="285">
        <f t="shared" si="40"/>
        <v>0</v>
      </c>
      <c r="AR193" s="286">
        <f t="shared" si="41"/>
        <v>0</v>
      </c>
      <c r="AS193" s="288">
        <f t="shared" si="42"/>
        <v>0</v>
      </c>
    </row>
    <row r="194" spans="2:45" ht="21" customHeight="1">
      <c r="B194" s="83">
        <f t="shared" si="34"/>
        <v>169</v>
      </c>
      <c r="C194" s="370"/>
      <c r="D194" s="371"/>
      <c r="E194" s="74"/>
      <c r="F194" s="75"/>
      <c r="G194" s="76"/>
      <c r="H194" s="77"/>
      <c r="I194" s="75"/>
      <c r="J194" s="78"/>
      <c r="K194" s="77"/>
      <c r="L194" s="79"/>
      <c r="M194" s="78"/>
      <c r="N194" s="77"/>
      <c r="O194" s="79"/>
      <c r="P194" s="78"/>
      <c r="Q194" s="77"/>
      <c r="R194" s="75"/>
      <c r="S194" s="78"/>
      <c r="T194" s="77"/>
      <c r="U194" s="75"/>
      <c r="V194" s="78"/>
      <c r="W194" s="77"/>
      <c r="X194" s="75"/>
      <c r="Y194" s="78"/>
      <c r="Z194" s="77"/>
      <c r="AA194" s="75"/>
      <c r="AB194" s="78"/>
      <c r="AC194" s="77"/>
      <c r="AD194" s="75"/>
      <c r="AE194" s="78"/>
      <c r="AF194" s="77"/>
      <c r="AG194" s="75"/>
      <c r="AH194" s="78"/>
      <c r="AI194" s="77"/>
      <c r="AJ194" s="75"/>
      <c r="AK194" s="78"/>
      <c r="AL194" s="77"/>
      <c r="AM194" s="75"/>
      <c r="AN194" s="76"/>
      <c r="AO194" s="80"/>
      <c r="AP194" s="284">
        <f t="shared" si="39"/>
        <v>0</v>
      </c>
      <c r="AQ194" s="285">
        <f t="shared" si="40"/>
        <v>0</v>
      </c>
      <c r="AR194" s="286">
        <f t="shared" si="41"/>
        <v>0</v>
      </c>
      <c r="AS194" s="288">
        <f t="shared" si="42"/>
        <v>0</v>
      </c>
    </row>
    <row r="195" spans="2:45" ht="21" customHeight="1">
      <c r="B195" s="83">
        <f t="shared" si="34"/>
        <v>170</v>
      </c>
      <c r="C195" s="370"/>
      <c r="D195" s="371"/>
      <c r="E195" s="74"/>
      <c r="F195" s="75"/>
      <c r="G195" s="76"/>
      <c r="H195" s="77"/>
      <c r="I195" s="75"/>
      <c r="J195" s="78"/>
      <c r="K195" s="77"/>
      <c r="L195" s="79"/>
      <c r="M195" s="78"/>
      <c r="N195" s="77"/>
      <c r="O195" s="79"/>
      <c r="P195" s="78"/>
      <c r="Q195" s="77"/>
      <c r="R195" s="75"/>
      <c r="S195" s="78"/>
      <c r="T195" s="77"/>
      <c r="U195" s="75"/>
      <c r="V195" s="78"/>
      <c r="W195" s="77"/>
      <c r="X195" s="75"/>
      <c r="Y195" s="78"/>
      <c r="Z195" s="77"/>
      <c r="AA195" s="75"/>
      <c r="AB195" s="78"/>
      <c r="AC195" s="77"/>
      <c r="AD195" s="75"/>
      <c r="AE195" s="78"/>
      <c r="AF195" s="77"/>
      <c r="AG195" s="75"/>
      <c r="AH195" s="78"/>
      <c r="AI195" s="77"/>
      <c r="AJ195" s="75"/>
      <c r="AK195" s="78"/>
      <c r="AL195" s="77"/>
      <c r="AM195" s="75"/>
      <c r="AN195" s="76"/>
      <c r="AO195" s="80"/>
      <c r="AP195" s="284">
        <f t="shared" si="39"/>
        <v>0</v>
      </c>
      <c r="AQ195" s="285">
        <f t="shared" si="40"/>
        <v>0</v>
      </c>
      <c r="AR195" s="286">
        <f t="shared" si="41"/>
        <v>0</v>
      </c>
      <c r="AS195" s="288">
        <f t="shared" si="42"/>
        <v>0</v>
      </c>
    </row>
    <row r="196" spans="2:45" ht="21" customHeight="1">
      <c r="B196" s="83">
        <f t="shared" si="34"/>
        <v>171</v>
      </c>
      <c r="C196" s="370"/>
      <c r="D196" s="371"/>
      <c r="E196" s="74"/>
      <c r="F196" s="75"/>
      <c r="G196" s="76"/>
      <c r="H196" s="77"/>
      <c r="I196" s="75"/>
      <c r="J196" s="78"/>
      <c r="K196" s="77"/>
      <c r="L196" s="79"/>
      <c r="M196" s="78"/>
      <c r="N196" s="77"/>
      <c r="O196" s="79"/>
      <c r="P196" s="78"/>
      <c r="Q196" s="77"/>
      <c r="R196" s="75"/>
      <c r="S196" s="78"/>
      <c r="T196" s="77"/>
      <c r="U196" s="75"/>
      <c r="V196" s="78"/>
      <c r="W196" s="77"/>
      <c r="X196" s="75"/>
      <c r="Y196" s="78"/>
      <c r="Z196" s="77"/>
      <c r="AA196" s="75"/>
      <c r="AB196" s="78"/>
      <c r="AC196" s="77"/>
      <c r="AD196" s="75"/>
      <c r="AE196" s="78"/>
      <c r="AF196" s="77"/>
      <c r="AG196" s="75"/>
      <c r="AH196" s="78"/>
      <c r="AI196" s="77"/>
      <c r="AJ196" s="75"/>
      <c r="AK196" s="78"/>
      <c r="AL196" s="77"/>
      <c r="AM196" s="75"/>
      <c r="AN196" s="76"/>
      <c r="AO196" s="80"/>
      <c r="AP196" s="284">
        <f t="shared" si="39"/>
        <v>0</v>
      </c>
      <c r="AQ196" s="285">
        <f t="shared" si="40"/>
        <v>0</v>
      </c>
      <c r="AR196" s="286">
        <f t="shared" si="41"/>
        <v>0</v>
      </c>
      <c r="AS196" s="288">
        <f t="shared" si="42"/>
        <v>0</v>
      </c>
    </row>
    <row r="197" spans="2:45" ht="21" customHeight="1">
      <c r="B197" s="83">
        <f t="shared" si="34"/>
        <v>172</v>
      </c>
      <c r="C197" s="370"/>
      <c r="D197" s="371"/>
      <c r="E197" s="74"/>
      <c r="F197" s="75"/>
      <c r="G197" s="76"/>
      <c r="H197" s="77"/>
      <c r="I197" s="75"/>
      <c r="J197" s="78"/>
      <c r="K197" s="77"/>
      <c r="L197" s="79"/>
      <c r="M197" s="78"/>
      <c r="N197" s="77"/>
      <c r="O197" s="79"/>
      <c r="P197" s="78"/>
      <c r="Q197" s="77"/>
      <c r="R197" s="75"/>
      <c r="S197" s="78"/>
      <c r="T197" s="77"/>
      <c r="U197" s="75"/>
      <c r="V197" s="78"/>
      <c r="W197" s="77"/>
      <c r="X197" s="75"/>
      <c r="Y197" s="78"/>
      <c r="Z197" s="77"/>
      <c r="AA197" s="75"/>
      <c r="AB197" s="78"/>
      <c r="AC197" s="77"/>
      <c r="AD197" s="75"/>
      <c r="AE197" s="78"/>
      <c r="AF197" s="77"/>
      <c r="AG197" s="75"/>
      <c r="AH197" s="78"/>
      <c r="AI197" s="77"/>
      <c r="AJ197" s="75"/>
      <c r="AK197" s="78"/>
      <c r="AL197" s="77"/>
      <c r="AM197" s="75"/>
      <c r="AN197" s="76"/>
      <c r="AO197" s="80"/>
      <c r="AP197" s="284">
        <f t="shared" si="39"/>
        <v>0</v>
      </c>
      <c r="AQ197" s="285">
        <f t="shared" si="40"/>
        <v>0</v>
      </c>
      <c r="AR197" s="286">
        <f t="shared" si="41"/>
        <v>0</v>
      </c>
      <c r="AS197" s="288">
        <f t="shared" si="42"/>
        <v>0</v>
      </c>
    </row>
    <row r="198" spans="2:45" ht="21" customHeight="1">
      <c r="B198" s="83">
        <f t="shared" si="34"/>
        <v>173</v>
      </c>
      <c r="C198" s="370"/>
      <c r="D198" s="371"/>
      <c r="E198" s="74"/>
      <c r="F198" s="75"/>
      <c r="G198" s="76"/>
      <c r="H198" s="77"/>
      <c r="I198" s="75"/>
      <c r="J198" s="78"/>
      <c r="K198" s="77"/>
      <c r="L198" s="79"/>
      <c r="M198" s="78"/>
      <c r="N198" s="77"/>
      <c r="O198" s="79"/>
      <c r="P198" s="78"/>
      <c r="Q198" s="77"/>
      <c r="R198" s="75"/>
      <c r="S198" s="78"/>
      <c r="T198" s="77"/>
      <c r="U198" s="75"/>
      <c r="V198" s="78"/>
      <c r="W198" s="77"/>
      <c r="X198" s="75"/>
      <c r="Y198" s="78"/>
      <c r="Z198" s="77"/>
      <c r="AA198" s="75"/>
      <c r="AB198" s="78"/>
      <c r="AC198" s="77"/>
      <c r="AD198" s="75"/>
      <c r="AE198" s="78"/>
      <c r="AF198" s="77"/>
      <c r="AG198" s="75"/>
      <c r="AH198" s="78"/>
      <c r="AI198" s="77"/>
      <c r="AJ198" s="75"/>
      <c r="AK198" s="78"/>
      <c r="AL198" s="77"/>
      <c r="AM198" s="75"/>
      <c r="AN198" s="76"/>
      <c r="AO198" s="80"/>
      <c r="AP198" s="284">
        <f t="shared" si="39"/>
        <v>0</v>
      </c>
      <c r="AQ198" s="285">
        <f t="shared" si="40"/>
        <v>0</v>
      </c>
      <c r="AR198" s="286">
        <f t="shared" si="41"/>
        <v>0</v>
      </c>
      <c r="AS198" s="288">
        <f t="shared" si="42"/>
        <v>0</v>
      </c>
    </row>
    <row r="199" spans="2:45" ht="21" customHeight="1">
      <c r="B199" s="83">
        <f t="shared" si="34"/>
        <v>174</v>
      </c>
      <c r="C199" s="370"/>
      <c r="D199" s="371"/>
      <c r="E199" s="74"/>
      <c r="F199" s="75"/>
      <c r="G199" s="76"/>
      <c r="H199" s="77"/>
      <c r="I199" s="75"/>
      <c r="J199" s="78"/>
      <c r="K199" s="77"/>
      <c r="L199" s="79"/>
      <c r="M199" s="78"/>
      <c r="N199" s="77"/>
      <c r="O199" s="79"/>
      <c r="P199" s="78"/>
      <c r="Q199" s="77"/>
      <c r="R199" s="75"/>
      <c r="S199" s="78"/>
      <c r="T199" s="77"/>
      <c r="U199" s="75"/>
      <c r="V199" s="78"/>
      <c r="W199" s="77"/>
      <c r="X199" s="75"/>
      <c r="Y199" s="78"/>
      <c r="Z199" s="77"/>
      <c r="AA199" s="75"/>
      <c r="AB199" s="78"/>
      <c r="AC199" s="77"/>
      <c r="AD199" s="75"/>
      <c r="AE199" s="78"/>
      <c r="AF199" s="77"/>
      <c r="AG199" s="75"/>
      <c r="AH199" s="78"/>
      <c r="AI199" s="77"/>
      <c r="AJ199" s="75"/>
      <c r="AK199" s="78"/>
      <c r="AL199" s="77"/>
      <c r="AM199" s="75"/>
      <c r="AN199" s="76"/>
      <c r="AO199" s="80"/>
      <c r="AP199" s="284">
        <f t="shared" si="39"/>
        <v>0</v>
      </c>
      <c r="AQ199" s="285">
        <f t="shared" si="40"/>
        <v>0</v>
      </c>
      <c r="AR199" s="286">
        <f t="shared" si="41"/>
        <v>0</v>
      </c>
      <c r="AS199" s="288">
        <f t="shared" si="42"/>
        <v>0</v>
      </c>
    </row>
    <row r="200" spans="2:45" ht="21" customHeight="1">
      <c r="B200" s="83">
        <f t="shared" si="34"/>
        <v>175</v>
      </c>
      <c r="C200" s="370"/>
      <c r="D200" s="371"/>
      <c r="E200" s="74"/>
      <c r="F200" s="75"/>
      <c r="G200" s="76"/>
      <c r="H200" s="77"/>
      <c r="I200" s="75"/>
      <c r="J200" s="78"/>
      <c r="K200" s="77"/>
      <c r="L200" s="79"/>
      <c r="M200" s="78"/>
      <c r="N200" s="77"/>
      <c r="O200" s="79"/>
      <c r="P200" s="78"/>
      <c r="Q200" s="77"/>
      <c r="R200" s="75"/>
      <c r="S200" s="78"/>
      <c r="T200" s="77"/>
      <c r="U200" s="75"/>
      <c r="V200" s="78"/>
      <c r="W200" s="77"/>
      <c r="X200" s="75"/>
      <c r="Y200" s="78"/>
      <c r="Z200" s="77"/>
      <c r="AA200" s="75"/>
      <c r="AB200" s="78"/>
      <c r="AC200" s="77"/>
      <c r="AD200" s="75"/>
      <c r="AE200" s="78"/>
      <c r="AF200" s="77"/>
      <c r="AG200" s="75"/>
      <c r="AH200" s="78"/>
      <c r="AI200" s="77"/>
      <c r="AJ200" s="75"/>
      <c r="AK200" s="78"/>
      <c r="AL200" s="77"/>
      <c r="AM200" s="75"/>
      <c r="AN200" s="76"/>
      <c r="AO200" s="80"/>
      <c r="AP200" s="284">
        <f t="shared" si="39"/>
        <v>0</v>
      </c>
      <c r="AQ200" s="285">
        <f t="shared" si="40"/>
        <v>0</v>
      </c>
      <c r="AR200" s="286">
        <f t="shared" si="41"/>
        <v>0</v>
      </c>
      <c r="AS200" s="288">
        <f t="shared" si="42"/>
        <v>0</v>
      </c>
    </row>
    <row r="201" spans="2:45" ht="21" customHeight="1">
      <c r="B201" s="83">
        <f t="shared" si="34"/>
        <v>176</v>
      </c>
      <c r="C201" s="370"/>
      <c r="D201" s="371"/>
      <c r="E201" s="74"/>
      <c r="F201" s="75"/>
      <c r="G201" s="76"/>
      <c r="H201" s="77"/>
      <c r="I201" s="75"/>
      <c r="J201" s="78"/>
      <c r="K201" s="77"/>
      <c r="L201" s="79"/>
      <c r="M201" s="78"/>
      <c r="N201" s="77"/>
      <c r="O201" s="79"/>
      <c r="P201" s="78"/>
      <c r="Q201" s="77"/>
      <c r="R201" s="75"/>
      <c r="S201" s="78"/>
      <c r="T201" s="77"/>
      <c r="U201" s="75"/>
      <c r="V201" s="78"/>
      <c r="W201" s="77"/>
      <c r="X201" s="75"/>
      <c r="Y201" s="78"/>
      <c r="Z201" s="77"/>
      <c r="AA201" s="75"/>
      <c r="AB201" s="78"/>
      <c r="AC201" s="77"/>
      <c r="AD201" s="75"/>
      <c r="AE201" s="78"/>
      <c r="AF201" s="77"/>
      <c r="AG201" s="75"/>
      <c r="AH201" s="78"/>
      <c r="AI201" s="77"/>
      <c r="AJ201" s="75"/>
      <c r="AK201" s="78"/>
      <c r="AL201" s="77"/>
      <c r="AM201" s="75"/>
      <c r="AN201" s="76"/>
      <c r="AO201" s="80"/>
      <c r="AP201" s="284">
        <f t="shared" si="39"/>
        <v>0</v>
      </c>
      <c r="AQ201" s="285">
        <f t="shared" si="40"/>
        <v>0</v>
      </c>
      <c r="AR201" s="286">
        <f t="shared" si="41"/>
        <v>0</v>
      </c>
      <c r="AS201" s="288">
        <f t="shared" si="42"/>
        <v>0</v>
      </c>
    </row>
    <row r="202" spans="2:45" ht="21" customHeight="1">
      <c r="B202" s="83">
        <f t="shared" si="34"/>
        <v>177</v>
      </c>
      <c r="C202" s="370"/>
      <c r="D202" s="371"/>
      <c r="E202" s="74"/>
      <c r="F202" s="75"/>
      <c r="G202" s="76"/>
      <c r="H202" s="77"/>
      <c r="I202" s="75"/>
      <c r="J202" s="78"/>
      <c r="K202" s="77"/>
      <c r="L202" s="79"/>
      <c r="M202" s="78"/>
      <c r="N202" s="77"/>
      <c r="O202" s="79"/>
      <c r="P202" s="78"/>
      <c r="Q202" s="77"/>
      <c r="R202" s="75"/>
      <c r="S202" s="78"/>
      <c r="T202" s="77"/>
      <c r="U202" s="75"/>
      <c r="V202" s="78"/>
      <c r="W202" s="77"/>
      <c r="X202" s="75"/>
      <c r="Y202" s="78"/>
      <c r="Z202" s="77"/>
      <c r="AA202" s="75"/>
      <c r="AB202" s="78"/>
      <c r="AC202" s="77"/>
      <c r="AD202" s="75"/>
      <c r="AE202" s="78"/>
      <c r="AF202" s="77"/>
      <c r="AG202" s="75"/>
      <c r="AH202" s="78"/>
      <c r="AI202" s="77"/>
      <c r="AJ202" s="75"/>
      <c r="AK202" s="78"/>
      <c r="AL202" s="77"/>
      <c r="AM202" s="75"/>
      <c r="AN202" s="76"/>
      <c r="AO202" s="80"/>
      <c r="AP202" s="284">
        <f t="shared" si="39"/>
        <v>0</v>
      </c>
      <c r="AQ202" s="285">
        <f t="shared" si="40"/>
        <v>0</v>
      </c>
      <c r="AR202" s="286">
        <f t="shared" si="41"/>
        <v>0</v>
      </c>
      <c r="AS202" s="288">
        <f t="shared" si="42"/>
        <v>0</v>
      </c>
    </row>
    <row r="203" spans="2:45" ht="21" customHeight="1">
      <c r="B203" s="83">
        <f t="shared" si="34"/>
        <v>178</v>
      </c>
      <c r="C203" s="370"/>
      <c r="D203" s="371"/>
      <c r="E203" s="74"/>
      <c r="F203" s="75"/>
      <c r="G203" s="76"/>
      <c r="H203" s="77"/>
      <c r="I203" s="75"/>
      <c r="J203" s="78"/>
      <c r="K203" s="77"/>
      <c r="L203" s="79"/>
      <c r="M203" s="78"/>
      <c r="N203" s="77"/>
      <c r="O203" s="79"/>
      <c r="P203" s="78"/>
      <c r="Q203" s="77"/>
      <c r="R203" s="75"/>
      <c r="S203" s="78"/>
      <c r="T203" s="77"/>
      <c r="U203" s="75"/>
      <c r="V203" s="78"/>
      <c r="W203" s="77"/>
      <c r="X203" s="75"/>
      <c r="Y203" s="78"/>
      <c r="Z203" s="77"/>
      <c r="AA203" s="75"/>
      <c r="AB203" s="78"/>
      <c r="AC203" s="77"/>
      <c r="AD203" s="75"/>
      <c r="AE203" s="78"/>
      <c r="AF203" s="77"/>
      <c r="AG203" s="75"/>
      <c r="AH203" s="78"/>
      <c r="AI203" s="77"/>
      <c r="AJ203" s="75"/>
      <c r="AK203" s="78"/>
      <c r="AL203" s="77"/>
      <c r="AM203" s="75"/>
      <c r="AN203" s="76"/>
      <c r="AO203" s="80"/>
      <c r="AP203" s="284">
        <f t="shared" si="39"/>
        <v>0</v>
      </c>
      <c r="AQ203" s="285">
        <f t="shared" si="40"/>
        <v>0</v>
      </c>
      <c r="AR203" s="286">
        <f t="shared" si="41"/>
        <v>0</v>
      </c>
      <c r="AS203" s="288">
        <f t="shared" si="42"/>
        <v>0</v>
      </c>
    </row>
    <row r="204" spans="2:45" ht="21" customHeight="1">
      <c r="B204" s="83">
        <f t="shared" si="34"/>
        <v>179</v>
      </c>
      <c r="C204" s="370"/>
      <c r="D204" s="371"/>
      <c r="E204" s="74"/>
      <c r="F204" s="75"/>
      <c r="G204" s="76"/>
      <c r="H204" s="77"/>
      <c r="I204" s="75"/>
      <c r="J204" s="78"/>
      <c r="K204" s="77"/>
      <c r="L204" s="79"/>
      <c r="M204" s="78"/>
      <c r="N204" s="77"/>
      <c r="O204" s="79"/>
      <c r="P204" s="78"/>
      <c r="Q204" s="77"/>
      <c r="R204" s="75"/>
      <c r="S204" s="78"/>
      <c r="T204" s="77"/>
      <c r="U204" s="75"/>
      <c r="V204" s="78"/>
      <c r="W204" s="77"/>
      <c r="X204" s="75"/>
      <c r="Y204" s="78"/>
      <c r="Z204" s="77"/>
      <c r="AA204" s="75"/>
      <c r="AB204" s="78"/>
      <c r="AC204" s="77"/>
      <c r="AD204" s="75"/>
      <c r="AE204" s="78"/>
      <c r="AF204" s="77"/>
      <c r="AG204" s="75"/>
      <c r="AH204" s="78"/>
      <c r="AI204" s="77"/>
      <c r="AJ204" s="75"/>
      <c r="AK204" s="78"/>
      <c r="AL204" s="77"/>
      <c r="AM204" s="75"/>
      <c r="AN204" s="76"/>
      <c r="AO204" s="80"/>
      <c r="AP204" s="284">
        <f t="shared" si="39"/>
        <v>0</v>
      </c>
      <c r="AQ204" s="285">
        <f t="shared" si="40"/>
        <v>0</v>
      </c>
      <c r="AR204" s="286">
        <f t="shared" si="41"/>
        <v>0</v>
      </c>
      <c r="AS204" s="288">
        <f t="shared" si="42"/>
        <v>0</v>
      </c>
    </row>
    <row r="205" spans="2:45" ht="21" customHeight="1">
      <c r="B205" s="83">
        <f t="shared" si="34"/>
        <v>180</v>
      </c>
      <c r="C205" s="370"/>
      <c r="D205" s="371"/>
      <c r="E205" s="74"/>
      <c r="F205" s="75"/>
      <c r="G205" s="76"/>
      <c r="H205" s="77"/>
      <c r="I205" s="75"/>
      <c r="J205" s="78"/>
      <c r="K205" s="77"/>
      <c r="L205" s="79"/>
      <c r="M205" s="78"/>
      <c r="N205" s="77"/>
      <c r="O205" s="79"/>
      <c r="P205" s="78"/>
      <c r="Q205" s="77"/>
      <c r="R205" s="75"/>
      <c r="S205" s="78"/>
      <c r="T205" s="77"/>
      <c r="U205" s="75"/>
      <c r="V205" s="78"/>
      <c r="W205" s="77"/>
      <c r="X205" s="75"/>
      <c r="Y205" s="78"/>
      <c r="Z205" s="77"/>
      <c r="AA205" s="75"/>
      <c r="AB205" s="78"/>
      <c r="AC205" s="77"/>
      <c r="AD205" s="75"/>
      <c r="AE205" s="78"/>
      <c r="AF205" s="77"/>
      <c r="AG205" s="75"/>
      <c r="AH205" s="78"/>
      <c r="AI205" s="77"/>
      <c r="AJ205" s="75"/>
      <c r="AK205" s="78"/>
      <c r="AL205" s="77"/>
      <c r="AM205" s="75"/>
      <c r="AN205" s="76"/>
      <c r="AO205" s="80"/>
      <c r="AP205" s="284">
        <f t="shared" si="39"/>
        <v>0</v>
      </c>
      <c r="AQ205" s="285">
        <f t="shared" si="40"/>
        <v>0</v>
      </c>
      <c r="AR205" s="286">
        <f t="shared" si="41"/>
        <v>0</v>
      </c>
      <c r="AS205" s="288">
        <f t="shared" si="42"/>
        <v>0</v>
      </c>
    </row>
    <row r="206" spans="2:45" ht="21" customHeight="1">
      <c r="B206" s="83">
        <f t="shared" si="34"/>
        <v>181</v>
      </c>
      <c r="C206" s="370"/>
      <c r="D206" s="371"/>
      <c r="E206" s="74"/>
      <c r="F206" s="75"/>
      <c r="G206" s="76"/>
      <c r="H206" s="77"/>
      <c r="I206" s="75"/>
      <c r="J206" s="78"/>
      <c r="K206" s="77"/>
      <c r="L206" s="79"/>
      <c r="M206" s="78"/>
      <c r="N206" s="77"/>
      <c r="O206" s="79"/>
      <c r="P206" s="78"/>
      <c r="Q206" s="77"/>
      <c r="R206" s="75"/>
      <c r="S206" s="78"/>
      <c r="T206" s="77"/>
      <c r="U206" s="75"/>
      <c r="V206" s="78"/>
      <c r="W206" s="77"/>
      <c r="X206" s="75"/>
      <c r="Y206" s="78"/>
      <c r="Z206" s="77"/>
      <c r="AA206" s="75"/>
      <c r="AB206" s="78"/>
      <c r="AC206" s="77"/>
      <c r="AD206" s="75"/>
      <c r="AE206" s="78"/>
      <c r="AF206" s="77"/>
      <c r="AG206" s="75"/>
      <c r="AH206" s="78"/>
      <c r="AI206" s="77"/>
      <c r="AJ206" s="75"/>
      <c r="AK206" s="78"/>
      <c r="AL206" s="77"/>
      <c r="AM206" s="75"/>
      <c r="AN206" s="76"/>
      <c r="AO206" s="80"/>
      <c r="AP206" s="284">
        <f t="shared" ref="AP206:AP215" si="43">SUM(E206,H206,K206,N206,Q206,T206,W206,Z206,AC206,AF206,AI206,AL206)</f>
        <v>0</v>
      </c>
      <c r="AQ206" s="285">
        <f t="shared" ref="AQ206:AQ215" si="44">SUM(F206,I206,L206,O206,R206,U206,X206,AA206,AD206,AG206,AJ206,AM206)</f>
        <v>0</v>
      </c>
      <c r="AR206" s="286">
        <f t="shared" ref="AR206:AR214" si="45">SUM(G206,J206,M206,P206,S206,V206,Y206,AB206,AE206,AH206,AK206,AN206,AO206)</f>
        <v>0</v>
      </c>
      <c r="AS206" s="288">
        <f t="shared" ref="AS206:AS214" si="46">E206+H206+K206+N206+Q206+T206+W206+Z206+AC206+AF206+AI206+AL206</f>
        <v>0</v>
      </c>
    </row>
    <row r="207" spans="2:45" ht="21" customHeight="1">
      <c r="B207" s="83">
        <f t="shared" si="34"/>
        <v>182</v>
      </c>
      <c r="C207" s="370"/>
      <c r="D207" s="371"/>
      <c r="E207" s="74"/>
      <c r="F207" s="75"/>
      <c r="G207" s="76"/>
      <c r="H207" s="77"/>
      <c r="I207" s="75"/>
      <c r="J207" s="78"/>
      <c r="K207" s="77"/>
      <c r="L207" s="79"/>
      <c r="M207" s="78"/>
      <c r="N207" s="77"/>
      <c r="O207" s="79"/>
      <c r="P207" s="78"/>
      <c r="Q207" s="77"/>
      <c r="R207" s="75"/>
      <c r="S207" s="78"/>
      <c r="T207" s="77"/>
      <c r="U207" s="75"/>
      <c r="V207" s="78"/>
      <c r="W207" s="77"/>
      <c r="X207" s="75"/>
      <c r="Y207" s="78"/>
      <c r="Z207" s="77"/>
      <c r="AA207" s="75"/>
      <c r="AB207" s="78"/>
      <c r="AC207" s="77"/>
      <c r="AD207" s="75"/>
      <c r="AE207" s="78"/>
      <c r="AF207" s="77"/>
      <c r="AG207" s="75"/>
      <c r="AH207" s="78"/>
      <c r="AI207" s="77"/>
      <c r="AJ207" s="75"/>
      <c r="AK207" s="78"/>
      <c r="AL207" s="77"/>
      <c r="AM207" s="75"/>
      <c r="AN207" s="76"/>
      <c r="AO207" s="80"/>
      <c r="AP207" s="284">
        <f t="shared" si="43"/>
        <v>0</v>
      </c>
      <c r="AQ207" s="285">
        <f t="shared" si="44"/>
        <v>0</v>
      </c>
      <c r="AR207" s="286">
        <f t="shared" si="45"/>
        <v>0</v>
      </c>
      <c r="AS207" s="288">
        <f t="shared" si="46"/>
        <v>0</v>
      </c>
    </row>
    <row r="208" spans="2:45" ht="21" customHeight="1">
      <c r="B208" s="83">
        <f t="shared" si="34"/>
        <v>183</v>
      </c>
      <c r="C208" s="370"/>
      <c r="D208" s="371"/>
      <c r="E208" s="74"/>
      <c r="F208" s="75"/>
      <c r="G208" s="76"/>
      <c r="H208" s="77"/>
      <c r="I208" s="75"/>
      <c r="J208" s="78"/>
      <c r="K208" s="77"/>
      <c r="L208" s="79"/>
      <c r="M208" s="78"/>
      <c r="N208" s="77"/>
      <c r="O208" s="79"/>
      <c r="P208" s="78"/>
      <c r="Q208" s="77"/>
      <c r="R208" s="75"/>
      <c r="S208" s="78"/>
      <c r="T208" s="77"/>
      <c r="U208" s="75"/>
      <c r="V208" s="78"/>
      <c r="W208" s="77"/>
      <c r="X208" s="75"/>
      <c r="Y208" s="78"/>
      <c r="Z208" s="77"/>
      <c r="AA208" s="75"/>
      <c r="AB208" s="78"/>
      <c r="AC208" s="77"/>
      <c r="AD208" s="75"/>
      <c r="AE208" s="78"/>
      <c r="AF208" s="77"/>
      <c r="AG208" s="75"/>
      <c r="AH208" s="78"/>
      <c r="AI208" s="77"/>
      <c r="AJ208" s="75"/>
      <c r="AK208" s="78"/>
      <c r="AL208" s="77"/>
      <c r="AM208" s="75"/>
      <c r="AN208" s="76"/>
      <c r="AO208" s="80"/>
      <c r="AP208" s="284">
        <f t="shared" si="43"/>
        <v>0</v>
      </c>
      <c r="AQ208" s="285">
        <f t="shared" si="44"/>
        <v>0</v>
      </c>
      <c r="AR208" s="286">
        <f t="shared" si="45"/>
        <v>0</v>
      </c>
      <c r="AS208" s="288">
        <f t="shared" si="46"/>
        <v>0</v>
      </c>
    </row>
    <row r="209" spans="2:66" ht="21" customHeight="1">
      <c r="B209" s="83">
        <f t="shared" si="34"/>
        <v>184</v>
      </c>
      <c r="C209" s="370"/>
      <c r="D209" s="371"/>
      <c r="E209" s="74"/>
      <c r="F209" s="75"/>
      <c r="G209" s="76"/>
      <c r="H209" s="77"/>
      <c r="I209" s="75"/>
      <c r="J209" s="78"/>
      <c r="K209" s="77"/>
      <c r="L209" s="79"/>
      <c r="M209" s="78"/>
      <c r="N209" s="77"/>
      <c r="O209" s="79"/>
      <c r="P209" s="78"/>
      <c r="Q209" s="77"/>
      <c r="R209" s="75"/>
      <c r="S209" s="78"/>
      <c r="T209" s="77"/>
      <c r="U209" s="75"/>
      <c r="V209" s="78"/>
      <c r="W209" s="77"/>
      <c r="X209" s="75"/>
      <c r="Y209" s="78"/>
      <c r="Z209" s="77"/>
      <c r="AA209" s="75"/>
      <c r="AB209" s="78"/>
      <c r="AC209" s="77"/>
      <c r="AD209" s="75"/>
      <c r="AE209" s="78"/>
      <c r="AF209" s="77"/>
      <c r="AG209" s="75"/>
      <c r="AH209" s="78"/>
      <c r="AI209" s="77"/>
      <c r="AJ209" s="75"/>
      <c r="AK209" s="78"/>
      <c r="AL209" s="77"/>
      <c r="AM209" s="75"/>
      <c r="AN209" s="76"/>
      <c r="AO209" s="80"/>
      <c r="AP209" s="284">
        <f t="shared" si="43"/>
        <v>0</v>
      </c>
      <c r="AQ209" s="285">
        <f t="shared" si="44"/>
        <v>0</v>
      </c>
      <c r="AR209" s="286">
        <f t="shared" si="45"/>
        <v>0</v>
      </c>
      <c r="AS209" s="288">
        <f t="shared" si="46"/>
        <v>0</v>
      </c>
    </row>
    <row r="210" spans="2:66" ht="21" customHeight="1">
      <c r="B210" s="83">
        <f t="shared" si="34"/>
        <v>185</v>
      </c>
      <c r="C210" s="370"/>
      <c r="D210" s="371"/>
      <c r="E210" s="74"/>
      <c r="F210" s="75"/>
      <c r="G210" s="76"/>
      <c r="H210" s="77"/>
      <c r="I210" s="75"/>
      <c r="J210" s="78"/>
      <c r="K210" s="77"/>
      <c r="L210" s="79"/>
      <c r="M210" s="78"/>
      <c r="N210" s="77"/>
      <c r="O210" s="79"/>
      <c r="P210" s="78"/>
      <c r="Q210" s="77"/>
      <c r="R210" s="75"/>
      <c r="S210" s="78"/>
      <c r="T210" s="77"/>
      <c r="U210" s="75"/>
      <c r="V210" s="78"/>
      <c r="W210" s="77"/>
      <c r="X210" s="75"/>
      <c r="Y210" s="78"/>
      <c r="Z210" s="77"/>
      <c r="AA210" s="75"/>
      <c r="AB210" s="78"/>
      <c r="AC210" s="77"/>
      <c r="AD210" s="75"/>
      <c r="AE210" s="78"/>
      <c r="AF210" s="77"/>
      <c r="AG210" s="75"/>
      <c r="AH210" s="78"/>
      <c r="AI210" s="77"/>
      <c r="AJ210" s="75"/>
      <c r="AK210" s="78"/>
      <c r="AL210" s="77"/>
      <c r="AM210" s="75"/>
      <c r="AN210" s="76"/>
      <c r="AO210" s="80"/>
      <c r="AP210" s="284">
        <f t="shared" si="43"/>
        <v>0</v>
      </c>
      <c r="AQ210" s="285">
        <f t="shared" si="44"/>
        <v>0</v>
      </c>
      <c r="AR210" s="286">
        <f t="shared" si="45"/>
        <v>0</v>
      </c>
      <c r="AS210" s="288">
        <f t="shared" si="46"/>
        <v>0</v>
      </c>
    </row>
    <row r="211" spans="2:66" ht="21" customHeight="1">
      <c r="B211" s="83">
        <f t="shared" si="34"/>
        <v>186</v>
      </c>
      <c r="C211" s="370"/>
      <c r="D211" s="371"/>
      <c r="E211" s="74"/>
      <c r="F211" s="75"/>
      <c r="G211" s="76"/>
      <c r="H211" s="77"/>
      <c r="I211" s="75"/>
      <c r="J211" s="78"/>
      <c r="K211" s="77"/>
      <c r="L211" s="79"/>
      <c r="M211" s="78"/>
      <c r="N211" s="77"/>
      <c r="O211" s="79"/>
      <c r="P211" s="78"/>
      <c r="Q211" s="77"/>
      <c r="R211" s="75"/>
      <c r="S211" s="78"/>
      <c r="T211" s="77"/>
      <c r="U211" s="75"/>
      <c r="V211" s="78"/>
      <c r="W211" s="77"/>
      <c r="X211" s="75"/>
      <c r="Y211" s="78"/>
      <c r="Z211" s="77"/>
      <c r="AA211" s="75"/>
      <c r="AB211" s="78"/>
      <c r="AC211" s="77"/>
      <c r="AD211" s="75"/>
      <c r="AE211" s="78"/>
      <c r="AF211" s="77"/>
      <c r="AG211" s="75"/>
      <c r="AH211" s="78"/>
      <c r="AI211" s="77"/>
      <c r="AJ211" s="75"/>
      <c r="AK211" s="78"/>
      <c r="AL211" s="77"/>
      <c r="AM211" s="75"/>
      <c r="AN211" s="76"/>
      <c r="AO211" s="80"/>
      <c r="AP211" s="284">
        <f t="shared" si="43"/>
        <v>0</v>
      </c>
      <c r="AQ211" s="285">
        <f t="shared" si="44"/>
        <v>0</v>
      </c>
      <c r="AR211" s="286">
        <f t="shared" si="45"/>
        <v>0</v>
      </c>
      <c r="AS211" s="288">
        <f t="shared" si="46"/>
        <v>0</v>
      </c>
    </row>
    <row r="212" spans="2:66" ht="21" customHeight="1">
      <c r="B212" s="83">
        <f t="shared" si="34"/>
        <v>187</v>
      </c>
      <c r="C212" s="370"/>
      <c r="D212" s="371"/>
      <c r="E212" s="74"/>
      <c r="F212" s="75"/>
      <c r="G212" s="76"/>
      <c r="H212" s="77"/>
      <c r="I212" s="75"/>
      <c r="J212" s="78"/>
      <c r="K212" s="77"/>
      <c r="L212" s="79"/>
      <c r="M212" s="78"/>
      <c r="N212" s="77"/>
      <c r="O212" s="79"/>
      <c r="P212" s="78"/>
      <c r="Q212" s="77"/>
      <c r="R212" s="75"/>
      <c r="S212" s="78"/>
      <c r="T212" s="77"/>
      <c r="U212" s="75"/>
      <c r="V212" s="78"/>
      <c r="W212" s="77"/>
      <c r="X212" s="75"/>
      <c r="Y212" s="78"/>
      <c r="Z212" s="77"/>
      <c r="AA212" s="75"/>
      <c r="AB212" s="78"/>
      <c r="AC212" s="77"/>
      <c r="AD212" s="75"/>
      <c r="AE212" s="78"/>
      <c r="AF212" s="77"/>
      <c r="AG212" s="75"/>
      <c r="AH212" s="78"/>
      <c r="AI212" s="77"/>
      <c r="AJ212" s="75"/>
      <c r="AK212" s="78"/>
      <c r="AL212" s="77"/>
      <c r="AM212" s="75"/>
      <c r="AN212" s="76"/>
      <c r="AO212" s="80"/>
      <c r="AP212" s="284">
        <f t="shared" si="43"/>
        <v>0</v>
      </c>
      <c r="AQ212" s="285">
        <f t="shared" si="44"/>
        <v>0</v>
      </c>
      <c r="AR212" s="286">
        <f t="shared" si="45"/>
        <v>0</v>
      </c>
      <c r="AS212" s="288">
        <f t="shared" si="46"/>
        <v>0</v>
      </c>
    </row>
    <row r="213" spans="2:66" ht="21" customHeight="1">
      <c r="B213" s="83">
        <f t="shared" si="34"/>
        <v>188</v>
      </c>
      <c r="C213" s="370"/>
      <c r="D213" s="371"/>
      <c r="E213" s="74"/>
      <c r="F213" s="75"/>
      <c r="G213" s="76"/>
      <c r="H213" s="77"/>
      <c r="I213" s="75"/>
      <c r="J213" s="78"/>
      <c r="K213" s="77"/>
      <c r="L213" s="79"/>
      <c r="M213" s="78"/>
      <c r="N213" s="77"/>
      <c r="O213" s="79"/>
      <c r="P213" s="78"/>
      <c r="Q213" s="77"/>
      <c r="R213" s="75"/>
      <c r="S213" s="78"/>
      <c r="T213" s="77"/>
      <c r="U213" s="75"/>
      <c r="V213" s="78"/>
      <c r="W213" s="77"/>
      <c r="X213" s="75"/>
      <c r="Y213" s="78"/>
      <c r="Z213" s="77"/>
      <c r="AA213" s="75"/>
      <c r="AB213" s="78"/>
      <c r="AC213" s="77"/>
      <c r="AD213" s="75"/>
      <c r="AE213" s="78"/>
      <c r="AF213" s="77"/>
      <c r="AG213" s="75"/>
      <c r="AH213" s="78"/>
      <c r="AI213" s="77"/>
      <c r="AJ213" s="75"/>
      <c r="AK213" s="78"/>
      <c r="AL213" s="77"/>
      <c r="AM213" s="75"/>
      <c r="AN213" s="76"/>
      <c r="AO213" s="80"/>
      <c r="AP213" s="284">
        <f t="shared" si="43"/>
        <v>0</v>
      </c>
      <c r="AQ213" s="285">
        <f t="shared" si="44"/>
        <v>0</v>
      </c>
      <c r="AR213" s="286">
        <f t="shared" si="45"/>
        <v>0</v>
      </c>
      <c r="AS213" s="288">
        <f t="shared" si="46"/>
        <v>0</v>
      </c>
    </row>
    <row r="214" spans="2:66" ht="21" customHeight="1">
      <c r="B214" s="83">
        <f t="shared" si="34"/>
        <v>189</v>
      </c>
      <c r="C214" s="370"/>
      <c r="D214" s="371"/>
      <c r="E214" s="74"/>
      <c r="F214" s="75"/>
      <c r="G214" s="76"/>
      <c r="H214" s="77"/>
      <c r="I214" s="75"/>
      <c r="J214" s="78"/>
      <c r="K214" s="77"/>
      <c r="L214" s="79"/>
      <c r="M214" s="78"/>
      <c r="N214" s="77"/>
      <c r="O214" s="79"/>
      <c r="P214" s="78"/>
      <c r="Q214" s="77"/>
      <c r="R214" s="75"/>
      <c r="S214" s="78"/>
      <c r="T214" s="77"/>
      <c r="U214" s="75"/>
      <c r="V214" s="78"/>
      <c r="W214" s="77"/>
      <c r="X214" s="75"/>
      <c r="Y214" s="78"/>
      <c r="Z214" s="77"/>
      <c r="AA214" s="75"/>
      <c r="AB214" s="78"/>
      <c r="AC214" s="77"/>
      <c r="AD214" s="75"/>
      <c r="AE214" s="78"/>
      <c r="AF214" s="77"/>
      <c r="AG214" s="75"/>
      <c r="AH214" s="78"/>
      <c r="AI214" s="77"/>
      <c r="AJ214" s="75"/>
      <c r="AK214" s="78"/>
      <c r="AL214" s="77"/>
      <c r="AM214" s="75"/>
      <c r="AN214" s="76"/>
      <c r="AO214" s="80"/>
      <c r="AP214" s="284">
        <f t="shared" si="43"/>
        <v>0</v>
      </c>
      <c r="AQ214" s="285">
        <f t="shared" si="44"/>
        <v>0</v>
      </c>
      <c r="AR214" s="286">
        <f t="shared" si="45"/>
        <v>0</v>
      </c>
      <c r="AS214" s="288">
        <f t="shared" si="46"/>
        <v>0</v>
      </c>
    </row>
    <row r="215" spans="2:66" ht="21" customHeight="1">
      <c r="B215" s="83">
        <f t="shared" si="34"/>
        <v>190</v>
      </c>
      <c r="C215" s="370"/>
      <c r="D215" s="371"/>
      <c r="E215" s="74"/>
      <c r="F215" s="75"/>
      <c r="G215" s="76"/>
      <c r="H215" s="77"/>
      <c r="I215" s="75"/>
      <c r="J215" s="78"/>
      <c r="K215" s="77"/>
      <c r="L215" s="79"/>
      <c r="M215" s="78"/>
      <c r="N215" s="77"/>
      <c r="O215" s="79"/>
      <c r="P215" s="78"/>
      <c r="Q215" s="77"/>
      <c r="R215" s="75"/>
      <c r="S215" s="78"/>
      <c r="T215" s="77"/>
      <c r="U215" s="75"/>
      <c r="V215" s="78"/>
      <c r="W215" s="77"/>
      <c r="X215" s="75"/>
      <c r="Y215" s="78"/>
      <c r="Z215" s="77"/>
      <c r="AA215" s="75"/>
      <c r="AB215" s="78"/>
      <c r="AC215" s="77"/>
      <c r="AD215" s="75"/>
      <c r="AE215" s="78"/>
      <c r="AF215" s="77"/>
      <c r="AG215" s="75"/>
      <c r="AH215" s="78"/>
      <c r="AI215" s="77"/>
      <c r="AJ215" s="75"/>
      <c r="AK215" s="78"/>
      <c r="AL215" s="77"/>
      <c r="AM215" s="75"/>
      <c r="AN215" s="76"/>
      <c r="AO215" s="80"/>
      <c r="AP215" s="284">
        <f t="shared" si="43"/>
        <v>0</v>
      </c>
      <c r="AQ215" s="285">
        <f t="shared" si="44"/>
        <v>0</v>
      </c>
      <c r="AR215" s="286">
        <f>SUM(G215,J215,M215,P215,S215,V215,Y215,AB215,AE215,AH215,AK215,AN215,AO215)</f>
        <v>0</v>
      </c>
      <c r="AS215" s="287">
        <f>E215+H215+K215+N215+Q215+T215+W215+Z215+AC215+AF215+AI215+AL215</f>
        <v>0</v>
      </c>
    </row>
    <row r="216" spans="2:66" ht="21" customHeight="1">
      <c r="B216" s="83">
        <f t="shared" si="34"/>
        <v>191</v>
      </c>
      <c r="C216" s="370"/>
      <c r="D216" s="371"/>
      <c r="E216" s="74"/>
      <c r="F216" s="75"/>
      <c r="G216" s="76"/>
      <c r="H216" s="77"/>
      <c r="I216" s="75"/>
      <c r="J216" s="78"/>
      <c r="K216" s="77"/>
      <c r="L216" s="79"/>
      <c r="M216" s="78"/>
      <c r="N216" s="77"/>
      <c r="O216" s="79"/>
      <c r="P216" s="78"/>
      <c r="Q216" s="77"/>
      <c r="R216" s="75"/>
      <c r="S216" s="78"/>
      <c r="T216" s="77"/>
      <c r="U216" s="75"/>
      <c r="V216" s="78"/>
      <c r="W216" s="77"/>
      <c r="X216" s="75"/>
      <c r="Y216" s="78"/>
      <c r="Z216" s="77"/>
      <c r="AA216" s="75"/>
      <c r="AB216" s="78"/>
      <c r="AC216" s="77"/>
      <c r="AD216" s="75"/>
      <c r="AE216" s="78"/>
      <c r="AF216" s="77"/>
      <c r="AG216" s="75"/>
      <c r="AH216" s="78"/>
      <c r="AI216" s="77"/>
      <c r="AJ216" s="75"/>
      <c r="AK216" s="78"/>
      <c r="AL216" s="77"/>
      <c r="AM216" s="75"/>
      <c r="AN216" s="76"/>
      <c r="AO216" s="80"/>
      <c r="AP216" s="284">
        <f t="shared" si="39"/>
        <v>0</v>
      </c>
      <c r="AQ216" s="285">
        <f t="shared" si="40"/>
        <v>0</v>
      </c>
      <c r="AR216" s="286">
        <f t="shared" si="41"/>
        <v>0</v>
      </c>
      <c r="AS216" s="288">
        <f t="shared" si="42"/>
        <v>0</v>
      </c>
    </row>
    <row r="217" spans="2:66" ht="21" customHeight="1">
      <c r="B217" s="83">
        <f t="shared" si="34"/>
        <v>192</v>
      </c>
      <c r="C217" s="370"/>
      <c r="D217" s="371"/>
      <c r="E217" s="74"/>
      <c r="F217" s="75"/>
      <c r="G217" s="76"/>
      <c r="H217" s="77"/>
      <c r="I217" s="75"/>
      <c r="J217" s="78"/>
      <c r="K217" s="77"/>
      <c r="L217" s="79"/>
      <c r="M217" s="78"/>
      <c r="N217" s="77"/>
      <c r="O217" s="79"/>
      <c r="P217" s="78"/>
      <c r="Q217" s="77"/>
      <c r="R217" s="75"/>
      <c r="S217" s="78"/>
      <c r="T217" s="77"/>
      <c r="U217" s="75"/>
      <c r="V217" s="78"/>
      <c r="W217" s="77"/>
      <c r="X217" s="75"/>
      <c r="Y217" s="78"/>
      <c r="Z217" s="77"/>
      <c r="AA217" s="75"/>
      <c r="AB217" s="78"/>
      <c r="AC217" s="77"/>
      <c r="AD217" s="75"/>
      <c r="AE217" s="78"/>
      <c r="AF217" s="77"/>
      <c r="AG217" s="75"/>
      <c r="AH217" s="78"/>
      <c r="AI217" s="77"/>
      <c r="AJ217" s="75"/>
      <c r="AK217" s="78"/>
      <c r="AL217" s="77"/>
      <c r="AM217" s="75"/>
      <c r="AN217" s="76"/>
      <c r="AO217" s="80"/>
      <c r="AP217" s="284">
        <f t="shared" si="39"/>
        <v>0</v>
      </c>
      <c r="AQ217" s="285">
        <f t="shared" si="40"/>
        <v>0</v>
      </c>
      <c r="AR217" s="286">
        <f t="shared" si="41"/>
        <v>0</v>
      </c>
      <c r="AS217" s="288">
        <f t="shared" si="42"/>
        <v>0</v>
      </c>
    </row>
    <row r="218" spans="2:66" ht="21" customHeight="1">
      <c r="B218" s="83">
        <f t="shared" si="34"/>
        <v>193</v>
      </c>
      <c r="C218" s="370"/>
      <c r="D218" s="371"/>
      <c r="E218" s="74"/>
      <c r="F218" s="75"/>
      <c r="G218" s="76"/>
      <c r="H218" s="77"/>
      <c r="I218" s="75"/>
      <c r="J218" s="78"/>
      <c r="K218" s="77"/>
      <c r="L218" s="79"/>
      <c r="M218" s="78"/>
      <c r="N218" s="77"/>
      <c r="O218" s="79"/>
      <c r="P218" s="78"/>
      <c r="Q218" s="77"/>
      <c r="R218" s="75"/>
      <c r="S218" s="78"/>
      <c r="T218" s="77"/>
      <c r="U218" s="75"/>
      <c r="V218" s="78"/>
      <c r="W218" s="77"/>
      <c r="X218" s="75"/>
      <c r="Y218" s="78"/>
      <c r="Z218" s="77"/>
      <c r="AA218" s="75"/>
      <c r="AB218" s="78"/>
      <c r="AC218" s="77"/>
      <c r="AD218" s="75"/>
      <c r="AE218" s="78"/>
      <c r="AF218" s="77"/>
      <c r="AG218" s="75"/>
      <c r="AH218" s="78"/>
      <c r="AI218" s="77"/>
      <c r="AJ218" s="75"/>
      <c r="AK218" s="78"/>
      <c r="AL218" s="77"/>
      <c r="AM218" s="75"/>
      <c r="AN218" s="76"/>
      <c r="AO218" s="80"/>
      <c r="AP218" s="284">
        <f t="shared" si="39"/>
        <v>0</v>
      </c>
      <c r="AQ218" s="285">
        <f t="shared" si="40"/>
        <v>0</v>
      </c>
      <c r="AR218" s="286">
        <f t="shared" si="41"/>
        <v>0</v>
      </c>
      <c r="AS218" s="288">
        <f t="shared" si="42"/>
        <v>0</v>
      </c>
    </row>
    <row r="219" spans="2:66" ht="21" customHeight="1">
      <c r="B219" s="83">
        <f t="shared" si="34"/>
        <v>194</v>
      </c>
      <c r="C219" s="370"/>
      <c r="D219" s="371"/>
      <c r="E219" s="74"/>
      <c r="F219" s="75"/>
      <c r="G219" s="76"/>
      <c r="H219" s="77"/>
      <c r="I219" s="75"/>
      <c r="J219" s="78"/>
      <c r="K219" s="77"/>
      <c r="L219" s="79"/>
      <c r="M219" s="78"/>
      <c r="N219" s="77"/>
      <c r="O219" s="79"/>
      <c r="P219" s="78"/>
      <c r="Q219" s="77"/>
      <c r="R219" s="75"/>
      <c r="S219" s="78"/>
      <c r="T219" s="77"/>
      <c r="U219" s="75"/>
      <c r="V219" s="78"/>
      <c r="W219" s="77"/>
      <c r="X219" s="75"/>
      <c r="Y219" s="78"/>
      <c r="Z219" s="77"/>
      <c r="AA219" s="75"/>
      <c r="AB219" s="78"/>
      <c r="AC219" s="77"/>
      <c r="AD219" s="75"/>
      <c r="AE219" s="78"/>
      <c r="AF219" s="77"/>
      <c r="AG219" s="75"/>
      <c r="AH219" s="78"/>
      <c r="AI219" s="77"/>
      <c r="AJ219" s="75"/>
      <c r="AK219" s="78"/>
      <c r="AL219" s="77"/>
      <c r="AM219" s="75"/>
      <c r="AN219" s="76"/>
      <c r="AO219" s="80"/>
      <c r="AP219" s="284">
        <f t="shared" si="39"/>
        <v>0</v>
      </c>
      <c r="AQ219" s="285">
        <f t="shared" si="40"/>
        <v>0</v>
      </c>
      <c r="AR219" s="286">
        <f t="shared" si="41"/>
        <v>0</v>
      </c>
      <c r="AS219" s="288">
        <f t="shared" si="42"/>
        <v>0</v>
      </c>
    </row>
    <row r="220" spans="2:66" ht="21" customHeight="1">
      <c r="B220" s="83">
        <f t="shared" si="34"/>
        <v>195</v>
      </c>
      <c r="C220" s="370"/>
      <c r="D220" s="371"/>
      <c r="E220" s="74"/>
      <c r="F220" s="75"/>
      <c r="G220" s="76"/>
      <c r="H220" s="77"/>
      <c r="I220" s="75"/>
      <c r="J220" s="78"/>
      <c r="K220" s="77"/>
      <c r="L220" s="79"/>
      <c r="M220" s="78"/>
      <c r="N220" s="77"/>
      <c r="O220" s="79"/>
      <c r="P220" s="78"/>
      <c r="Q220" s="77"/>
      <c r="R220" s="75"/>
      <c r="S220" s="78"/>
      <c r="T220" s="77"/>
      <c r="U220" s="75"/>
      <c r="V220" s="78"/>
      <c r="W220" s="77"/>
      <c r="X220" s="75"/>
      <c r="Y220" s="78"/>
      <c r="Z220" s="77"/>
      <c r="AA220" s="75"/>
      <c r="AB220" s="78"/>
      <c r="AC220" s="77"/>
      <c r="AD220" s="75"/>
      <c r="AE220" s="78"/>
      <c r="AF220" s="77"/>
      <c r="AG220" s="75"/>
      <c r="AH220" s="78"/>
      <c r="AI220" s="77"/>
      <c r="AJ220" s="75"/>
      <c r="AK220" s="78"/>
      <c r="AL220" s="77"/>
      <c r="AM220" s="75"/>
      <c r="AN220" s="76"/>
      <c r="AO220" s="80"/>
      <c r="AP220" s="284">
        <f t="shared" si="39"/>
        <v>0</v>
      </c>
      <c r="AQ220" s="285">
        <f t="shared" si="40"/>
        <v>0</v>
      </c>
      <c r="AR220" s="286">
        <f t="shared" si="41"/>
        <v>0</v>
      </c>
      <c r="AS220" s="288">
        <f t="shared" si="42"/>
        <v>0</v>
      </c>
    </row>
    <row r="221" spans="2:66" s="18" customFormat="1" ht="21" customHeight="1">
      <c r="B221" s="83">
        <f t="shared" si="34"/>
        <v>196</v>
      </c>
      <c r="C221" s="370"/>
      <c r="D221" s="371"/>
      <c r="E221" s="74"/>
      <c r="F221" s="75"/>
      <c r="G221" s="76"/>
      <c r="H221" s="77"/>
      <c r="I221" s="75"/>
      <c r="J221" s="78"/>
      <c r="K221" s="77"/>
      <c r="L221" s="79"/>
      <c r="M221" s="78"/>
      <c r="N221" s="77"/>
      <c r="O221" s="79"/>
      <c r="P221" s="78"/>
      <c r="Q221" s="77"/>
      <c r="R221" s="75"/>
      <c r="S221" s="78"/>
      <c r="T221" s="77"/>
      <c r="U221" s="75"/>
      <c r="V221" s="78"/>
      <c r="W221" s="77"/>
      <c r="X221" s="75"/>
      <c r="Y221" s="78"/>
      <c r="Z221" s="77"/>
      <c r="AA221" s="75"/>
      <c r="AB221" s="78"/>
      <c r="AC221" s="77"/>
      <c r="AD221" s="75"/>
      <c r="AE221" s="78"/>
      <c r="AF221" s="77"/>
      <c r="AG221" s="75"/>
      <c r="AH221" s="78"/>
      <c r="AI221" s="77"/>
      <c r="AJ221" s="75"/>
      <c r="AK221" s="78"/>
      <c r="AL221" s="77"/>
      <c r="AM221" s="75"/>
      <c r="AN221" s="76"/>
      <c r="AO221" s="80"/>
      <c r="AP221" s="284">
        <f t="shared" ref="AP221:AP224" si="47">SUM(E221,H221,K221,N221,Q221,T221,W221,Z221,AC221,AF221,AI221,AL221)</f>
        <v>0</v>
      </c>
      <c r="AQ221" s="285">
        <f t="shared" ref="AQ221:AQ224" si="48">SUM(F221,I221,L221,O221,R221,U221,X221,AA221,AD221,AG221,AJ221,AM221)</f>
        <v>0</v>
      </c>
      <c r="AR221" s="286">
        <f t="shared" ref="AR221:AR224" si="49">SUM(G221,J221,M221,P221,S221,V221,Y221,AB221,AE221,AH221,AK221,AN221,AO221)</f>
        <v>0</v>
      </c>
      <c r="AS221" s="288">
        <f t="shared" ref="AS221:AS225" si="50">E221+H221+K221+N221+Q221+T221+W221+Z221+AC221+AF221+AI221+AL221</f>
        <v>0</v>
      </c>
      <c r="BA221" s="22">
        <f t="shared" si="22"/>
        <v>0</v>
      </c>
      <c r="BB221" s="22">
        <f t="shared" si="23"/>
        <v>0</v>
      </c>
      <c r="BC221" s="22">
        <f t="shared" si="24"/>
        <v>0</v>
      </c>
      <c r="BD221" s="22">
        <f t="shared" si="25"/>
        <v>0</v>
      </c>
      <c r="BE221" s="22">
        <f t="shared" si="26"/>
        <v>0</v>
      </c>
      <c r="BF221" s="22">
        <f t="shared" si="27"/>
        <v>0</v>
      </c>
      <c r="BG221" s="22">
        <f t="shared" si="28"/>
        <v>0</v>
      </c>
      <c r="BH221" s="22">
        <f t="shared" si="29"/>
        <v>0</v>
      </c>
      <c r="BI221" s="22">
        <f t="shared" si="30"/>
        <v>0</v>
      </c>
      <c r="BJ221" s="22">
        <f t="shared" si="31"/>
        <v>0</v>
      </c>
      <c r="BK221" s="22">
        <f t="shared" si="32"/>
        <v>0</v>
      </c>
      <c r="BL221" s="22">
        <f t="shared" si="33"/>
        <v>0</v>
      </c>
      <c r="BM221" s="22">
        <f t="shared" si="21"/>
        <v>0</v>
      </c>
      <c r="BN221" s="5"/>
    </row>
    <row r="222" spans="2:66" s="18" customFormat="1" ht="21" customHeight="1">
      <c r="B222" s="83">
        <f t="shared" si="34"/>
        <v>197</v>
      </c>
      <c r="C222" s="370"/>
      <c r="D222" s="371"/>
      <c r="E222" s="74"/>
      <c r="F222" s="75"/>
      <c r="G222" s="76"/>
      <c r="H222" s="77"/>
      <c r="I222" s="75"/>
      <c r="J222" s="78"/>
      <c r="K222" s="77"/>
      <c r="L222" s="79"/>
      <c r="M222" s="78"/>
      <c r="N222" s="77"/>
      <c r="O222" s="79"/>
      <c r="P222" s="78"/>
      <c r="Q222" s="77"/>
      <c r="R222" s="75"/>
      <c r="S222" s="78"/>
      <c r="T222" s="77"/>
      <c r="U222" s="75"/>
      <c r="V222" s="78"/>
      <c r="W222" s="77"/>
      <c r="X222" s="75"/>
      <c r="Y222" s="78"/>
      <c r="Z222" s="77"/>
      <c r="AA222" s="75"/>
      <c r="AB222" s="78"/>
      <c r="AC222" s="77"/>
      <c r="AD222" s="75"/>
      <c r="AE222" s="78"/>
      <c r="AF222" s="77"/>
      <c r="AG222" s="75"/>
      <c r="AH222" s="78"/>
      <c r="AI222" s="77"/>
      <c r="AJ222" s="75"/>
      <c r="AK222" s="78"/>
      <c r="AL222" s="77"/>
      <c r="AM222" s="75"/>
      <c r="AN222" s="76"/>
      <c r="AO222" s="80"/>
      <c r="AP222" s="284">
        <f t="shared" si="47"/>
        <v>0</v>
      </c>
      <c r="AQ222" s="285">
        <f t="shared" si="48"/>
        <v>0</v>
      </c>
      <c r="AR222" s="286">
        <f t="shared" si="49"/>
        <v>0</v>
      </c>
      <c r="AS222" s="288">
        <f t="shared" si="50"/>
        <v>0</v>
      </c>
      <c r="BA222" s="22">
        <f t="shared" si="22"/>
        <v>0</v>
      </c>
      <c r="BB222" s="22">
        <f t="shared" si="23"/>
        <v>0</v>
      </c>
      <c r="BC222" s="22">
        <f t="shared" si="24"/>
        <v>0</v>
      </c>
      <c r="BD222" s="22">
        <f t="shared" si="25"/>
        <v>0</v>
      </c>
      <c r="BE222" s="22">
        <f t="shared" si="26"/>
        <v>0</v>
      </c>
      <c r="BF222" s="22">
        <f t="shared" si="27"/>
        <v>0</v>
      </c>
      <c r="BG222" s="22">
        <f t="shared" si="28"/>
        <v>0</v>
      </c>
      <c r="BH222" s="22">
        <f t="shared" si="29"/>
        <v>0</v>
      </c>
      <c r="BI222" s="22">
        <f t="shared" si="30"/>
        <v>0</v>
      </c>
      <c r="BJ222" s="22">
        <f t="shared" si="31"/>
        <v>0</v>
      </c>
      <c r="BK222" s="22">
        <f t="shared" si="32"/>
        <v>0</v>
      </c>
      <c r="BL222" s="22">
        <f t="shared" si="33"/>
        <v>0</v>
      </c>
      <c r="BM222" s="22">
        <f t="shared" si="21"/>
        <v>0</v>
      </c>
      <c r="BN222" s="5"/>
    </row>
    <row r="223" spans="2:66" s="18" customFormat="1" ht="21" customHeight="1">
      <c r="B223" s="83">
        <f t="shared" si="34"/>
        <v>198</v>
      </c>
      <c r="C223" s="370"/>
      <c r="D223" s="371"/>
      <c r="E223" s="74"/>
      <c r="F223" s="75"/>
      <c r="G223" s="76"/>
      <c r="H223" s="77"/>
      <c r="I223" s="75"/>
      <c r="J223" s="78"/>
      <c r="K223" s="77"/>
      <c r="L223" s="79"/>
      <c r="M223" s="78"/>
      <c r="N223" s="77"/>
      <c r="O223" s="79"/>
      <c r="P223" s="78"/>
      <c r="Q223" s="77"/>
      <c r="R223" s="75"/>
      <c r="S223" s="78"/>
      <c r="T223" s="77"/>
      <c r="U223" s="75"/>
      <c r="V223" s="78"/>
      <c r="W223" s="77"/>
      <c r="X223" s="75"/>
      <c r="Y223" s="78"/>
      <c r="Z223" s="77"/>
      <c r="AA223" s="75"/>
      <c r="AB223" s="78"/>
      <c r="AC223" s="77"/>
      <c r="AD223" s="75"/>
      <c r="AE223" s="78"/>
      <c r="AF223" s="77"/>
      <c r="AG223" s="75"/>
      <c r="AH223" s="78"/>
      <c r="AI223" s="77"/>
      <c r="AJ223" s="75"/>
      <c r="AK223" s="78"/>
      <c r="AL223" s="77"/>
      <c r="AM223" s="75"/>
      <c r="AN223" s="76"/>
      <c r="AO223" s="80"/>
      <c r="AP223" s="284">
        <f t="shared" si="47"/>
        <v>0</v>
      </c>
      <c r="AQ223" s="285">
        <f t="shared" si="48"/>
        <v>0</v>
      </c>
      <c r="AR223" s="286">
        <f t="shared" si="49"/>
        <v>0</v>
      </c>
      <c r="AS223" s="288">
        <f t="shared" si="50"/>
        <v>0</v>
      </c>
      <c r="BA223" s="22">
        <f t="shared" si="22"/>
        <v>0</v>
      </c>
      <c r="BB223" s="22">
        <f t="shared" si="23"/>
        <v>0</v>
      </c>
      <c r="BC223" s="22">
        <f t="shared" si="24"/>
        <v>0</v>
      </c>
      <c r="BD223" s="22">
        <f t="shared" si="25"/>
        <v>0</v>
      </c>
      <c r="BE223" s="22">
        <f t="shared" si="26"/>
        <v>0</v>
      </c>
      <c r="BF223" s="22">
        <f t="shared" si="27"/>
        <v>0</v>
      </c>
      <c r="BG223" s="22">
        <f t="shared" si="28"/>
        <v>0</v>
      </c>
      <c r="BH223" s="22">
        <f t="shared" si="29"/>
        <v>0</v>
      </c>
      <c r="BI223" s="22">
        <f t="shared" si="30"/>
        <v>0</v>
      </c>
      <c r="BJ223" s="22">
        <f t="shared" si="31"/>
        <v>0</v>
      </c>
      <c r="BK223" s="22">
        <f t="shared" si="32"/>
        <v>0</v>
      </c>
      <c r="BL223" s="22">
        <f t="shared" si="33"/>
        <v>0</v>
      </c>
      <c r="BM223" s="22">
        <f t="shared" si="21"/>
        <v>0</v>
      </c>
      <c r="BN223" s="5"/>
    </row>
    <row r="224" spans="2:66" s="18" customFormat="1" ht="21" customHeight="1">
      <c r="B224" s="83">
        <f t="shared" si="34"/>
        <v>199</v>
      </c>
      <c r="C224" s="370"/>
      <c r="D224" s="371"/>
      <c r="E224" s="74"/>
      <c r="F224" s="75"/>
      <c r="G224" s="76"/>
      <c r="H224" s="77"/>
      <c r="I224" s="75"/>
      <c r="J224" s="78"/>
      <c r="K224" s="77"/>
      <c r="L224" s="79"/>
      <c r="M224" s="78"/>
      <c r="N224" s="77"/>
      <c r="O224" s="79"/>
      <c r="P224" s="78"/>
      <c r="Q224" s="77"/>
      <c r="R224" s="75"/>
      <c r="S224" s="78"/>
      <c r="T224" s="77"/>
      <c r="U224" s="75"/>
      <c r="V224" s="78"/>
      <c r="W224" s="77"/>
      <c r="X224" s="75"/>
      <c r="Y224" s="78"/>
      <c r="Z224" s="77"/>
      <c r="AA224" s="75"/>
      <c r="AB224" s="78"/>
      <c r="AC224" s="77"/>
      <c r="AD224" s="75"/>
      <c r="AE224" s="78"/>
      <c r="AF224" s="77"/>
      <c r="AG224" s="75"/>
      <c r="AH224" s="78"/>
      <c r="AI224" s="77"/>
      <c r="AJ224" s="75"/>
      <c r="AK224" s="78"/>
      <c r="AL224" s="77"/>
      <c r="AM224" s="75"/>
      <c r="AN224" s="76"/>
      <c r="AO224" s="80"/>
      <c r="AP224" s="284">
        <f t="shared" si="47"/>
        <v>0</v>
      </c>
      <c r="AQ224" s="285">
        <f t="shared" si="48"/>
        <v>0</v>
      </c>
      <c r="AR224" s="286">
        <f t="shared" si="49"/>
        <v>0</v>
      </c>
      <c r="AS224" s="288">
        <f t="shared" si="50"/>
        <v>0</v>
      </c>
      <c r="BA224" s="22">
        <f t="shared" si="22"/>
        <v>0</v>
      </c>
      <c r="BB224" s="22">
        <f t="shared" si="23"/>
        <v>0</v>
      </c>
      <c r="BC224" s="22">
        <f t="shared" si="24"/>
        <v>0</v>
      </c>
      <c r="BD224" s="22">
        <f t="shared" si="25"/>
        <v>0</v>
      </c>
      <c r="BE224" s="22">
        <f t="shared" si="26"/>
        <v>0</v>
      </c>
      <c r="BF224" s="22">
        <f t="shared" si="27"/>
        <v>0</v>
      </c>
      <c r="BG224" s="22">
        <f t="shared" si="28"/>
        <v>0</v>
      </c>
      <c r="BH224" s="22">
        <f t="shared" si="29"/>
        <v>0</v>
      </c>
      <c r="BI224" s="22">
        <f t="shared" si="30"/>
        <v>0</v>
      </c>
      <c r="BJ224" s="22">
        <f t="shared" si="31"/>
        <v>0</v>
      </c>
      <c r="BK224" s="22">
        <f t="shared" si="32"/>
        <v>0</v>
      </c>
      <c r="BL224" s="22">
        <f t="shared" si="33"/>
        <v>0</v>
      </c>
      <c r="BM224" s="22">
        <f t="shared" si="21"/>
        <v>0</v>
      </c>
      <c r="BN224" s="5"/>
    </row>
    <row r="225" spans="1:66" s="18" customFormat="1" ht="21" customHeight="1" thickBot="1">
      <c r="B225" s="84">
        <f t="shared" si="34"/>
        <v>200</v>
      </c>
      <c r="C225" s="462"/>
      <c r="D225" s="463"/>
      <c r="E225" s="74"/>
      <c r="F225" s="75"/>
      <c r="G225" s="76"/>
      <c r="H225" s="77"/>
      <c r="I225" s="75"/>
      <c r="J225" s="78"/>
      <c r="K225" s="77"/>
      <c r="L225" s="79"/>
      <c r="M225" s="78"/>
      <c r="N225" s="77"/>
      <c r="O225" s="79"/>
      <c r="P225" s="78"/>
      <c r="Q225" s="77"/>
      <c r="R225" s="75"/>
      <c r="S225" s="78"/>
      <c r="T225" s="77"/>
      <c r="U225" s="75"/>
      <c r="V225" s="78"/>
      <c r="W225" s="77"/>
      <c r="X225" s="75"/>
      <c r="Y225" s="78"/>
      <c r="Z225" s="77"/>
      <c r="AA225" s="75"/>
      <c r="AB225" s="78"/>
      <c r="AC225" s="77"/>
      <c r="AD225" s="75"/>
      <c r="AE225" s="78"/>
      <c r="AF225" s="77"/>
      <c r="AG225" s="75"/>
      <c r="AH225" s="78"/>
      <c r="AI225" s="77"/>
      <c r="AJ225" s="75"/>
      <c r="AK225" s="78"/>
      <c r="AL225" s="77"/>
      <c r="AM225" s="75"/>
      <c r="AN225" s="76"/>
      <c r="AO225" s="80"/>
      <c r="AP225" s="284">
        <f>SUM(E225,H225,K225,N225,Q225,T225,W225,Z225,AC225,AF225,AI225,AL225)</f>
        <v>0</v>
      </c>
      <c r="AQ225" s="285">
        <f t="shared" ref="AQ225" si="51">SUM(F225,I225,L225,O225,R225,U225,X225,AA225,AD225,AG225,AJ225,AM225)</f>
        <v>0</v>
      </c>
      <c r="AR225" s="286">
        <f t="shared" ref="AR225" si="52">SUM(G225,J225,M225,P225,S225,V225,Y225,AB225,AE225,AH225,AK225,AN225,AO225)</f>
        <v>0</v>
      </c>
      <c r="AS225" s="288">
        <f t="shared" si="50"/>
        <v>0</v>
      </c>
      <c r="BA225" s="22">
        <f t="shared" si="22"/>
        <v>0</v>
      </c>
      <c r="BB225" s="22">
        <f t="shared" si="23"/>
        <v>0</v>
      </c>
      <c r="BC225" s="22">
        <f t="shared" si="24"/>
        <v>0</v>
      </c>
      <c r="BD225" s="22">
        <f t="shared" si="25"/>
        <v>0</v>
      </c>
      <c r="BE225" s="22">
        <f t="shared" si="26"/>
        <v>0</v>
      </c>
      <c r="BF225" s="22">
        <f t="shared" si="27"/>
        <v>0</v>
      </c>
      <c r="BG225" s="22">
        <f t="shared" si="28"/>
        <v>0</v>
      </c>
      <c r="BH225" s="22">
        <f t="shared" si="29"/>
        <v>0</v>
      </c>
      <c r="BI225" s="22">
        <f t="shared" si="30"/>
        <v>0</v>
      </c>
      <c r="BJ225" s="22">
        <f t="shared" si="31"/>
        <v>0</v>
      </c>
      <c r="BK225" s="22">
        <f t="shared" si="32"/>
        <v>0</v>
      </c>
      <c r="BL225" s="22">
        <f t="shared" si="33"/>
        <v>0</v>
      </c>
      <c r="BM225" s="22">
        <f t="shared" si="21"/>
        <v>0</v>
      </c>
      <c r="BN225" s="5"/>
    </row>
    <row r="226" spans="1:66" s="17" customFormat="1" ht="39" customHeight="1" thickTop="1" thickBot="1">
      <c r="B226" s="455" t="s">
        <v>1</v>
      </c>
      <c r="C226" s="456"/>
      <c r="D226" s="457"/>
      <c r="E226" s="39">
        <f>SUM(E26:E225)</f>
        <v>0</v>
      </c>
      <c r="F226" s="61">
        <f t="shared" ref="F226:AN226" si="53">SUM(F26:F225)</f>
        <v>0</v>
      </c>
      <c r="G226" s="34">
        <f t="shared" si="53"/>
        <v>0</v>
      </c>
      <c r="H226" s="37">
        <f t="shared" si="53"/>
        <v>0</v>
      </c>
      <c r="I226" s="61">
        <f t="shared" si="53"/>
        <v>0</v>
      </c>
      <c r="J226" s="38">
        <f t="shared" si="53"/>
        <v>0</v>
      </c>
      <c r="K226" s="37">
        <f t="shared" si="53"/>
        <v>0</v>
      </c>
      <c r="L226" s="62">
        <f t="shared" si="53"/>
        <v>0</v>
      </c>
      <c r="M226" s="38">
        <f t="shared" si="53"/>
        <v>0</v>
      </c>
      <c r="N226" s="37">
        <f t="shared" si="53"/>
        <v>0</v>
      </c>
      <c r="O226" s="62">
        <f t="shared" si="53"/>
        <v>0</v>
      </c>
      <c r="P226" s="38">
        <f t="shared" si="53"/>
        <v>0</v>
      </c>
      <c r="Q226" s="37">
        <f t="shared" si="53"/>
        <v>0</v>
      </c>
      <c r="R226" s="61">
        <f t="shared" si="53"/>
        <v>0</v>
      </c>
      <c r="S226" s="38">
        <f>SUM(S26:S225)</f>
        <v>0</v>
      </c>
      <c r="T226" s="37">
        <f t="shared" si="53"/>
        <v>0</v>
      </c>
      <c r="U226" s="61">
        <f t="shared" si="53"/>
        <v>0</v>
      </c>
      <c r="V226" s="38">
        <f t="shared" si="53"/>
        <v>0</v>
      </c>
      <c r="W226" s="37">
        <f t="shared" si="53"/>
        <v>0</v>
      </c>
      <c r="X226" s="61">
        <f t="shared" si="53"/>
        <v>0</v>
      </c>
      <c r="Y226" s="38">
        <f t="shared" si="53"/>
        <v>0</v>
      </c>
      <c r="Z226" s="37">
        <f t="shared" si="53"/>
        <v>0</v>
      </c>
      <c r="AA226" s="61">
        <f t="shared" si="53"/>
        <v>0</v>
      </c>
      <c r="AB226" s="38">
        <f t="shared" si="53"/>
        <v>0</v>
      </c>
      <c r="AC226" s="37">
        <f t="shared" si="53"/>
        <v>0</v>
      </c>
      <c r="AD226" s="61">
        <f t="shared" si="53"/>
        <v>0</v>
      </c>
      <c r="AE226" s="38">
        <f t="shared" si="53"/>
        <v>0</v>
      </c>
      <c r="AF226" s="37">
        <f t="shared" si="53"/>
        <v>0</v>
      </c>
      <c r="AG226" s="61">
        <f t="shared" si="53"/>
        <v>0</v>
      </c>
      <c r="AH226" s="38">
        <f t="shared" si="53"/>
        <v>0</v>
      </c>
      <c r="AI226" s="37">
        <f t="shared" si="53"/>
        <v>0</v>
      </c>
      <c r="AJ226" s="61">
        <f t="shared" si="53"/>
        <v>0</v>
      </c>
      <c r="AK226" s="38">
        <f t="shared" si="53"/>
        <v>0</v>
      </c>
      <c r="AL226" s="37">
        <f t="shared" si="53"/>
        <v>0</v>
      </c>
      <c r="AM226" s="61">
        <f t="shared" si="53"/>
        <v>0</v>
      </c>
      <c r="AN226" s="34">
        <f t="shared" si="53"/>
        <v>0</v>
      </c>
      <c r="AO226" s="36">
        <f>SUM(AO26:AO225)</f>
        <v>0</v>
      </c>
      <c r="AP226" s="35">
        <f>SUM(AP26:AP225)</f>
        <v>0</v>
      </c>
      <c r="AQ226" s="116">
        <f>SUM(AQ26:AQ225)</f>
        <v>0</v>
      </c>
      <c r="AR226" s="34">
        <f>SUM(AR26:AR225)</f>
        <v>0</v>
      </c>
      <c r="AS226" s="33">
        <f>SUM(AS26:AS225)</f>
        <v>0</v>
      </c>
      <c r="AT226" s="18"/>
      <c r="AU226" s="18"/>
      <c r="BA226" s="5"/>
      <c r="BB226" s="5"/>
      <c r="BC226" s="5"/>
      <c r="BD226" s="5"/>
      <c r="BE226" s="5"/>
      <c r="BF226" s="5"/>
      <c r="BG226" s="5"/>
      <c r="BH226" s="5"/>
      <c r="BI226" s="5"/>
      <c r="BJ226" s="5"/>
      <c r="BK226" s="5"/>
      <c r="BL226" s="5"/>
      <c r="BM226" s="5"/>
      <c r="BN226" s="5"/>
    </row>
    <row r="227" spans="1:66" s="5" customFormat="1">
      <c r="A227" s="4"/>
      <c r="B227" s="67" t="s">
        <v>23</v>
      </c>
      <c r="C227" s="32" t="s">
        <v>30</v>
      </c>
      <c r="D227" s="27"/>
      <c r="E227" s="28"/>
      <c r="F227" s="28"/>
      <c r="G227" s="28"/>
      <c r="H227" s="28"/>
      <c r="I227" s="28"/>
      <c r="J227" s="28"/>
      <c r="K227" s="28"/>
      <c r="L227" s="28"/>
      <c r="M227" s="28"/>
      <c r="N227" s="28"/>
      <c r="O227" s="28"/>
      <c r="P227" s="28"/>
      <c r="Q227" s="28"/>
      <c r="R227" s="28"/>
      <c r="S227" s="28"/>
      <c r="T227" s="28"/>
      <c r="U227" s="26"/>
      <c r="V227" s="26"/>
      <c r="W227" s="26"/>
      <c r="X227" s="26"/>
      <c r="Y227" s="14"/>
      <c r="Z227" s="14"/>
      <c r="AA227" s="14"/>
      <c r="AB227" s="14"/>
      <c r="AC227" s="14"/>
      <c r="AD227" s="14"/>
      <c r="AE227" s="14"/>
      <c r="AF227" s="14"/>
      <c r="AG227" s="14"/>
      <c r="AH227" s="14"/>
      <c r="AI227" s="14"/>
      <c r="AJ227" s="14"/>
      <c r="AK227" s="14"/>
      <c r="AL227" s="14"/>
      <c r="AM227" s="14"/>
      <c r="AN227" s="14"/>
      <c r="AO227" s="14"/>
      <c r="AP227" s="14"/>
      <c r="AQ227" s="14"/>
      <c r="AR227" s="14"/>
      <c r="AS227" s="4"/>
      <c r="AT227" s="4"/>
      <c r="AU227" s="4"/>
      <c r="AV227" s="4"/>
      <c r="AW227" s="4"/>
    </row>
    <row r="228" spans="1:66" s="5" customFormat="1">
      <c r="A228" s="4"/>
      <c r="B228" s="67" t="s">
        <v>24</v>
      </c>
      <c r="C228" s="55" t="s">
        <v>1480</v>
      </c>
      <c r="D228" s="27"/>
      <c r="E228" s="28"/>
      <c r="F228" s="28"/>
      <c r="G228" s="28"/>
      <c r="H228" s="28"/>
      <c r="I228" s="28"/>
      <c r="J228" s="28"/>
      <c r="K228" s="28"/>
      <c r="L228" s="28"/>
      <c r="M228" s="28"/>
      <c r="N228" s="28"/>
      <c r="O228" s="28"/>
      <c r="P228" s="28"/>
      <c r="Q228" s="28"/>
      <c r="R228" s="28"/>
      <c r="S228" s="28"/>
      <c r="T228" s="28"/>
      <c r="U228" s="26"/>
      <c r="V228" s="26"/>
      <c r="W228" s="26"/>
      <c r="X228" s="26"/>
      <c r="Y228" s="14"/>
      <c r="Z228" s="14"/>
      <c r="AA228" s="14"/>
      <c r="AB228" s="14"/>
      <c r="AC228" s="14"/>
      <c r="AD228" s="14"/>
      <c r="AE228" s="14"/>
      <c r="AF228" s="14"/>
      <c r="AG228" s="14"/>
      <c r="AH228" s="14"/>
      <c r="AI228" s="14"/>
      <c r="AJ228" s="14"/>
      <c r="AK228" s="14"/>
      <c r="AL228" s="14"/>
      <c r="AM228" s="14"/>
      <c r="AN228" s="14"/>
      <c r="AO228" s="14"/>
      <c r="AP228" s="14"/>
      <c r="AQ228" s="14"/>
      <c r="AR228" s="14"/>
      <c r="AS228" s="4"/>
      <c r="AT228" s="4"/>
      <c r="AU228" s="4"/>
      <c r="AV228" s="4"/>
      <c r="AW228" s="4"/>
    </row>
    <row r="229" spans="1:66" s="5" customFormat="1">
      <c r="A229" s="4"/>
      <c r="B229" s="107" t="s">
        <v>25</v>
      </c>
      <c r="C229" s="55" t="s">
        <v>916</v>
      </c>
      <c r="D229" s="27"/>
      <c r="E229" s="28"/>
      <c r="F229" s="28"/>
      <c r="G229" s="28"/>
      <c r="H229" s="28"/>
      <c r="I229" s="28"/>
      <c r="J229" s="28"/>
      <c r="K229" s="28"/>
      <c r="L229" s="28"/>
      <c r="M229" s="28"/>
      <c r="N229" s="28"/>
      <c r="O229" s="28"/>
      <c r="P229" s="28"/>
      <c r="Q229" s="28"/>
      <c r="R229" s="28"/>
      <c r="S229" s="28"/>
      <c r="T229" s="28"/>
      <c r="U229" s="26"/>
      <c r="V229" s="26"/>
      <c r="W229" s="26"/>
      <c r="X229" s="26"/>
      <c r="Y229" s="14"/>
      <c r="Z229" s="14"/>
      <c r="AA229" s="14"/>
      <c r="AB229" s="14"/>
      <c r="AC229" s="14"/>
      <c r="AD229" s="14"/>
      <c r="AE229" s="14"/>
      <c r="AF229" s="14"/>
      <c r="AG229" s="14"/>
      <c r="AH229" s="14"/>
      <c r="AI229" s="14"/>
      <c r="AJ229" s="14"/>
      <c r="AK229" s="14"/>
      <c r="AL229" s="14"/>
      <c r="AM229" s="14"/>
      <c r="AN229" s="14"/>
      <c r="AO229" s="14"/>
      <c r="AP229" s="14"/>
      <c r="AQ229" s="14"/>
      <c r="AR229" s="14"/>
      <c r="AS229" s="4"/>
      <c r="AT229" s="4"/>
      <c r="AU229" s="4"/>
      <c r="AV229" s="4"/>
      <c r="AW229" s="4"/>
    </row>
    <row r="230" spans="1:66" s="5" customFormat="1">
      <c r="A230" s="4"/>
      <c r="B230" s="107" t="s">
        <v>26</v>
      </c>
      <c r="C230" s="55" t="s">
        <v>1001</v>
      </c>
      <c r="D230" s="27"/>
      <c r="E230" s="28"/>
      <c r="F230" s="28"/>
      <c r="G230" s="28"/>
      <c r="H230" s="28"/>
      <c r="I230" s="28"/>
      <c r="J230" s="28"/>
      <c r="K230" s="28"/>
      <c r="L230" s="28"/>
      <c r="M230" s="28"/>
      <c r="N230" s="28"/>
      <c r="O230" s="28"/>
      <c r="P230" s="28"/>
      <c r="Q230" s="28"/>
      <c r="R230" s="28"/>
      <c r="S230" s="28"/>
      <c r="T230" s="28"/>
      <c r="U230" s="26"/>
      <c r="V230" s="26"/>
      <c r="W230" s="26"/>
      <c r="X230" s="26"/>
      <c r="Y230" s="14"/>
      <c r="Z230" s="14"/>
      <c r="AA230" s="14"/>
      <c r="AB230" s="14"/>
      <c r="AC230" s="14"/>
      <c r="AD230" s="14"/>
      <c r="AE230" s="14"/>
      <c r="AF230" s="14"/>
      <c r="AG230" s="14"/>
      <c r="AH230" s="14"/>
      <c r="AI230" s="14"/>
      <c r="AJ230" s="14"/>
      <c r="AK230" s="14"/>
      <c r="AL230" s="14"/>
      <c r="AM230" s="14"/>
      <c r="AN230" s="14"/>
      <c r="AO230" s="14"/>
      <c r="AP230" s="14"/>
      <c r="AQ230" s="14"/>
      <c r="AR230" s="14"/>
      <c r="AS230" s="4"/>
      <c r="AT230" s="4"/>
      <c r="AU230" s="4"/>
      <c r="AV230" s="4"/>
      <c r="AW230" s="4"/>
    </row>
    <row r="231" spans="1:66" s="5" customFormat="1">
      <c r="A231" s="4"/>
      <c r="B231" s="107" t="s">
        <v>27</v>
      </c>
      <c r="C231" s="32" t="s">
        <v>843</v>
      </c>
      <c r="D231" s="27"/>
      <c r="E231" s="28"/>
      <c r="F231" s="28"/>
      <c r="G231" s="28"/>
      <c r="H231" s="28"/>
      <c r="I231" s="28"/>
      <c r="J231" s="28"/>
      <c r="K231" s="28"/>
      <c r="L231" s="28"/>
      <c r="M231" s="28"/>
      <c r="N231" s="28"/>
      <c r="O231" s="28"/>
      <c r="P231" s="28"/>
      <c r="Q231" s="28"/>
      <c r="R231" s="28"/>
      <c r="S231" s="28"/>
      <c r="T231" s="28"/>
      <c r="U231" s="26"/>
      <c r="V231" s="26"/>
      <c r="W231" s="26"/>
      <c r="X231" s="26"/>
      <c r="Y231" s="14"/>
      <c r="Z231" s="14"/>
      <c r="AA231" s="14"/>
      <c r="AB231" s="14"/>
      <c r="AC231" s="14"/>
      <c r="AD231" s="14"/>
      <c r="AE231" s="14"/>
      <c r="AF231" s="14"/>
      <c r="AG231" s="14"/>
      <c r="AH231" s="14"/>
      <c r="AI231" s="14"/>
      <c r="AJ231" s="14"/>
      <c r="AK231" s="14"/>
      <c r="AL231" s="14"/>
      <c r="AM231" s="14"/>
      <c r="AN231" s="14"/>
      <c r="AO231" s="14"/>
      <c r="AP231" s="14"/>
      <c r="AQ231" s="14"/>
      <c r="AR231" s="14"/>
      <c r="AS231" s="4"/>
      <c r="AT231" s="4"/>
      <c r="AU231" s="4"/>
      <c r="AV231" s="4"/>
      <c r="AW231" s="4"/>
      <c r="AZ231" s="1"/>
      <c r="BA231" s="1"/>
      <c r="BB231" s="1"/>
      <c r="BC231" s="1"/>
      <c r="BD231" s="1"/>
      <c r="BE231" s="1"/>
      <c r="BF231" s="1"/>
      <c r="BG231" s="1"/>
      <c r="BH231" s="1"/>
      <c r="BI231" s="1"/>
      <c r="BJ231" s="1"/>
      <c r="BK231" s="1"/>
      <c r="BL231" s="1"/>
      <c r="BM231" s="1"/>
    </row>
    <row r="232" spans="1:66" s="5" customFormat="1">
      <c r="A232" s="4"/>
      <c r="B232" s="107" t="s">
        <v>28</v>
      </c>
      <c r="C232" s="32" t="s">
        <v>844</v>
      </c>
      <c r="D232" s="27"/>
      <c r="E232" s="28"/>
      <c r="F232" s="28"/>
      <c r="G232" s="28"/>
      <c r="H232" s="28"/>
      <c r="I232" s="28"/>
      <c r="J232" s="28"/>
      <c r="K232" s="28"/>
      <c r="L232" s="28"/>
      <c r="M232" s="28"/>
      <c r="N232" s="28"/>
      <c r="O232" s="28"/>
      <c r="P232" s="28"/>
      <c r="Q232" s="28"/>
      <c r="R232" s="28"/>
      <c r="S232" s="28"/>
      <c r="T232" s="28"/>
      <c r="U232" s="26"/>
      <c r="V232" s="26"/>
      <c r="W232" s="26"/>
      <c r="X232" s="26"/>
      <c r="Y232" s="14"/>
      <c r="Z232" s="14"/>
      <c r="AA232" s="14"/>
      <c r="AB232" s="14"/>
      <c r="AC232" s="14"/>
      <c r="AD232" s="14"/>
      <c r="AE232" s="14"/>
      <c r="AF232" s="14"/>
      <c r="AG232" s="14"/>
      <c r="AH232" s="14"/>
      <c r="AI232" s="14"/>
      <c r="AJ232" s="14"/>
      <c r="AK232" s="14"/>
      <c r="AL232" s="14"/>
      <c r="AM232" s="14"/>
      <c r="AN232" s="14"/>
      <c r="AO232" s="14"/>
      <c r="AP232" s="14"/>
      <c r="AQ232" s="14"/>
      <c r="AR232" s="14"/>
      <c r="AS232" s="4"/>
      <c r="AT232" s="4"/>
      <c r="AU232" s="4"/>
      <c r="AV232" s="4"/>
      <c r="AW232" s="4"/>
      <c r="AZ232" s="1"/>
      <c r="BA232" s="1"/>
      <c r="BB232" s="1"/>
      <c r="BC232" s="1"/>
      <c r="BD232" s="1"/>
      <c r="BE232" s="1"/>
      <c r="BF232" s="1"/>
      <c r="BG232" s="1"/>
      <c r="BH232" s="1"/>
      <c r="BI232" s="1"/>
      <c r="BJ232" s="1"/>
      <c r="BK232" s="1"/>
      <c r="BL232" s="1"/>
      <c r="BM232" s="1"/>
    </row>
    <row r="233" spans="1:66" s="5" customFormat="1">
      <c r="A233" s="4"/>
      <c r="B233" s="67"/>
      <c r="C233" s="32"/>
      <c r="D233" s="27"/>
      <c r="E233" s="28"/>
      <c r="F233" s="28"/>
      <c r="G233" s="28"/>
      <c r="H233" s="28"/>
      <c r="I233" s="28"/>
      <c r="J233" s="28"/>
      <c r="K233" s="28"/>
      <c r="L233" s="28"/>
      <c r="M233" s="28"/>
      <c r="N233" s="28"/>
      <c r="O233" s="28"/>
      <c r="P233" s="28"/>
      <c r="Q233" s="28"/>
      <c r="R233" s="28"/>
      <c r="S233" s="28"/>
      <c r="T233" s="28"/>
      <c r="U233" s="26"/>
      <c r="V233" s="26"/>
      <c r="W233" s="26"/>
      <c r="X233" s="26"/>
      <c r="Y233" s="14"/>
      <c r="Z233" s="14"/>
      <c r="AA233" s="14"/>
      <c r="AB233" s="14"/>
      <c r="AC233" s="14"/>
      <c r="AD233" s="14"/>
      <c r="AE233" s="14"/>
      <c r="AF233" s="14"/>
      <c r="AG233" s="14"/>
      <c r="AH233" s="14"/>
      <c r="AI233" s="14"/>
      <c r="AJ233" s="14"/>
      <c r="AK233" s="14"/>
      <c r="AL233" s="14"/>
      <c r="AM233" s="14"/>
      <c r="AN233" s="14"/>
      <c r="AO233" s="14"/>
      <c r="AP233" s="14"/>
      <c r="AQ233" s="14"/>
      <c r="AR233" s="14"/>
      <c r="AS233" s="4"/>
      <c r="AT233" s="4"/>
      <c r="AU233" s="4"/>
      <c r="AV233" s="4"/>
      <c r="AW233" s="4"/>
      <c r="AZ233" s="1"/>
      <c r="BA233" s="1"/>
      <c r="BB233" s="1"/>
      <c r="BC233" s="1"/>
      <c r="BD233" s="1"/>
      <c r="BE233" s="1"/>
      <c r="BF233" s="1"/>
      <c r="BG233" s="1"/>
      <c r="BH233" s="1"/>
      <c r="BI233" s="1"/>
      <c r="BJ233" s="1"/>
      <c r="BK233" s="1"/>
      <c r="BL233" s="1"/>
      <c r="BM233" s="1"/>
    </row>
    <row r="234" spans="1:66" s="5" customFormat="1">
      <c r="A234" s="4"/>
      <c r="B234" s="67"/>
      <c r="C234" s="32"/>
      <c r="D234" s="27"/>
      <c r="E234" s="28"/>
      <c r="F234" s="28"/>
      <c r="G234" s="28"/>
      <c r="H234" s="28"/>
      <c r="I234" s="28"/>
      <c r="J234" s="28"/>
      <c r="K234" s="28"/>
      <c r="L234" s="28"/>
      <c r="M234" s="28"/>
      <c r="N234" s="28"/>
      <c r="O234" s="28"/>
      <c r="P234" s="28"/>
      <c r="Q234" s="28"/>
      <c r="R234" s="28"/>
      <c r="S234" s="28"/>
      <c r="T234" s="28"/>
      <c r="U234" s="26"/>
      <c r="V234" s="26"/>
      <c r="W234" s="26"/>
      <c r="X234" s="26"/>
      <c r="Y234" s="14"/>
      <c r="Z234" s="14"/>
      <c r="AA234" s="14"/>
      <c r="AB234" s="14"/>
      <c r="AC234" s="14"/>
      <c r="AD234" s="14"/>
      <c r="AE234" s="14"/>
      <c r="AF234" s="14"/>
      <c r="AG234" s="14"/>
      <c r="AH234" s="14"/>
      <c r="AI234" s="14"/>
      <c r="AJ234" s="14"/>
      <c r="AK234" s="14"/>
      <c r="AL234" s="14"/>
      <c r="AM234" s="14"/>
      <c r="AN234" s="14"/>
      <c r="AO234" s="14"/>
      <c r="AP234" s="14"/>
      <c r="AQ234" s="14"/>
      <c r="AR234" s="14"/>
      <c r="AS234" s="4"/>
      <c r="AT234" s="4"/>
      <c r="AU234" s="4"/>
      <c r="AV234" s="4"/>
      <c r="AW234" s="4"/>
      <c r="AZ234" s="1"/>
      <c r="BA234" s="1"/>
      <c r="BB234" s="1"/>
      <c r="BC234" s="1"/>
      <c r="BD234" s="1"/>
      <c r="BE234" s="1"/>
      <c r="BF234" s="1"/>
      <c r="BG234" s="1"/>
      <c r="BH234" s="1"/>
      <c r="BI234" s="1"/>
      <c r="BJ234" s="1"/>
      <c r="BK234" s="1"/>
      <c r="BL234" s="1"/>
      <c r="BM234" s="1"/>
    </row>
    <row r="235" spans="1:66" s="5" customFormat="1">
      <c r="A235" s="4"/>
      <c r="B235" s="31"/>
      <c r="C235" s="31"/>
      <c r="D235" s="30"/>
      <c r="E235" s="29"/>
      <c r="F235" s="29"/>
      <c r="G235" s="29"/>
      <c r="H235" s="29"/>
      <c r="I235" s="29"/>
      <c r="J235" s="29"/>
      <c r="K235" s="29"/>
      <c r="L235" s="29"/>
      <c r="M235" s="29"/>
      <c r="N235" s="29"/>
      <c r="O235" s="29"/>
      <c r="P235" s="29"/>
      <c r="Q235" s="28"/>
      <c r="R235" s="28"/>
      <c r="S235" s="28"/>
      <c r="T235" s="28"/>
      <c r="U235" s="28"/>
      <c r="V235" s="26"/>
      <c r="W235" s="26"/>
      <c r="X235" s="26"/>
      <c r="Y235" s="26"/>
      <c r="Z235" s="14"/>
      <c r="AA235" s="14"/>
      <c r="AB235" s="14"/>
      <c r="AC235" s="14"/>
      <c r="AD235" s="14"/>
      <c r="AE235" s="14"/>
      <c r="AF235" s="14"/>
      <c r="AG235" s="14"/>
      <c r="AH235" s="14"/>
      <c r="AI235" s="14"/>
      <c r="AJ235" s="14"/>
      <c r="AK235" s="14"/>
      <c r="AL235" s="14"/>
      <c r="AM235" s="14"/>
      <c r="AN235" s="14"/>
      <c r="AO235" s="14"/>
      <c r="AP235" s="14"/>
      <c r="AQ235" s="14"/>
      <c r="AR235" s="14"/>
      <c r="AS235" s="14"/>
      <c r="AT235" s="4"/>
      <c r="AU235" s="4"/>
      <c r="AV235" s="4"/>
      <c r="AW235" s="4"/>
      <c r="AX235" s="4"/>
      <c r="BA235" s="1"/>
      <c r="BB235" s="1"/>
      <c r="BC235" s="1"/>
      <c r="BD235" s="1"/>
      <c r="BE235" s="1"/>
      <c r="BF235" s="1"/>
      <c r="BG235" s="1"/>
      <c r="BH235" s="1"/>
      <c r="BI235" s="1"/>
      <c r="BJ235" s="1"/>
      <c r="BK235" s="1"/>
      <c r="BL235" s="1"/>
      <c r="BM235" s="1"/>
      <c r="BN235" s="1"/>
    </row>
    <row r="236" spans="1:66" s="5" customFormat="1" ht="24" customHeight="1">
      <c r="A236" s="4"/>
      <c r="B236" s="20"/>
      <c r="C236" s="20"/>
      <c r="D236" s="16"/>
      <c r="E236" s="15"/>
      <c r="F236" s="15"/>
      <c r="G236" s="15"/>
      <c r="H236" s="15"/>
      <c r="I236" s="15"/>
      <c r="J236" s="15"/>
      <c r="K236" s="15"/>
      <c r="L236" s="15"/>
      <c r="M236" s="15"/>
      <c r="N236" s="15"/>
      <c r="O236" s="15"/>
      <c r="P236" s="15"/>
      <c r="Q236" s="15"/>
      <c r="R236" s="15"/>
      <c r="S236" s="15"/>
      <c r="T236" s="15"/>
      <c r="U236" s="15"/>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4"/>
      <c r="AU236" s="4"/>
      <c r="AV236" s="4"/>
      <c r="AW236" s="4"/>
      <c r="AX236" s="4"/>
      <c r="BA236" s="1"/>
      <c r="BB236" s="1"/>
      <c r="BC236" s="1"/>
      <c r="BD236" s="1"/>
      <c r="BE236" s="1"/>
      <c r="BF236" s="1"/>
      <c r="BG236" s="1"/>
      <c r="BH236" s="1"/>
      <c r="BI236" s="1"/>
      <c r="BJ236" s="1"/>
      <c r="BK236" s="1"/>
      <c r="BL236" s="1"/>
      <c r="BM236" s="1"/>
      <c r="BN236" s="1"/>
    </row>
    <row r="237" spans="1:66" s="5" customFormat="1" ht="33" customHeight="1">
      <c r="A237" s="4"/>
      <c r="B237" s="20"/>
      <c r="C237" s="20"/>
      <c r="D237" s="16"/>
      <c r="E237" s="15"/>
      <c r="F237" s="15"/>
      <c r="G237" s="15"/>
      <c r="H237" s="15"/>
      <c r="I237" s="15"/>
      <c r="J237" s="15"/>
      <c r="K237" s="15"/>
      <c r="L237" s="15"/>
      <c r="M237" s="15"/>
      <c r="N237" s="15"/>
      <c r="O237" s="15"/>
      <c r="P237" s="15"/>
      <c r="Q237" s="15"/>
      <c r="R237" s="15"/>
      <c r="S237" s="15"/>
      <c r="T237" s="15"/>
      <c r="U237" s="15"/>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4"/>
      <c r="AU237" s="4"/>
      <c r="AV237" s="4"/>
      <c r="AW237" s="4"/>
      <c r="AX237" s="4"/>
      <c r="BA237" s="1"/>
      <c r="BB237" s="1"/>
      <c r="BC237" s="1"/>
      <c r="BD237" s="1"/>
      <c r="BE237" s="1"/>
      <c r="BF237" s="1"/>
      <c r="BG237" s="1"/>
      <c r="BH237" s="1"/>
      <c r="BI237" s="1"/>
      <c r="BJ237" s="1"/>
      <c r="BK237" s="1"/>
      <c r="BL237" s="1"/>
      <c r="BM237" s="1"/>
      <c r="BN237" s="1"/>
    </row>
    <row r="238" spans="1:66">
      <c r="AK238" s="454"/>
      <c r="AL238" s="454"/>
      <c r="AM238" s="454"/>
      <c r="AN238" s="454"/>
      <c r="AO238" s="454"/>
    </row>
    <row r="239" spans="1:66">
      <c r="AF239" s="23"/>
    </row>
  </sheetData>
  <sheetProtection algorithmName="SHA-512" hashValue="Q2cTPLrF+SkMDHRRjrrA4bsZIusx0RY43svgUuRcbkRRewS4AE+yKYtwJtangQi7zasJX++cBNPcItuOrte7bQ==" saltValue="jUn8LrD8aibHlfIAVL2HjA==" spinCount="100000" sheet="1" formatCells="0" formatColumns="0" formatRows="0" insertHyperlinks="0" deleteColumns="0" deleteRows="0"/>
  <mergeCells count="305">
    <mergeCell ref="C223:D223"/>
    <mergeCell ref="C224:D224"/>
    <mergeCell ref="C225:D225"/>
    <mergeCell ref="C89:D89"/>
    <mergeCell ref="C90:D90"/>
    <mergeCell ref="C91:D91"/>
    <mergeCell ref="C92:D92"/>
    <mergeCell ref="C93:D93"/>
    <mergeCell ref="C94:D94"/>
    <mergeCell ref="C95:D95"/>
    <mergeCell ref="C96:D96"/>
    <mergeCell ref="C97:D97"/>
    <mergeCell ref="C109:D109"/>
    <mergeCell ref="C110:D110"/>
    <mergeCell ref="C111:D111"/>
    <mergeCell ref="C112:D112"/>
    <mergeCell ref="C113:D113"/>
    <mergeCell ref="C114:D114"/>
    <mergeCell ref="C115:D115"/>
    <mergeCell ref="C123:D123"/>
    <mergeCell ref="C124:D124"/>
    <mergeCell ref="C125:D125"/>
    <mergeCell ref="C126:D126"/>
    <mergeCell ref="C127:D127"/>
    <mergeCell ref="C85:D85"/>
    <mergeCell ref="C86:D86"/>
    <mergeCell ref="C87:D87"/>
    <mergeCell ref="C88:D88"/>
    <mergeCell ref="C98:D98"/>
    <mergeCell ref="C99:D99"/>
    <mergeCell ref="C100:D100"/>
    <mergeCell ref="C221:D221"/>
    <mergeCell ref="C222:D222"/>
    <mergeCell ref="C101:D101"/>
    <mergeCell ref="C102:D102"/>
    <mergeCell ref="C103:D103"/>
    <mergeCell ref="C104:D104"/>
    <mergeCell ref="C105:D105"/>
    <mergeCell ref="C106:D106"/>
    <mergeCell ref="C107:D107"/>
    <mergeCell ref="C108:D108"/>
    <mergeCell ref="C116:D116"/>
    <mergeCell ref="C117:D117"/>
    <mergeCell ref="C118:D118"/>
    <mergeCell ref="C119:D119"/>
    <mergeCell ref="C120:D120"/>
    <mergeCell ref="C121:D121"/>
    <mergeCell ref="C122:D122"/>
    <mergeCell ref="C84:D84"/>
    <mergeCell ref="C52:D52"/>
    <mergeCell ref="C53:D53"/>
    <mergeCell ref="C54:D54"/>
    <mergeCell ref="C55:D55"/>
    <mergeCell ref="C56:D56"/>
    <mergeCell ref="C57:D57"/>
    <mergeCell ref="C46:D46"/>
    <mergeCell ref="C47:D47"/>
    <mergeCell ref="C48:D48"/>
    <mergeCell ref="C49:D49"/>
    <mergeCell ref="C50:D50"/>
    <mergeCell ref="C51:D51"/>
    <mergeCell ref="AN17:AO17"/>
    <mergeCell ref="AP17:AR17"/>
    <mergeCell ref="F16:H16"/>
    <mergeCell ref="I16:K16"/>
    <mergeCell ref="AN16:AO16"/>
    <mergeCell ref="C80:D80"/>
    <mergeCell ref="C81:D81"/>
    <mergeCell ref="C82:D82"/>
    <mergeCell ref="C83:D83"/>
    <mergeCell ref="C40:D40"/>
    <mergeCell ref="C41:D41"/>
    <mergeCell ref="C42:D42"/>
    <mergeCell ref="C43:D43"/>
    <mergeCell ref="C44:D44"/>
    <mergeCell ref="C45:D45"/>
    <mergeCell ref="C34:D34"/>
    <mergeCell ref="C35:D35"/>
    <mergeCell ref="C36:D36"/>
    <mergeCell ref="C37:D37"/>
    <mergeCell ref="C38:D38"/>
    <mergeCell ref="C39:D39"/>
    <mergeCell ref="C28:D28"/>
    <mergeCell ref="C29:D29"/>
    <mergeCell ref="C30:D30"/>
    <mergeCell ref="AK238:AO238"/>
    <mergeCell ref="C64:D64"/>
    <mergeCell ref="C65:D65"/>
    <mergeCell ref="B226:D226"/>
    <mergeCell ref="C58:D58"/>
    <mergeCell ref="C59:D59"/>
    <mergeCell ref="C60:D60"/>
    <mergeCell ref="C61:D61"/>
    <mergeCell ref="C62:D62"/>
    <mergeCell ref="C63:D63"/>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31:D31"/>
    <mergeCell ref="C32:D32"/>
    <mergeCell ref="C33:D33"/>
    <mergeCell ref="C26:D26"/>
    <mergeCell ref="C27:D27"/>
    <mergeCell ref="AE24:AE25"/>
    <mergeCell ref="AF24:AG24"/>
    <mergeCell ref="AH24:AH25"/>
    <mergeCell ref="AI24:AJ24"/>
    <mergeCell ref="AS24:AS25"/>
    <mergeCell ref="AN24:AN25"/>
    <mergeCell ref="AP24:AQ24"/>
    <mergeCell ref="AR24:AR25"/>
    <mergeCell ref="AO23:AO25"/>
    <mergeCell ref="E23:G23"/>
    <mergeCell ref="H23:J23"/>
    <mergeCell ref="K23:M23"/>
    <mergeCell ref="AF23:AH23"/>
    <mergeCell ref="AI23:AK23"/>
    <mergeCell ref="AL23:AN23"/>
    <mergeCell ref="AK24:AK25"/>
    <mergeCell ref="AL24:AM24"/>
    <mergeCell ref="V24:V25"/>
    <mergeCell ref="W24:X24"/>
    <mergeCell ref="Y24:Y25"/>
    <mergeCell ref="Z24:AA24"/>
    <mergeCell ref="N24:O24"/>
    <mergeCell ref="AP16:AR16"/>
    <mergeCell ref="AD17:AE17"/>
    <mergeCell ref="AF17:AH17"/>
    <mergeCell ref="AI17:AJ17"/>
    <mergeCell ref="AK17:AM17"/>
    <mergeCell ref="AC24:AD24"/>
    <mergeCell ref="M24:M25"/>
    <mergeCell ref="E24:F24"/>
    <mergeCell ref="G24:G25"/>
    <mergeCell ref="H24:I24"/>
    <mergeCell ref="J24:J25"/>
    <mergeCell ref="K24:L24"/>
    <mergeCell ref="N23:P23"/>
    <mergeCell ref="Q23:S23"/>
    <mergeCell ref="T23:V23"/>
    <mergeCell ref="W23:Y23"/>
    <mergeCell ref="B17:AB18"/>
    <mergeCell ref="Q16:V16"/>
    <mergeCell ref="W16:AB16"/>
    <mergeCell ref="AD16:AE16"/>
    <mergeCell ref="AF16:AH16"/>
    <mergeCell ref="AI16:AJ16"/>
    <mergeCell ref="AK16:AM16"/>
    <mergeCell ref="B23:D25"/>
    <mergeCell ref="C9:D9"/>
    <mergeCell ref="C10:D10"/>
    <mergeCell ref="AI15:AM15"/>
    <mergeCell ref="I14:AB14"/>
    <mergeCell ref="F15:H15"/>
    <mergeCell ref="I15:K15"/>
    <mergeCell ref="AD15:AH15"/>
    <mergeCell ref="C7:D7"/>
    <mergeCell ref="C8:D8"/>
    <mergeCell ref="E7:L7"/>
    <mergeCell ref="M7:P7"/>
    <mergeCell ref="Q7:Z7"/>
    <mergeCell ref="E8:L8"/>
    <mergeCell ref="M8:P8"/>
    <mergeCell ref="Q8:Z8"/>
    <mergeCell ref="E9:L9"/>
    <mergeCell ref="M9:P9"/>
    <mergeCell ref="Q9:Z9"/>
    <mergeCell ref="E10:L10"/>
    <mergeCell ref="M10:P10"/>
    <mergeCell ref="Q15:V15"/>
    <mergeCell ref="W15:AB15"/>
    <mergeCell ref="Q10:Z10"/>
    <mergeCell ref="M11:P11"/>
    <mergeCell ref="C128:D128"/>
    <mergeCell ref="C129:D129"/>
    <mergeCell ref="C12:K12"/>
    <mergeCell ref="M12:P12"/>
    <mergeCell ref="Q12:Z12"/>
    <mergeCell ref="B19:AS19"/>
    <mergeCell ref="C20:J20"/>
    <mergeCell ref="C11:D11"/>
    <mergeCell ref="K11:L11"/>
    <mergeCell ref="B15:E15"/>
    <mergeCell ref="L15:P15"/>
    <mergeCell ref="E11:J11"/>
    <mergeCell ref="P24:P25"/>
    <mergeCell ref="Q24:R24"/>
    <mergeCell ref="S24:S25"/>
    <mergeCell ref="T24:U24"/>
    <mergeCell ref="Z23:AB23"/>
    <mergeCell ref="AC23:AE23"/>
    <mergeCell ref="Q11:Z11"/>
    <mergeCell ref="B16:E16"/>
    <mergeCell ref="L16:P16"/>
    <mergeCell ref="AN15:AR15"/>
    <mergeCell ref="AP23:AS23"/>
    <mergeCell ref="AB24:AB25"/>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216:D216"/>
    <mergeCell ref="C217:D217"/>
    <mergeCell ref="C218:D218"/>
    <mergeCell ref="C191:D191"/>
    <mergeCell ref="C192:D192"/>
    <mergeCell ref="C193:D193"/>
    <mergeCell ref="C194:D194"/>
    <mergeCell ref="C195:D195"/>
    <mergeCell ref="C196:D196"/>
    <mergeCell ref="C197:D197"/>
    <mergeCell ref="C198:D198"/>
    <mergeCell ref="C199:D199"/>
    <mergeCell ref="B2:M2"/>
    <mergeCell ref="B3:M3"/>
    <mergeCell ref="N3:AE3"/>
    <mergeCell ref="B4:M4"/>
    <mergeCell ref="AD8:AR8"/>
    <mergeCell ref="AD9:AR9"/>
    <mergeCell ref="C219:D219"/>
    <mergeCell ref="C220:D220"/>
    <mergeCell ref="C206:D206"/>
    <mergeCell ref="C207:D207"/>
    <mergeCell ref="C208:D208"/>
    <mergeCell ref="C209:D209"/>
    <mergeCell ref="C210:D210"/>
    <mergeCell ref="C211:D211"/>
    <mergeCell ref="C212:D212"/>
    <mergeCell ref="C213:D213"/>
    <mergeCell ref="C214:D214"/>
    <mergeCell ref="C215:D215"/>
    <mergeCell ref="C200:D200"/>
    <mergeCell ref="C201:D201"/>
    <mergeCell ref="C202:D202"/>
    <mergeCell ref="C203:D203"/>
    <mergeCell ref="C204:D204"/>
    <mergeCell ref="C205:D205"/>
  </mergeCells>
  <phoneticPr fontId="3"/>
  <conditionalFormatting sqref="E40:E82 H40:H82 K40:K82 Q40:Q82 T40:T82 W40:W82 Z40:Z82 AC40:AC82 AF40:AF82 AI40:AI82 AL40:AL82">
    <cfRule type="expression" dxfId="44" priority="11" stopIfTrue="1">
      <formula>#REF!=$AW$27</formula>
    </cfRule>
    <cfRule type="expression" dxfId="43" priority="12" stopIfTrue="1">
      <formula>#REF!=$AW$25</formula>
    </cfRule>
  </conditionalFormatting>
  <conditionalFormatting sqref="N40:N82">
    <cfRule type="expression" dxfId="40" priority="5" stopIfTrue="1">
      <formula>#REF!=$AW$27</formula>
    </cfRule>
    <cfRule type="expression" dxfId="39" priority="6" stopIfTrue="1">
      <formula>#REF!=$AW$25</formula>
    </cfRule>
  </conditionalFormatting>
  <dataValidations xWindow="252" yWindow="729" count="12">
    <dataValidation type="decimal" operator="greaterThanOrEqual" allowBlank="1" showInputMessage="1" showErrorMessage="1" sqref="AO26:AO225 F40:G82 I40:J82 L40:M82 O40:P82 R40:S82 U40:V82 X40:Y82 AA40:AB82 AD40:AE82 AG40:AH82 AJ40:AK82 AM40:AN82" xr:uid="{00000000-0002-0000-0000-000001000000}">
      <formula1>0</formula1>
    </dataValidation>
    <dataValidation type="list" allowBlank="1" showInputMessage="1" showErrorMessage="1" sqref="E11:J11" xr:uid="{00000000-0002-0000-0000-000003000000}">
      <formula1>$AV$3:$AV$9</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7:L7" xr:uid="{00000000-0002-0000-0000-000004000000}">
      <formula1>10</formula1>
    </dataValidation>
    <dataValidation type="whole" operator="greaterThanOrEqual" allowBlank="1" showInputMessage="1" showErrorMessage="1" sqref="Q10:Z10" xr:uid="{00000000-0002-0000-0000-000005000000}">
      <formula1>0</formula1>
    </dataValidation>
    <dataValidation type="whole" allowBlank="1" showInputMessage="1" showErrorMessage="1" error="入力できる最大値は12です。" sqref="I16:K16" xr:uid="{00000000-0002-0000-0000-000006000000}">
      <formula1>0</formula1>
      <formula2>12</formula2>
    </dataValidation>
    <dataValidation type="whole" operator="lessThanOrEqual" allowBlank="1" showInputMessage="1" showErrorMessage="1" error="365日を超過しています。" sqref="F16:H16" xr:uid="{00000000-0002-0000-0000-000007000000}">
      <formula1>365</formula1>
    </dataValidation>
    <dataValidation type="whole" errorStyle="warning" operator="notEqual" allowBlank="1" showInputMessage="1" showErrorMessage="1" error="収入割合の合計が100%ではありません。" sqref="AW17" xr:uid="{17F07589-471E-44AA-A3EC-C835265BD31B}">
      <formula1>100</formula1>
    </dataValidation>
    <dataValidation type="whole" allowBlank="1" showInputMessage="1" showErrorMessage="1" sqref="E26:E225 K26:K225 T26:T225 Z26:Z225" xr:uid="{6D8A103D-E134-49A4-97E9-8C6E2A59A659}">
      <formula1>0</formula1>
      <formula2>30</formula2>
    </dataValidation>
    <dataValidation type="whole" allowBlank="1" showInputMessage="1" showErrorMessage="1" sqref="H26:H225 N26:N225 Q26:Q225 W26:W225 AC26:AC225 AF26:AF225 AL26:AL225" xr:uid="{4D72DF91-E513-499A-ABC2-C78D5DAF016F}">
      <formula1>0</formula1>
      <formula2>31</formula2>
    </dataValidation>
    <dataValidation type="whole" allowBlank="1" showInputMessage="1" showErrorMessage="1" sqref="AI26:AI225" xr:uid="{62533D46-F819-4FB5-82D4-2848737B4F09}">
      <formula1>0</formula1>
      <formula2>29</formula2>
    </dataValidation>
    <dataValidation type="textLength" operator="equal" allowBlank="1" showInputMessage="1" showErrorMessage="1" sqref="E8:L8" xr:uid="{8BF0902F-C9AB-4802-9F32-443C2D680541}">
      <formula1>13</formula1>
    </dataValidation>
    <dataValidation type="list" allowBlank="1" showInputMessage="1" showErrorMessage="1" sqref="L12" xr:uid="{B0C64D6B-B1DF-4F96-BCA1-0D89173A1C9D}">
      <formula1>"○,×"</formula1>
    </dataValidation>
  </dataValidations>
  <hyperlinks>
    <hyperlink ref="AE7" r:id="rId1" xr:uid="{A459C83B-01D2-4F0C-B2BF-9EC10419DF26}"/>
    <hyperlink ref="AD8:AN8" location="【参考】農・水・林福連携の就労支援事業収入の割合の算出!A1" display="○農・水・林福連携の就労支援事業収入の割合の算出" xr:uid="{45A44AB7-FFC3-4026-9478-3DA06AECCC7B}"/>
    <hyperlink ref="AD9:AN9" location="【参考】時間単位変換表・年間開所日数カウント表!A1" display="○時間単位変換表・年間開所日数カウント表" xr:uid="{D8C35210-1C7C-4015-AC10-3798E74F9610}"/>
    <hyperlink ref="C20:J20" location="【参考】時間単位変換表・年間開所日数カウント表!A1" display="時間単位変換表・年間開所日数カウント表シートへ" xr:uid="{C1BB6300-8B62-4942-A7AB-B5EE1F2A4982}"/>
  </hyperlinks>
  <printOptions horizontalCentered="1"/>
  <pageMargins left="0.59055118110236227" right="0.59055118110236227" top="0.59055118110236227" bottom="0.19685039370078741" header="0.31496062992125984" footer="0.51181102362204722"/>
  <pageSetup paperSize="8" scale="25" orientation="portrait" cellComments="asDisplayed" r:id="rId2"/>
  <headerFooter alignWithMargins="0"/>
  <drawing r:id="rId3"/>
  <legacyDrawing r:id="rId4"/>
  <extLst>
    <ext xmlns:x14="http://schemas.microsoft.com/office/spreadsheetml/2009/9/main" uri="{78C0D931-6437-407d-A8EE-F0AAD7539E65}">
      <x14:conditionalFormattings>
        <x14:conditionalFormatting xmlns:xm="http://schemas.microsoft.com/office/excel/2006/main">
          <x14:cfRule type="expression" priority="3" stopIfTrue="1" id="{5182167C-8E2E-4C1A-9FC0-6499B838DADD}">
            <xm:f>【記載例】R6!#REF!=【記載例】R6!$AW$57</xm:f>
            <x14:dxf>
              <fill>
                <patternFill>
                  <bgColor indexed="23"/>
                </patternFill>
              </fill>
            </x14:dxf>
          </x14:cfRule>
          <x14:cfRule type="expression" priority="4" stopIfTrue="1" id="{F487D824-6C41-4BDA-8B77-EEEA0F7EEC44}">
            <xm:f>【記載例】R6!#REF!=【記載例】R6!$AW$55</xm:f>
            <x14:dxf>
              <fill>
                <patternFill>
                  <bgColor indexed="23"/>
                </patternFill>
              </fill>
            </x14:dxf>
          </x14:cfRule>
          <xm:sqref>E83:E225 H83:H225 K83:K225 N83:N225 Q83:Q225 T83:T225 W83:W225 Z83:Z225 AC83:AC225 AF83:AF225 AI83:AI225 AL83:AL225</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7E1EC-7C77-4AF7-822D-016686F4880F}">
  <sheetPr>
    <tabColor rgb="FF92D050"/>
  </sheetPr>
  <dimension ref="A1:P84"/>
  <sheetViews>
    <sheetView view="pageBreakPreview" zoomScale="80" zoomScaleNormal="100" zoomScaleSheetLayoutView="80" workbookViewId="0">
      <selection sqref="A1:J38"/>
    </sheetView>
  </sheetViews>
  <sheetFormatPr defaultRowHeight="17.25"/>
  <cols>
    <col min="1" max="1" width="12.875" style="266" customWidth="1"/>
    <col min="2" max="10" width="15.625" style="266" customWidth="1"/>
    <col min="11" max="16384" width="9" style="266"/>
  </cols>
  <sheetData>
    <row r="1" spans="1:10" ht="21">
      <c r="A1" s="726" t="s">
        <v>1300</v>
      </c>
      <c r="B1" s="726"/>
      <c r="C1" s="726"/>
      <c r="D1" s="726"/>
      <c r="E1" s="726"/>
      <c r="F1" s="726"/>
      <c r="G1" s="726"/>
      <c r="H1" s="726"/>
      <c r="I1" s="726"/>
      <c r="J1" s="726"/>
    </row>
    <row r="3" spans="1:10" ht="21" customHeight="1">
      <c r="A3" s="266" t="s">
        <v>1231</v>
      </c>
    </row>
    <row r="4" spans="1:10" ht="21" customHeight="1"/>
    <row r="5" spans="1:10" ht="21" customHeight="1" thickBot="1">
      <c r="A5" s="266" t="s">
        <v>1227</v>
      </c>
    </row>
    <row r="6" spans="1:10" s="267" customFormat="1" ht="24" customHeight="1" thickBot="1">
      <c r="B6" s="292"/>
      <c r="C6" s="267" t="s">
        <v>5</v>
      </c>
      <c r="D6" s="267" t="s">
        <v>1228</v>
      </c>
      <c r="E6" s="268">
        <f>IFERROR(B6*60,"")</f>
        <v>0</v>
      </c>
      <c r="F6" s="267" t="s">
        <v>1229</v>
      </c>
      <c r="G6" s="267" t="s">
        <v>1228</v>
      </c>
      <c r="H6" s="268">
        <f>IFERROR(E6*60,"")</f>
        <v>0</v>
      </c>
      <c r="I6" s="267" t="s">
        <v>1230</v>
      </c>
    </row>
    <row r="7" spans="1:10" ht="9.75" customHeight="1" thickBot="1">
      <c r="B7" s="293"/>
    </row>
    <row r="8" spans="1:10" s="269" customFormat="1" ht="24" customHeight="1" thickBot="1">
      <c r="B8" s="294"/>
      <c r="C8" s="269" t="s">
        <v>1229</v>
      </c>
      <c r="D8" s="269" t="s">
        <v>1228</v>
      </c>
      <c r="E8" s="271">
        <f>B8/60</f>
        <v>0</v>
      </c>
      <c r="F8" s="269" t="s">
        <v>5</v>
      </c>
      <c r="G8" s="269" t="s">
        <v>1228</v>
      </c>
      <c r="H8" s="271">
        <f>B8*60</f>
        <v>0</v>
      </c>
      <c r="I8" s="269" t="s">
        <v>1230</v>
      </c>
    </row>
    <row r="9" spans="1:10" ht="9.75" customHeight="1" thickBot="1">
      <c r="B9" s="293"/>
    </row>
    <row r="10" spans="1:10" s="269" customFormat="1" ht="24" customHeight="1" thickBot="1">
      <c r="B10" s="294"/>
      <c r="C10" s="269" t="s">
        <v>1230</v>
      </c>
      <c r="D10" s="269" t="s">
        <v>1228</v>
      </c>
      <c r="E10" s="271">
        <f>B10/60/60</f>
        <v>0</v>
      </c>
      <c r="F10" s="269" t="s">
        <v>5</v>
      </c>
      <c r="G10" s="269" t="s">
        <v>1228</v>
      </c>
      <c r="H10" s="271">
        <f>B10/60</f>
        <v>0</v>
      </c>
      <c r="I10" s="269" t="s">
        <v>1229</v>
      </c>
    </row>
    <row r="11" spans="1:10" ht="21" customHeight="1"/>
    <row r="12" spans="1:10" ht="21" customHeight="1"/>
    <row r="13" spans="1:10" ht="21" customHeight="1">
      <c r="A13" s="266" t="s">
        <v>1232</v>
      </c>
    </row>
    <row r="14" spans="1:10" ht="21" customHeight="1">
      <c r="A14" s="727" t="s">
        <v>1299</v>
      </c>
      <c r="B14" s="727"/>
      <c r="C14" s="727"/>
      <c r="D14" s="727"/>
      <c r="E14" s="727"/>
      <c r="F14" s="727"/>
      <c r="G14" s="727"/>
      <c r="H14" s="727"/>
      <c r="I14" s="727"/>
    </row>
    <row r="15" spans="1:10" ht="21" customHeight="1">
      <c r="A15" s="727"/>
      <c r="B15" s="727"/>
      <c r="C15" s="727"/>
      <c r="D15" s="727"/>
      <c r="E15" s="727"/>
      <c r="F15" s="727"/>
      <c r="G15" s="727"/>
      <c r="H15" s="727"/>
      <c r="I15" s="727"/>
    </row>
    <row r="16" spans="1:10" ht="21" customHeight="1">
      <c r="A16" s="266" t="s">
        <v>1251</v>
      </c>
    </row>
    <row r="17" spans="1:5" ht="21" customHeight="1"/>
    <row r="18" spans="1:5" ht="21" customHeight="1">
      <c r="A18" s="266" t="s">
        <v>1233</v>
      </c>
    </row>
    <row r="19" spans="1:5" ht="21" customHeight="1">
      <c r="A19" s="266" t="s">
        <v>1258</v>
      </c>
    </row>
    <row r="20" spans="1:5" ht="21" customHeight="1" thickBot="1"/>
    <row r="21" spans="1:5" ht="21" customHeight="1" thickBot="1">
      <c r="B21" s="269" t="s">
        <v>1236</v>
      </c>
      <c r="C21" s="269" t="s">
        <v>1234</v>
      </c>
      <c r="D21" s="270"/>
      <c r="E21" s="266" t="s">
        <v>1248</v>
      </c>
    </row>
    <row r="22" spans="1:5" ht="21" customHeight="1" thickBot="1">
      <c r="B22" s="269" t="s">
        <v>1236</v>
      </c>
      <c r="C22" s="269" t="s">
        <v>1235</v>
      </c>
      <c r="D22" s="270"/>
      <c r="E22" s="266" t="s">
        <v>1248</v>
      </c>
    </row>
    <row r="23" spans="1:5" ht="21" customHeight="1" thickBot="1">
      <c r="B23" s="269" t="s">
        <v>1236</v>
      </c>
      <c r="C23" s="269" t="s">
        <v>1237</v>
      </c>
      <c r="D23" s="270"/>
      <c r="E23" s="266" t="s">
        <v>1248</v>
      </c>
    </row>
    <row r="24" spans="1:5" ht="21" customHeight="1" thickBot="1">
      <c r="B24" s="269" t="s">
        <v>1236</v>
      </c>
      <c r="C24" s="269" t="s">
        <v>1238</v>
      </c>
      <c r="D24" s="270"/>
      <c r="E24" s="266" t="s">
        <v>1248</v>
      </c>
    </row>
    <row r="25" spans="1:5" ht="21" customHeight="1" thickBot="1">
      <c r="B25" s="269" t="s">
        <v>1236</v>
      </c>
      <c r="C25" s="269" t="s">
        <v>1239</v>
      </c>
      <c r="D25" s="270"/>
      <c r="E25" s="266" t="s">
        <v>1248</v>
      </c>
    </row>
    <row r="26" spans="1:5" ht="21" customHeight="1" thickBot="1">
      <c r="B26" s="269" t="s">
        <v>1236</v>
      </c>
      <c r="C26" s="269" t="s">
        <v>1240</v>
      </c>
      <c r="D26" s="270"/>
      <c r="E26" s="266" t="s">
        <v>1248</v>
      </c>
    </row>
    <row r="27" spans="1:5" ht="21" customHeight="1" thickBot="1">
      <c r="B27" s="269" t="s">
        <v>1236</v>
      </c>
      <c r="C27" s="269" t="s">
        <v>1241</v>
      </c>
      <c r="D27" s="270"/>
      <c r="E27" s="266" t="s">
        <v>1248</v>
      </c>
    </row>
    <row r="28" spans="1:5" ht="21" customHeight="1" thickBot="1">
      <c r="B28" s="269" t="s">
        <v>1236</v>
      </c>
      <c r="C28" s="269" t="s">
        <v>1242</v>
      </c>
      <c r="D28" s="270"/>
      <c r="E28" s="266" t="s">
        <v>1248</v>
      </c>
    </row>
    <row r="29" spans="1:5" ht="21" customHeight="1" thickBot="1">
      <c r="B29" s="269" t="s">
        <v>1236</v>
      </c>
      <c r="C29" s="269" t="s">
        <v>1243</v>
      </c>
      <c r="D29" s="270"/>
      <c r="E29" s="266" t="s">
        <v>1248</v>
      </c>
    </row>
    <row r="30" spans="1:5" ht="21" customHeight="1" thickBot="1">
      <c r="B30" s="269" t="s">
        <v>1247</v>
      </c>
      <c r="C30" s="269" t="s">
        <v>1244</v>
      </c>
      <c r="D30" s="270"/>
      <c r="E30" s="266" t="s">
        <v>1248</v>
      </c>
    </row>
    <row r="31" spans="1:5" ht="21" customHeight="1" thickBot="1">
      <c r="B31" s="269" t="s">
        <v>1247</v>
      </c>
      <c r="C31" s="269" t="s">
        <v>1245</v>
      </c>
      <c r="D31" s="270"/>
      <c r="E31" s="266" t="s">
        <v>1248</v>
      </c>
    </row>
    <row r="32" spans="1:5" ht="21" customHeight="1" thickBot="1">
      <c r="B32" s="269" t="s">
        <v>1247</v>
      </c>
      <c r="C32" s="269" t="s">
        <v>1246</v>
      </c>
      <c r="D32" s="270"/>
      <c r="E32" s="266" t="s">
        <v>1248</v>
      </c>
    </row>
    <row r="33" spans="1:16" ht="21" customHeight="1" thickBot="1"/>
    <row r="34" spans="1:16" ht="21" customHeight="1" thickBot="1">
      <c r="C34" s="269" t="s">
        <v>1249</v>
      </c>
      <c r="D34" s="272">
        <f>SUM(D21:D32)</f>
        <v>0</v>
      </c>
      <c r="E34" s="266" t="s">
        <v>1248</v>
      </c>
      <c r="G34" s="273"/>
      <c r="H34" s="273"/>
      <c r="I34" s="273"/>
      <c r="J34" s="273"/>
    </row>
    <row r="35" spans="1:16" ht="21" customHeight="1">
      <c r="A35" s="730" t="str" cm="1">
        <f t="array" ref="A35">_xlfn.IFS(D34&gt;=360,M35,D34&lt;360,"　")</f>
        <v>　</v>
      </c>
      <c r="B35" s="730"/>
      <c r="C35" s="730"/>
      <c r="D35" s="730"/>
      <c r="E35" s="730"/>
      <c r="F35" s="730"/>
      <c r="G35" s="730"/>
      <c r="H35" s="730"/>
      <c r="I35" s="730"/>
      <c r="J35" s="730"/>
      <c r="M35" s="728" t="s">
        <v>1259</v>
      </c>
      <c r="N35" s="728"/>
      <c r="O35" s="728"/>
      <c r="P35" s="728"/>
    </row>
    <row r="36" spans="1:16" ht="21" customHeight="1">
      <c r="B36" s="274"/>
      <c r="C36" s="274"/>
      <c r="D36" s="729" t="s">
        <v>1260</v>
      </c>
      <c r="E36" s="729"/>
      <c r="F36" s="729"/>
      <c r="G36" s="729"/>
      <c r="H36" s="729"/>
      <c r="I36" s="729"/>
      <c r="J36" s="729"/>
      <c r="M36" s="275"/>
      <c r="N36" s="275"/>
      <c r="O36" s="275"/>
      <c r="P36" s="275"/>
    </row>
    <row r="37" spans="1:16" ht="21" customHeight="1">
      <c r="A37" s="266" t="s">
        <v>1250</v>
      </c>
      <c r="E37" s="276" t="s">
        <v>1255</v>
      </c>
    </row>
    <row r="38" spans="1:16" ht="21" customHeight="1"/>
    <row r="39" spans="1:16" ht="21" customHeight="1">
      <c r="A39" s="277"/>
      <c r="B39" s="277"/>
      <c r="C39" s="277"/>
      <c r="D39" s="277"/>
      <c r="E39" s="277"/>
      <c r="F39" s="277"/>
      <c r="G39" s="277"/>
      <c r="H39" s="277"/>
    </row>
    <row r="40" spans="1:16" ht="21" customHeight="1">
      <c r="A40" s="277"/>
      <c r="B40" s="277"/>
      <c r="C40" s="277"/>
      <c r="D40" s="277"/>
      <c r="E40" s="277"/>
      <c r="F40" s="277"/>
      <c r="G40" s="277"/>
      <c r="H40" s="277"/>
    </row>
    <row r="41" spans="1:16" ht="21" customHeight="1">
      <c r="A41" s="277"/>
      <c r="B41" s="277"/>
      <c r="C41" s="277"/>
      <c r="D41" s="277"/>
      <c r="E41" s="277"/>
      <c r="F41" s="277"/>
      <c r="G41" s="277"/>
      <c r="H41" s="277"/>
    </row>
    <row r="42" spans="1:16" ht="21" customHeight="1">
      <c r="A42" s="277"/>
      <c r="B42" s="277"/>
      <c r="C42" s="277"/>
      <c r="D42" s="277"/>
      <c r="E42" s="277"/>
      <c r="F42" s="277"/>
      <c r="G42" s="277"/>
      <c r="H42" s="277"/>
    </row>
    <row r="43" spans="1:16" ht="21" customHeight="1">
      <c r="A43" s="277"/>
      <c r="B43" s="277"/>
      <c r="C43" s="277"/>
      <c r="D43" s="277"/>
      <c r="E43" s="277"/>
      <c r="F43" s="277"/>
      <c r="G43" s="277"/>
      <c r="H43" s="277"/>
    </row>
    <row r="44" spans="1:16" ht="21" customHeight="1"/>
    <row r="45" spans="1:16" ht="21" customHeight="1"/>
    <row r="46" spans="1:16" ht="21" customHeight="1"/>
    <row r="47" spans="1:16" ht="21" customHeight="1"/>
    <row r="48" spans="1:16"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sheetData>
  <sheetProtection algorithmName="SHA-512" hashValue="HBprNzf6YTH8e9IQOO1U0vMYbsssm3kzK1DzIkVCDmgKgmm+lnXKO2ZVP0mgZwLkWXSDIOMqqrWET/GUN4rpVQ==" saltValue="dp4D145ilXX+3SXEuMLPkw==" spinCount="100000" sheet="1" objects="1" scenarios="1"/>
  <mergeCells count="5">
    <mergeCell ref="A1:J1"/>
    <mergeCell ref="A14:I15"/>
    <mergeCell ref="M35:P35"/>
    <mergeCell ref="D36:J36"/>
    <mergeCell ref="A35:J35"/>
  </mergeCells>
  <phoneticPr fontId="3"/>
  <dataValidations count="3">
    <dataValidation type="whole" allowBlank="1" showInputMessage="1" showErrorMessage="1" sqref="D22 D24:D25 D27 D29:D30 D32" xr:uid="{55F4FC38-45E3-41A9-A88E-D9DA1D0E90E7}">
      <formula1>0</formula1>
      <formula2>31</formula2>
    </dataValidation>
    <dataValidation type="whole" allowBlank="1" showInputMessage="1" showErrorMessage="1" sqref="D31" xr:uid="{CD9BA43B-E009-436A-8241-FD66074BDDB8}">
      <formula1>0</formula1>
      <formula2>28</formula2>
    </dataValidation>
    <dataValidation type="whole" allowBlank="1" showInputMessage="1" showErrorMessage="1" sqref="D21 D23 D26 D28" xr:uid="{C251B920-8FBC-4847-8257-605FBB33B299}">
      <formula1>0</formula1>
      <formula2>30</formula2>
    </dataValidation>
  </dataValidations>
  <hyperlinks>
    <hyperlink ref="E37" location="【参考】年間開所日数算出カレンダー!A1" display="→　別シートへ" xr:uid="{E1CA7610-AB26-41B3-97E3-66C3934EDBFC}"/>
  </hyperlinks>
  <pageMargins left="0.7" right="0.7"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36796-F72D-443C-A622-8BA9507B0BE0}">
  <sheetPr>
    <tabColor rgb="FF92D050"/>
  </sheetPr>
  <dimension ref="B2:AK42"/>
  <sheetViews>
    <sheetView view="pageBreakPreview" zoomScale="106" zoomScaleNormal="100" zoomScaleSheetLayoutView="106" workbookViewId="0">
      <selection activeCell="A11" sqref="A11:XFD11"/>
    </sheetView>
  </sheetViews>
  <sheetFormatPr defaultRowHeight="13.5"/>
  <cols>
    <col min="1" max="3" width="3.625" customWidth="1"/>
    <col min="4" max="4" width="8.625" style="252" customWidth="1"/>
    <col min="5" max="6" width="3.625" customWidth="1"/>
    <col min="7" max="7" width="8.625" style="252" customWidth="1"/>
    <col min="8" max="9" width="3.625" customWidth="1"/>
    <col min="10" max="10" width="8.625" style="252" customWidth="1"/>
    <col min="11" max="12" width="3.625" customWidth="1"/>
    <col min="13" max="13" width="8.625" style="252" customWidth="1"/>
    <col min="14" max="15" width="3.625" customWidth="1"/>
    <col min="16" max="16" width="8.625" style="252" customWidth="1"/>
    <col min="17" max="18" width="3.625" customWidth="1"/>
    <col min="19" max="19" width="8.625" style="252" customWidth="1"/>
    <col min="20" max="21" width="3.625" customWidth="1"/>
    <col min="22" max="22" width="8.625" style="252" customWidth="1"/>
    <col min="23" max="24" width="3.625" customWidth="1"/>
    <col min="25" max="25" width="8.625" style="252" customWidth="1"/>
    <col min="26" max="27" width="3.625" customWidth="1"/>
    <col min="28" max="28" width="8.625" style="252" customWidth="1"/>
    <col min="29" max="30" width="3.625" customWidth="1"/>
    <col min="31" max="31" width="8.625" style="252" customWidth="1"/>
    <col min="32" max="33" width="3.625" customWidth="1"/>
    <col min="34" max="34" width="8.625" style="252" customWidth="1"/>
    <col min="35" max="36" width="3.625" customWidth="1"/>
    <col min="37" max="37" width="8.625" style="252" customWidth="1"/>
    <col min="40" max="40" width="5.875" customWidth="1"/>
  </cols>
  <sheetData>
    <row r="2" spans="2:37" s="243" customFormat="1" ht="17.25">
      <c r="B2" s="243" t="s">
        <v>1252</v>
      </c>
      <c r="D2" s="244"/>
      <c r="G2" s="244"/>
      <c r="J2" s="244"/>
      <c r="M2" s="244"/>
      <c r="P2" s="244"/>
      <c r="S2" s="244"/>
      <c r="V2" s="244"/>
      <c r="Y2" s="244"/>
      <c r="AB2" s="244"/>
      <c r="AE2" s="244"/>
      <c r="AH2" s="244"/>
      <c r="AK2" s="244"/>
    </row>
    <row r="3" spans="2:37" s="243" customFormat="1" ht="17.25">
      <c r="B3" s="243" t="s">
        <v>1253</v>
      </c>
      <c r="D3" s="244"/>
      <c r="G3" s="244"/>
      <c r="J3" s="244"/>
      <c r="M3" s="244"/>
      <c r="P3" s="244"/>
      <c r="S3" s="244"/>
      <c r="V3" s="244"/>
      <c r="Y3" s="244"/>
      <c r="AB3" s="244"/>
      <c r="AE3" s="244"/>
      <c r="AH3" s="244"/>
      <c r="AK3" s="244"/>
    </row>
    <row r="4" spans="2:37" s="243" customFormat="1" ht="17.25">
      <c r="D4" s="244"/>
      <c r="G4" s="244"/>
      <c r="J4" s="244"/>
      <c r="M4" s="244"/>
      <c r="P4" s="244"/>
      <c r="S4" s="244"/>
      <c r="V4" s="244"/>
      <c r="Y4" s="244"/>
      <c r="AB4" s="244"/>
      <c r="AE4" s="244"/>
      <c r="AH4" s="244"/>
      <c r="AK4" s="244"/>
    </row>
    <row r="5" spans="2:37" s="235" customFormat="1" ht="21" customHeight="1">
      <c r="B5" s="235" t="s">
        <v>1254</v>
      </c>
      <c r="D5" s="236"/>
      <c r="G5" s="236"/>
      <c r="J5" s="236"/>
      <c r="M5" s="236"/>
      <c r="P5" s="236"/>
      <c r="S5" s="236"/>
      <c r="V5" s="236"/>
      <c r="Y5" s="236"/>
      <c r="AB5" s="236"/>
      <c r="AE5" s="236"/>
      <c r="AH5" s="236"/>
      <c r="AK5" s="236"/>
    </row>
    <row r="6" spans="2:37" s="235" customFormat="1" ht="21" customHeight="1">
      <c r="B6" s="235" t="s">
        <v>1251</v>
      </c>
      <c r="D6" s="236"/>
      <c r="G6" s="236"/>
      <c r="J6" s="236"/>
      <c r="M6" s="236"/>
      <c r="P6" s="236"/>
      <c r="S6" s="236"/>
      <c r="V6" s="236"/>
      <c r="Y6" s="236"/>
      <c r="AB6" s="236"/>
      <c r="AE6" s="236"/>
      <c r="AH6" s="236"/>
      <c r="AK6" s="236"/>
    </row>
    <row r="7" spans="2:37" s="243" customFormat="1" ht="18" thickBot="1">
      <c r="D7" s="244"/>
      <c r="G7" s="244"/>
      <c r="J7" s="244"/>
      <c r="M7" s="244"/>
      <c r="P7" s="244"/>
      <c r="S7" s="244"/>
      <c r="V7" s="244"/>
      <c r="Y7" s="244"/>
      <c r="AB7" s="244"/>
      <c r="AE7" s="244"/>
      <c r="AH7" s="244"/>
      <c r="AK7" s="244"/>
    </row>
    <row r="8" spans="2:37" s="245" customFormat="1" ht="26.25" thickBot="1">
      <c r="D8" s="250"/>
      <c r="G8" s="246" t="s">
        <v>920</v>
      </c>
      <c r="J8" s="250"/>
      <c r="L8" s="246" t="s">
        <v>1249</v>
      </c>
      <c r="M8" s="247">
        <f>COUNTIF($B$11:$AK$77,"●")</f>
        <v>0</v>
      </c>
      <c r="N8" s="248"/>
      <c r="O8" s="245" t="s">
        <v>1248</v>
      </c>
      <c r="P8" s="250"/>
      <c r="Q8" s="254" t="s">
        <v>1256</v>
      </c>
      <c r="V8" s="250"/>
      <c r="Y8" s="250"/>
      <c r="AB8" s="250"/>
      <c r="AE8" s="250"/>
      <c r="AH8" s="250"/>
      <c r="AK8" s="250"/>
    </row>
    <row r="10" spans="2:37" ht="24">
      <c r="B10" s="731">
        <v>2025</v>
      </c>
      <c r="C10" s="731"/>
      <c r="D10" s="731"/>
      <c r="E10" s="240"/>
      <c r="F10" s="240"/>
      <c r="G10" s="253"/>
      <c r="H10" s="240"/>
      <c r="I10" s="240"/>
      <c r="J10" s="253"/>
      <c r="K10" s="240"/>
      <c r="L10" s="240"/>
      <c r="M10" s="253"/>
      <c r="N10" s="240"/>
      <c r="O10" s="240"/>
      <c r="P10" s="253"/>
      <c r="Q10" s="240"/>
      <c r="R10" s="240"/>
      <c r="S10" s="253"/>
      <c r="T10" s="240"/>
      <c r="U10" s="240"/>
      <c r="V10" s="253"/>
      <c r="W10" s="240"/>
      <c r="X10" s="240"/>
      <c r="Y10" s="253"/>
      <c r="Z10" s="240"/>
      <c r="AA10" s="240"/>
      <c r="AB10" s="253"/>
      <c r="AC10" s="731">
        <f>B10+1</f>
        <v>2026</v>
      </c>
      <c r="AD10" s="731"/>
      <c r="AE10" s="731"/>
    </row>
    <row r="11" spans="2:37" s="249" customFormat="1" ht="17.25">
      <c r="B11" s="732">
        <v>4</v>
      </c>
      <c r="C11" s="733"/>
      <c r="D11" s="734"/>
      <c r="E11" s="732">
        <v>5</v>
      </c>
      <c r="F11" s="733"/>
      <c r="G11" s="734"/>
      <c r="H11" s="732">
        <v>6</v>
      </c>
      <c r="I11" s="733"/>
      <c r="J11" s="734"/>
      <c r="K11" s="732">
        <v>7</v>
      </c>
      <c r="L11" s="733"/>
      <c r="M11" s="734"/>
      <c r="N11" s="732">
        <v>8</v>
      </c>
      <c r="O11" s="733"/>
      <c r="P11" s="734"/>
      <c r="Q11" s="732">
        <v>9</v>
      </c>
      <c r="R11" s="733"/>
      <c r="S11" s="734"/>
      <c r="T11" s="732">
        <v>10</v>
      </c>
      <c r="U11" s="733"/>
      <c r="V11" s="734"/>
      <c r="W11" s="732">
        <v>11</v>
      </c>
      <c r="X11" s="733"/>
      <c r="Y11" s="734"/>
      <c r="Z11" s="732">
        <v>12</v>
      </c>
      <c r="AA11" s="733"/>
      <c r="AB11" s="734"/>
      <c r="AC11" s="732">
        <v>1</v>
      </c>
      <c r="AD11" s="733"/>
      <c r="AE11" s="734"/>
      <c r="AF11" s="732">
        <v>2</v>
      </c>
      <c r="AG11" s="733"/>
      <c r="AH11" s="734"/>
      <c r="AI11" s="732">
        <v>3</v>
      </c>
      <c r="AJ11" s="733"/>
      <c r="AK11" s="734"/>
    </row>
    <row r="12" spans="2:37">
      <c r="B12" s="241">
        <f>DATE($B$10,$B$11,1)</f>
        <v>45748</v>
      </c>
      <c r="C12" s="242">
        <f>IF(B12&lt;&gt;"",B12,"")</f>
        <v>45748</v>
      </c>
      <c r="D12" s="251"/>
      <c r="E12" s="241">
        <f>DATE($B$10,$E$11,1)</f>
        <v>45778</v>
      </c>
      <c r="F12" s="242">
        <f>IF(E12&lt;&gt;"",E12,"")</f>
        <v>45778</v>
      </c>
      <c r="G12" s="251"/>
      <c r="H12" s="241">
        <f>DATE($B$10,$H$11,1)</f>
        <v>45809</v>
      </c>
      <c r="I12" s="242">
        <f>IF(H12&lt;&gt;"",H12,"")</f>
        <v>45809</v>
      </c>
      <c r="J12" s="251"/>
      <c r="K12" s="241">
        <f>DATE($B$10,$K$11,1)</f>
        <v>45839</v>
      </c>
      <c r="L12" s="242">
        <f>IF(K12&lt;&gt;"",K12,"")</f>
        <v>45839</v>
      </c>
      <c r="M12" s="251"/>
      <c r="N12" s="241">
        <f>DATE($B$10,$N$11,1)</f>
        <v>45870</v>
      </c>
      <c r="O12" s="242">
        <f>IF(N12&lt;&gt;"",N12,"")</f>
        <v>45870</v>
      </c>
      <c r="P12" s="251"/>
      <c r="Q12" s="241">
        <f>DATE($B$10,$Q$11,1)</f>
        <v>45901</v>
      </c>
      <c r="R12" s="242">
        <f>IF(Q12&lt;&gt;"",Q12,"")</f>
        <v>45901</v>
      </c>
      <c r="S12" s="251"/>
      <c r="T12" s="241">
        <f>DATE($B$10,$T$11,1)</f>
        <v>45931</v>
      </c>
      <c r="U12" s="242">
        <f>IF(T12&lt;&gt;"",T12,"")</f>
        <v>45931</v>
      </c>
      <c r="V12" s="251"/>
      <c r="W12" s="241">
        <f>DATE($B$10,$W$11,1)</f>
        <v>45962</v>
      </c>
      <c r="X12" s="242">
        <f>IF(W12&lt;&gt;"",W12,"")</f>
        <v>45962</v>
      </c>
      <c r="Y12" s="251"/>
      <c r="Z12" s="241">
        <f>DATE($B$10,$Z$11,1)</f>
        <v>45992</v>
      </c>
      <c r="AA12" s="242">
        <f>IF(Z12&lt;&gt;"",Z12,"")</f>
        <v>45992</v>
      </c>
      <c r="AB12" s="251"/>
      <c r="AC12" s="241">
        <f>DATE($AC$10,$AC$11,1)</f>
        <v>46023</v>
      </c>
      <c r="AD12" s="242">
        <f>IF(AC12&lt;&gt;"",AC12,"")</f>
        <v>46023</v>
      </c>
      <c r="AE12" s="251"/>
      <c r="AF12" s="241">
        <f>DATE($AC$10,$AF$11,1)</f>
        <v>46054</v>
      </c>
      <c r="AG12" s="242">
        <f>IF(AF12&lt;&gt;"",AF12,"")</f>
        <v>46054</v>
      </c>
      <c r="AH12" s="251"/>
      <c r="AI12" s="241">
        <f>DATE($AC$10,$AI$11,1)</f>
        <v>46082</v>
      </c>
      <c r="AJ12" s="242">
        <f>IF(AI12&lt;&gt;"",AI12,"")</f>
        <v>46082</v>
      </c>
      <c r="AK12" s="251"/>
    </row>
    <row r="13" spans="2:37">
      <c r="B13" s="241">
        <f>B12+1</f>
        <v>45749</v>
      </c>
      <c r="C13" s="242">
        <f t="shared" ref="C13:C42" si="0">IF(B13&lt;&gt;"",B13,"")</f>
        <v>45749</v>
      </c>
      <c r="D13" s="251"/>
      <c r="E13" s="241">
        <f>E12+1</f>
        <v>45779</v>
      </c>
      <c r="F13" s="242">
        <f t="shared" ref="F13:F42" si="1">IF(E13&lt;&gt;"",E13,"")</f>
        <v>45779</v>
      </c>
      <c r="G13" s="251"/>
      <c r="H13" s="241">
        <f>H12+1</f>
        <v>45810</v>
      </c>
      <c r="I13" s="242">
        <f t="shared" ref="I13:I42" si="2">IF(H13&lt;&gt;"",H13,"")</f>
        <v>45810</v>
      </c>
      <c r="J13" s="251"/>
      <c r="K13" s="241">
        <f>K12+1</f>
        <v>45840</v>
      </c>
      <c r="L13" s="242">
        <f t="shared" ref="L13:L42" si="3">IF(K13&lt;&gt;"",K13,"")</f>
        <v>45840</v>
      </c>
      <c r="M13" s="251"/>
      <c r="N13" s="241">
        <f>N12+1</f>
        <v>45871</v>
      </c>
      <c r="O13" s="242">
        <f t="shared" ref="O13:O42" si="4">IF(N13&lt;&gt;"",N13,"")</f>
        <v>45871</v>
      </c>
      <c r="P13" s="251"/>
      <c r="Q13" s="241">
        <f>Q12+1</f>
        <v>45902</v>
      </c>
      <c r="R13" s="242">
        <f t="shared" ref="R13:R42" si="5">IF(Q13&lt;&gt;"",Q13,"")</f>
        <v>45902</v>
      </c>
      <c r="S13" s="251"/>
      <c r="T13" s="241">
        <f>T12+1</f>
        <v>45932</v>
      </c>
      <c r="U13" s="242">
        <f t="shared" ref="U13:U42" si="6">IF(T13&lt;&gt;"",T13,"")</f>
        <v>45932</v>
      </c>
      <c r="V13" s="251"/>
      <c r="W13" s="241">
        <f>W12+1</f>
        <v>45963</v>
      </c>
      <c r="X13" s="242">
        <f t="shared" ref="X13:X42" si="7">IF(W13&lt;&gt;"",W13,"")</f>
        <v>45963</v>
      </c>
      <c r="Y13" s="251"/>
      <c r="Z13" s="241">
        <f>Z12+1</f>
        <v>45993</v>
      </c>
      <c r="AA13" s="242">
        <f t="shared" ref="AA13:AA42" si="8">IF(Z13&lt;&gt;"",Z13,"")</f>
        <v>45993</v>
      </c>
      <c r="AB13" s="251"/>
      <c r="AC13" s="241">
        <f>AC12+1</f>
        <v>46024</v>
      </c>
      <c r="AD13" s="242">
        <f t="shared" ref="AD13:AD42" si="9">IF(AC13&lt;&gt;"",AC13,"")</f>
        <v>46024</v>
      </c>
      <c r="AE13" s="251"/>
      <c r="AF13" s="241">
        <f>AF12+1</f>
        <v>46055</v>
      </c>
      <c r="AG13" s="242">
        <f t="shared" ref="AG13:AG42" si="10">IF(AF13&lt;&gt;"",AF13,"")</f>
        <v>46055</v>
      </c>
      <c r="AH13" s="251"/>
      <c r="AI13" s="241">
        <f>AI12+1</f>
        <v>46083</v>
      </c>
      <c r="AJ13" s="242">
        <f t="shared" ref="AJ13:AJ42" si="11">IF(AI13&lt;&gt;"",AI13,"")</f>
        <v>46083</v>
      </c>
      <c r="AK13" s="251"/>
    </row>
    <row r="14" spans="2:37">
      <c r="B14" s="241">
        <f t="shared" ref="B14:B39" si="12">B13+1</f>
        <v>45750</v>
      </c>
      <c r="C14" s="242">
        <f t="shared" si="0"/>
        <v>45750</v>
      </c>
      <c r="D14" s="251"/>
      <c r="E14" s="241">
        <f t="shared" ref="E14:E39" si="13">E13+1</f>
        <v>45780</v>
      </c>
      <c r="F14" s="242">
        <f t="shared" si="1"/>
        <v>45780</v>
      </c>
      <c r="G14" s="251"/>
      <c r="H14" s="241">
        <f t="shared" ref="H14:H39" si="14">H13+1</f>
        <v>45811</v>
      </c>
      <c r="I14" s="242">
        <f t="shared" si="2"/>
        <v>45811</v>
      </c>
      <c r="J14" s="251"/>
      <c r="K14" s="241">
        <f t="shared" ref="K14:K39" si="15">K13+1</f>
        <v>45841</v>
      </c>
      <c r="L14" s="242">
        <f t="shared" si="3"/>
        <v>45841</v>
      </c>
      <c r="M14" s="251"/>
      <c r="N14" s="241">
        <f t="shared" ref="N14:N39" si="16">N13+1</f>
        <v>45872</v>
      </c>
      <c r="O14" s="242">
        <f t="shared" si="4"/>
        <v>45872</v>
      </c>
      <c r="P14" s="251"/>
      <c r="Q14" s="241">
        <f t="shared" ref="Q14:Q39" si="17">Q13+1</f>
        <v>45903</v>
      </c>
      <c r="R14" s="242">
        <f t="shared" si="5"/>
        <v>45903</v>
      </c>
      <c r="S14" s="251"/>
      <c r="T14" s="241">
        <f t="shared" ref="T14:T39" si="18">T13+1</f>
        <v>45933</v>
      </c>
      <c r="U14" s="242">
        <f t="shared" si="6"/>
        <v>45933</v>
      </c>
      <c r="V14" s="251"/>
      <c r="W14" s="241">
        <f t="shared" ref="W14:W39" si="19">W13+1</f>
        <v>45964</v>
      </c>
      <c r="X14" s="242">
        <f t="shared" si="7"/>
        <v>45964</v>
      </c>
      <c r="Y14" s="251"/>
      <c r="Z14" s="241">
        <f t="shared" ref="Z14:Z39" si="20">Z13+1</f>
        <v>45994</v>
      </c>
      <c r="AA14" s="242">
        <f t="shared" si="8"/>
        <v>45994</v>
      </c>
      <c r="AB14" s="251"/>
      <c r="AC14" s="241">
        <f t="shared" ref="AC14:AC39" si="21">AC13+1</f>
        <v>46025</v>
      </c>
      <c r="AD14" s="242">
        <f t="shared" si="9"/>
        <v>46025</v>
      </c>
      <c r="AE14" s="251"/>
      <c r="AF14" s="241">
        <f t="shared" ref="AF14:AF39" si="22">AF13+1</f>
        <v>46056</v>
      </c>
      <c r="AG14" s="242">
        <f t="shared" si="10"/>
        <v>46056</v>
      </c>
      <c r="AH14" s="251"/>
      <c r="AI14" s="241">
        <f t="shared" ref="AI14:AI39" si="23">AI13+1</f>
        <v>46084</v>
      </c>
      <c r="AJ14" s="242">
        <f t="shared" si="11"/>
        <v>46084</v>
      </c>
      <c r="AK14" s="251"/>
    </row>
    <row r="15" spans="2:37">
      <c r="B15" s="241">
        <f t="shared" si="12"/>
        <v>45751</v>
      </c>
      <c r="C15" s="242">
        <f t="shared" si="0"/>
        <v>45751</v>
      </c>
      <c r="D15" s="251"/>
      <c r="E15" s="241">
        <f t="shared" si="13"/>
        <v>45781</v>
      </c>
      <c r="F15" s="242">
        <f t="shared" si="1"/>
        <v>45781</v>
      </c>
      <c r="G15" s="251"/>
      <c r="H15" s="241">
        <f t="shared" si="14"/>
        <v>45812</v>
      </c>
      <c r="I15" s="242">
        <f t="shared" si="2"/>
        <v>45812</v>
      </c>
      <c r="J15" s="251"/>
      <c r="K15" s="241">
        <f t="shared" si="15"/>
        <v>45842</v>
      </c>
      <c r="L15" s="242">
        <f t="shared" si="3"/>
        <v>45842</v>
      </c>
      <c r="M15" s="251"/>
      <c r="N15" s="241">
        <f t="shared" si="16"/>
        <v>45873</v>
      </c>
      <c r="O15" s="242">
        <f t="shared" si="4"/>
        <v>45873</v>
      </c>
      <c r="P15" s="251"/>
      <c r="Q15" s="241">
        <f t="shared" si="17"/>
        <v>45904</v>
      </c>
      <c r="R15" s="242">
        <f t="shared" si="5"/>
        <v>45904</v>
      </c>
      <c r="S15" s="251"/>
      <c r="T15" s="241">
        <f t="shared" si="18"/>
        <v>45934</v>
      </c>
      <c r="U15" s="242">
        <f t="shared" si="6"/>
        <v>45934</v>
      </c>
      <c r="V15" s="251"/>
      <c r="W15" s="241">
        <f t="shared" si="19"/>
        <v>45965</v>
      </c>
      <c r="X15" s="242">
        <f t="shared" si="7"/>
        <v>45965</v>
      </c>
      <c r="Y15" s="251"/>
      <c r="Z15" s="241">
        <f t="shared" si="20"/>
        <v>45995</v>
      </c>
      <c r="AA15" s="242">
        <f t="shared" si="8"/>
        <v>45995</v>
      </c>
      <c r="AB15" s="251"/>
      <c r="AC15" s="241">
        <f t="shared" si="21"/>
        <v>46026</v>
      </c>
      <c r="AD15" s="242">
        <f t="shared" si="9"/>
        <v>46026</v>
      </c>
      <c r="AE15" s="251"/>
      <c r="AF15" s="241">
        <f t="shared" si="22"/>
        <v>46057</v>
      </c>
      <c r="AG15" s="242">
        <f t="shared" si="10"/>
        <v>46057</v>
      </c>
      <c r="AH15" s="251"/>
      <c r="AI15" s="241">
        <f t="shared" si="23"/>
        <v>46085</v>
      </c>
      <c r="AJ15" s="242">
        <f t="shared" si="11"/>
        <v>46085</v>
      </c>
      <c r="AK15" s="251"/>
    </row>
    <row r="16" spans="2:37">
      <c r="B16" s="241">
        <f t="shared" si="12"/>
        <v>45752</v>
      </c>
      <c r="C16" s="242">
        <f t="shared" si="0"/>
        <v>45752</v>
      </c>
      <c r="D16" s="251"/>
      <c r="E16" s="241">
        <f t="shared" si="13"/>
        <v>45782</v>
      </c>
      <c r="F16" s="242">
        <f t="shared" si="1"/>
        <v>45782</v>
      </c>
      <c r="G16" s="251"/>
      <c r="H16" s="241">
        <f t="shared" si="14"/>
        <v>45813</v>
      </c>
      <c r="I16" s="242">
        <f t="shared" si="2"/>
        <v>45813</v>
      </c>
      <c r="J16" s="251"/>
      <c r="K16" s="241">
        <f t="shared" si="15"/>
        <v>45843</v>
      </c>
      <c r="L16" s="242">
        <f t="shared" si="3"/>
        <v>45843</v>
      </c>
      <c r="M16" s="251"/>
      <c r="N16" s="241">
        <f t="shared" si="16"/>
        <v>45874</v>
      </c>
      <c r="O16" s="242">
        <f t="shared" si="4"/>
        <v>45874</v>
      </c>
      <c r="P16" s="251"/>
      <c r="Q16" s="241">
        <f t="shared" si="17"/>
        <v>45905</v>
      </c>
      <c r="R16" s="242">
        <f t="shared" si="5"/>
        <v>45905</v>
      </c>
      <c r="S16" s="251"/>
      <c r="T16" s="241">
        <f t="shared" si="18"/>
        <v>45935</v>
      </c>
      <c r="U16" s="242">
        <f t="shared" si="6"/>
        <v>45935</v>
      </c>
      <c r="V16" s="251"/>
      <c r="W16" s="241">
        <f t="shared" si="19"/>
        <v>45966</v>
      </c>
      <c r="X16" s="242">
        <f t="shared" si="7"/>
        <v>45966</v>
      </c>
      <c r="Y16" s="251"/>
      <c r="Z16" s="241">
        <f t="shared" si="20"/>
        <v>45996</v>
      </c>
      <c r="AA16" s="242">
        <f t="shared" si="8"/>
        <v>45996</v>
      </c>
      <c r="AB16" s="251"/>
      <c r="AC16" s="241">
        <f t="shared" si="21"/>
        <v>46027</v>
      </c>
      <c r="AD16" s="242">
        <f t="shared" si="9"/>
        <v>46027</v>
      </c>
      <c r="AE16" s="251"/>
      <c r="AF16" s="241">
        <f t="shared" si="22"/>
        <v>46058</v>
      </c>
      <c r="AG16" s="242">
        <f t="shared" si="10"/>
        <v>46058</v>
      </c>
      <c r="AH16" s="251"/>
      <c r="AI16" s="241">
        <f t="shared" si="23"/>
        <v>46086</v>
      </c>
      <c r="AJ16" s="242">
        <f t="shared" si="11"/>
        <v>46086</v>
      </c>
      <c r="AK16" s="251"/>
    </row>
    <row r="17" spans="2:37">
      <c r="B17" s="241">
        <f t="shared" si="12"/>
        <v>45753</v>
      </c>
      <c r="C17" s="242">
        <f t="shared" si="0"/>
        <v>45753</v>
      </c>
      <c r="D17" s="251"/>
      <c r="E17" s="241">
        <f t="shared" si="13"/>
        <v>45783</v>
      </c>
      <c r="F17" s="242">
        <f t="shared" si="1"/>
        <v>45783</v>
      </c>
      <c r="G17" s="251"/>
      <c r="H17" s="241">
        <f t="shared" si="14"/>
        <v>45814</v>
      </c>
      <c r="I17" s="242">
        <f t="shared" si="2"/>
        <v>45814</v>
      </c>
      <c r="J17" s="251"/>
      <c r="K17" s="241">
        <f t="shared" si="15"/>
        <v>45844</v>
      </c>
      <c r="L17" s="242">
        <f t="shared" si="3"/>
        <v>45844</v>
      </c>
      <c r="M17" s="251"/>
      <c r="N17" s="241">
        <f t="shared" si="16"/>
        <v>45875</v>
      </c>
      <c r="O17" s="242">
        <f t="shared" si="4"/>
        <v>45875</v>
      </c>
      <c r="P17" s="251"/>
      <c r="Q17" s="241">
        <f t="shared" si="17"/>
        <v>45906</v>
      </c>
      <c r="R17" s="242">
        <f t="shared" si="5"/>
        <v>45906</v>
      </c>
      <c r="S17" s="251"/>
      <c r="T17" s="241">
        <f t="shared" si="18"/>
        <v>45936</v>
      </c>
      <c r="U17" s="242">
        <f t="shared" si="6"/>
        <v>45936</v>
      </c>
      <c r="V17" s="251"/>
      <c r="W17" s="241">
        <f t="shared" si="19"/>
        <v>45967</v>
      </c>
      <c r="X17" s="242">
        <f t="shared" si="7"/>
        <v>45967</v>
      </c>
      <c r="Y17" s="251"/>
      <c r="Z17" s="241">
        <f t="shared" si="20"/>
        <v>45997</v>
      </c>
      <c r="AA17" s="242">
        <f t="shared" si="8"/>
        <v>45997</v>
      </c>
      <c r="AB17" s="251"/>
      <c r="AC17" s="241">
        <f t="shared" si="21"/>
        <v>46028</v>
      </c>
      <c r="AD17" s="242">
        <f t="shared" si="9"/>
        <v>46028</v>
      </c>
      <c r="AE17" s="251"/>
      <c r="AF17" s="241">
        <f t="shared" si="22"/>
        <v>46059</v>
      </c>
      <c r="AG17" s="242">
        <f t="shared" si="10"/>
        <v>46059</v>
      </c>
      <c r="AH17" s="251"/>
      <c r="AI17" s="241">
        <f t="shared" si="23"/>
        <v>46087</v>
      </c>
      <c r="AJ17" s="242">
        <f t="shared" si="11"/>
        <v>46087</v>
      </c>
      <c r="AK17" s="251"/>
    </row>
    <row r="18" spans="2:37">
      <c r="B18" s="241">
        <f t="shared" si="12"/>
        <v>45754</v>
      </c>
      <c r="C18" s="242">
        <f t="shared" si="0"/>
        <v>45754</v>
      </c>
      <c r="D18" s="251"/>
      <c r="E18" s="241">
        <f t="shared" si="13"/>
        <v>45784</v>
      </c>
      <c r="F18" s="242">
        <f t="shared" si="1"/>
        <v>45784</v>
      </c>
      <c r="G18" s="251"/>
      <c r="H18" s="241">
        <f t="shared" si="14"/>
        <v>45815</v>
      </c>
      <c r="I18" s="242">
        <f t="shared" si="2"/>
        <v>45815</v>
      </c>
      <c r="J18" s="251"/>
      <c r="K18" s="241">
        <f t="shared" si="15"/>
        <v>45845</v>
      </c>
      <c r="L18" s="242">
        <f t="shared" si="3"/>
        <v>45845</v>
      </c>
      <c r="M18" s="251"/>
      <c r="N18" s="241">
        <f t="shared" si="16"/>
        <v>45876</v>
      </c>
      <c r="O18" s="242">
        <f t="shared" si="4"/>
        <v>45876</v>
      </c>
      <c r="P18" s="251"/>
      <c r="Q18" s="241">
        <f t="shared" si="17"/>
        <v>45907</v>
      </c>
      <c r="R18" s="242">
        <f t="shared" si="5"/>
        <v>45907</v>
      </c>
      <c r="S18" s="251"/>
      <c r="T18" s="241">
        <f t="shared" si="18"/>
        <v>45937</v>
      </c>
      <c r="U18" s="242">
        <f t="shared" si="6"/>
        <v>45937</v>
      </c>
      <c r="V18" s="251"/>
      <c r="W18" s="241">
        <f t="shared" si="19"/>
        <v>45968</v>
      </c>
      <c r="X18" s="242">
        <f t="shared" si="7"/>
        <v>45968</v>
      </c>
      <c r="Y18" s="251"/>
      <c r="Z18" s="241">
        <f t="shared" si="20"/>
        <v>45998</v>
      </c>
      <c r="AA18" s="242">
        <f t="shared" si="8"/>
        <v>45998</v>
      </c>
      <c r="AB18" s="251"/>
      <c r="AC18" s="241">
        <f t="shared" si="21"/>
        <v>46029</v>
      </c>
      <c r="AD18" s="242">
        <f t="shared" si="9"/>
        <v>46029</v>
      </c>
      <c r="AE18" s="251"/>
      <c r="AF18" s="241">
        <f t="shared" si="22"/>
        <v>46060</v>
      </c>
      <c r="AG18" s="242">
        <f t="shared" si="10"/>
        <v>46060</v>
      </c>
      <c r="AH18" s="251"/>
      <c r="AI18" s="241">
        <f t="shared" si="23"/>
        <v>46088</v>
      </c>
      <c r="AJ18" s="242">
        <f t="shared" si="11"/>
        <v>46088</v>
      </c>
      <c r="AK18" s="251"/>
    </row>
    <row r="19" spans="2:37">
      <c r="B19" s="241">
        <f t="shared" si="12"/>
        <v>45755</v>
      </c>
      <c r="C19" s="242">
        <f t="shared" si="0"/>
        <v>45755</v>
      </c>
      <c r="D19" s="251"/>
      <c r="E19" s="241">
        <f t="shared" si="13"/>
        <v>45785</v>
      </c>
      <c r="F19" s="242">
        <f t="shared" si="1"/>
        <v>45785</v>
      </c>
      <c r="G19" s="251"/>
      <c r="H19" s="241">
        <f t="shared" si="14"/>
        <v>45816</v>
      </c>
      <c r="I19" s="242">
        <f t="shared" si="2"/>
        <v>45816</v>
      </c>
      <c r="J19" s="251"/>
      <c r="K19" s="241">
        <f t="shared" si="15"/>
        <v>45846</v>
      </c>
      <c r="L19" s="242">
        <f t="shared" si="3"/>
        <v>45846</v>
      </c>
      <c r="M19" s="251"/>
      <c r="N19" s="241">
        <f t="shared" si="16"/>
        <v>45877</v>
      </c>
      <c r="O19" s="242">
        <f t="shared" si="4"/>
        <v>45877</v>
      </c>
      <c r="P19" s="251"/>
      <c r="Q19" s="241">
        <f t="shared" si="17"/>
        <v>45908</v>
      </c>
      <c r="R19" s="242">
        <f t="shared" si="5"/>
        <v>45908</v>
      </c>
      <c r="S19" s="251"/>
      <c r="T19" s="241">
        <f t="shared" si="18"/>
        <v>45938</v>
      </c>
      <c r="U19" s="242">
        <f t="shared" si="6"/>
        <v>45938</v>
      </c>
      <c r="V19" s="251"/>
      <c r="W19" s="241">
        <f t="shared" si="19"/>
        <v>45969</v>
      </c>
      <c r="X19" s="242">
        <f t="shared" si="7"/>
        <v>45969</v>
      </c>
      <c r="Y19" s="251"/>
      <c r="Z19" s="241">
        <f t="shared" si="20"/>
        <v>45999</v>
      </c>
      <c r="AA19" s="242">
        <f t="shared" si="8"/>
        <v>45999</v>
      </c>
      <c r="AB19" s="251"/>
      <c r="AC19" s="241">
        <f t="shared" si="21"/>
        <v>46030</v>
      </c>
      <c r="AD19" s="242">
        <f t="shared" si="9"/>
        <v>46030</v>
      </c>
      <c r="AE19" s="251"/>
      <c r="AF19" s="241">
        <f t="shared" si="22"/>
        <v>46061</v>
      </c>
      <c r="AG19" s="242">
        <f t="shared" si="10"/>
        <v>46061</v>
      </c>
      <c r="AH19" s="251"/>
      <c r="AI19" s="241">
        <f t="shared" si="23"/>
        <v>46089</v>
      </c>
      <c r="AJ19" s="242">
        <f t="shared" si="11"/>
        <v>46089</v>
      </c>
      <c r="AK19" s="251"/>
    </row>
    <row r="20" spans="2:37">
      <c r="B20" s="241">
        <f t="shared" si="12"/>
        <v>45756</v>
      </c>
      <c r="C20" s="242">
        <f t="shared" si="0"/>
        <v>45756</v>
      </c>
      <c r="D20" s="251"/>
      <c r="E20" s="241">
        <f t="shared" si="13"/>
        <v>45786</v>
      </c>
      <c r="F20" s="242">
        <f t="shared" si="1"/>
        <v>45786</v>
      </c>
      <c r="G20" s="251"/>
      <c r="H20" s="241">
        <f t="shared" si="14"/>
        <v>45817</v>
      </c>
      <c r="I20" s="242">
        <f t="shared" si="2"/>
        <v>45817</v>
      </c>
      <c r="J20" s="251"/>
      <c r="K20" s="241">
        <f t="shared" si="15"/>
        <v>45847</v>
      </c>
      <c r="L20" s="242">
        <f t="shared" si="3"/>
        <v>45847</v>
      </c>
      <c r="M20" s="251"/>
      <c r="N20" s="241">
        <f t="shared" si="16"/>
        <v>45878</v>
      </c>
      <c r="O20" s="242">
        <f t="shared" si="4"/>
        <v>45878</v>
      </c>
      <c r="P20" s="251"/>
      <c r="Q20" s="241">
        <f t="shared" si="17"/>
        <v>45909</v>
      </c>
      <c r="R20" s="242">
        <f t="shared" si="5"/>
        <v>45909</v>
      </c>
      <c r="S20" s="251"/>
      <c r="T20" s="241">
        <f t="shared" si="18"/>
        <v>45939</v>
      </c>
      <c r="U20" s="242">
        <f t="shared" si="6"/>
        <v>45939</v>
      </c>
      <c r="V20" s="251"/>
      <c r="W20" s="241">
        <f t="shared" si="19"/>
        <v>45970</v>
      </c>
      <c r="X20" s="242">
        <f t="shared" si="7"/>
        <v>45970</v>
      </c>
      <c r="Y20" s="251"/>
      <c r="Z20" s="241">
        <f t="shared" si="20"/>
        <v>46000</v>
      </c>
      <c r="AA20" s="242">
        <f t="shared" si="8"/>
        <v>46000</v>
      </c>
      <c r="AB20" s="251"/>
      <c r="AC20" s="241">
        <f t="shared" si="21"/>
        <v>46031</v>
      </c>
      <c r="AD20" s="242">
        <f t="shared" si="9"/>
        <v>46031</v>
      </c>
      <c r="AE20" s="251"/>
      <c r="AF20" s="241">
        <f t="shared" si="22"/>
        <v>46062</v>
      </c>
      <c r="AG20" s="242">
        <f t="shared" si="10"/>
        <v>46062</v>
      </c>
      <c r="AH20" s="251"/>
      <c r="AI20" s="241">
        <f t="shared" si="23"/>
        <v>46090</v>
      </c>
      <c r="AJ20" s="242">
        <f t="shared" si="11"/>
        <v>46090</v>
      </c>
      <c r="AK20" s="251"/>
    </row>
    <row r="21" spans="2:37">
      <c r="B21" s="241">
        <f t="shared" si="12"/>
        <v>45757</v>
      </c>
      <c r="C21" s="242">
        <f t="shared" si="0"/>
        <v>45757</v>
      </c>
      <c r="D21" s="251"/>
      <c r="E21" s="241">
        <f t="shared" si="13"/>
        <v>45787</v>
      </c>
      <c r="F21" s="242">
        <f t="shared" si="1"/>
        <v>45787</v>
      </c>
      <c r="G21" s="251"/>
      <c r="H21" s="241">
        <f t="shared" si="14"/>
        <v>45818</v>
      </c>
      <c r="I21" s="242">
        <f t="shared" si="2"/>
        <v>45818</v>
      </c>
      <c r="J21" s="251"/>
      <c r="K21" s="241">
        <f t="shared" si="15"/>
        <v>45848</v>
      </c>
      <c r="L21" s="242">
        <f t="shared" si="3"/>
        <v>45848</v>
      </c>
      <c r="M21" s="251"/>
      <c r="N21" s="241">
        <f t="shared" si="16"/>
        <v>45879</v>
      </c>
      <c r="O21" s="242">
        <f t="shared" si="4"/>
        <v>45879</v>
      </c>
      <c r="P21" s="251"/>
      <c r="Q21" s="241">
        <f t="shared" si="17"/>
        <v>45910</v>
      </c>
      <c r="R21" s="242">
        <f t="shared" si="5"/>
        <v>45910</v>
      </c>
      <c r="S21" s="251"/>
      <c r="T21" s="241">
        <f t="shared" si="18"/>
        <v>45940</v>
      </c>
      <c r="U21" s="242">
        <f t="shared" si="6"/>
        <v>45940</v>
      </c>
      <c r="V21" s="251"/>
      <c r="W21" s="241">
        <f t="shared" si="19"/>
        <v>45971</v>
      </c>
      <c r="X21" s="242">
        <f t="shared" si="7"/>
        <v>45971</v>
      </c>
      <c r="Y21" s="251"/>
      <c r="Z21" s="241">
        <f t="shared" si="20"/>
        <v>46001</v>
      </c>
      <c r="AA21" s="242">
        <f t="shared" si="8"/>
        <v>46001</v>
      </c>
      <c r="AB21" s="251"/>
      <c r="AC21" s="241">
        <f t="shared" si="21"/>
        <v>46032</v>
      </c>
      <c r="AD21" s="242">
        <f t="shared" si="9"/>
        <v>46032</v>
      </c>
      <c r="AE21" s="251"/>
      <c r="AF21" s="241">
        <f t="shared" si="22"/>
        <v>46063</v>
      </c>
      <c r="AG21" s="242">
        <f t="shared" si="10"/>
        <v>46063</v>
      </c>
      <c r="AH21" s="251"/>
      <c r="AI21" s="241">
        <f t="shared" si="23"/>
        <v>46091</v>
      </c>
      <c r="AJ21" s="242">
        <f t="shared" si="11"/>
        <v>46091</v>
      </c>
      <c r="AK21" s="251"/>
    </row>
    <row r="22" spans="2:37">
      <c r="B22" s="241">
        <f t="shared" si="12"/>
        <v>45758</v>
      </c>
      <c r="C22" s="242">
        <f t="shared" si="0"/>
        <v>45758</v>
      </c>
      <c r="D22" s="251"/>
      <c r="E22" s="241">
        <f t="shared" si="13"/>
        <v>45788</v>
      </c>
      <c r="F22" s="242">
        <f t="shared" si="1"/>
        <v>45788</v>
      </c>
      <c r="G22" s="251"/>
      <c r="H22" s="241">
        <f t="shared" si="14"/>
        <v>45819</v>
      </c>
      <c r="I22" s="242">
        <f t="shared" si="2"/>
        <v>45819</v>
      </c>
      <c r="J22" s="251"/>
      <c r="K22" s="241">
        <f t="shared" si="15"/>
        <v>45849</v>
      </c>
      <c r="L22" s="242">
        <f t="shared" si="3"/>
        <v>45849</v>
      </c>
      <c r="M22" s="251"/>
      <c r="N22" s="241">
        <f t="shared" si="16"/>
        <v>45880</v>
      </c>
      <c r="O22" s="242">
        <f t="shared" si="4"/>
        <v>45880</v>
      </c>
      <c r="P22" s="251"/>
      <c r="Q22" s="241">
        <f t="shared" si="17"/>
        <v>45911</v>
      </c>
      <c r="R22" s="242">
        <f t="shared" si="5"/>
        <v>45911</v>
      </c>
      <c r="S22" s="251"/>
      <c r="T22" s="241">
        <f t="shared" si="18"/>
        <v>45941</v>
      </c>
      <c r="U22" s="242">
        <f t="shared" si="6"/>
        <v>45941</v>
      </c>
      <c r="V22" s="251"/>
      <c r="W22" s="241">
        <f t="shared" si="19"/>
        <v>45972</v>
      </c>
      <c r="X22" s="242">
        <f t="shared" si="7"/>
        <v>45972</v>
      </c>
      <c r="Y22" s="251"/>
      <c r="Z22" s="241">
        <f t="shared" si="20"/>
        <v>46002</v>
      </c>
      <c r="AA22" s="242">
        <f t="shared" si="8"/>
        <v>46002</v>
      </c>
      <c r="AB22" s="251"/>
      <c r="AC22" s="241">
        <f t="shared" si="21"/>
        <v>46033</v>
      </c>
      <c r="AD22" s="242">
        <f t="shared" si="9"/>
        <v>46033</v>
      </c>
      <c r="AE22" s="251"/>
      <c r="AF22" s="241">
        <f t="shared" si="22"/>
        <v>46064</v>
      </c>
      <c r="AG22" s="242">
        <f t="shared" si="10"/>
        <v>46064</v>
      </c>
      <c r="AH22" s="251"/>
      <c r="AI22" s="241">
        <f t="shared" si="23"/>
        <v>46092</v>
      </c>
      <c r="AJ22" s="242">
        <f t="shared" si="11"/>
        <v>46092</v>
      </c>
      <c r="AK22" s="251"/>
    </row>
    <row r="23" spans="2:37">
      <c r="B23" s="241">
        <f t="shared" si="12"/>
        <v>45759</v>
      </c>
      <c r="C23" s="242">
        <f t="shared" si="0"/>
        <v>45759</v>
      </c>
      <c r="D23" s="251"/>
      <c r="E23" s="241">
        <f t="shared" si="13"/>
        <v>45789</v>
      </c>
      <c r="F23" s="242">
        <f t="shared" si="1"/>
        <v>45789</v>
      </c>
      <c r="G23" s="251"/>
      <c r="H23" s="241">
        <f t="shared" si="14"/>
        <v>45820</v>
      </c>
      <c r="I23" s="242">
        <f t="shared" si="2"/>
        <v>45820</v>
      </c>
      <c r="J23" s="251"/>
      <c r="K23" s="241">
        <f t="shared" si="15"/>
        <v>45850</v>
      </c>
      <c r="L23" s="242">
        <f t="shared" si="3"/>
        <v>45850</v>
      </c>
      <c r="M23" s="251"/>
      <c r="N23" s="241">
        <f t="shared" si="16"/>
        <v>45881</v>
      </c>
      <c r="O23" s="242">
        <f t="shared" si="4"/>
        <v>45881</v>
      </c>
      <c r="P23" s="251"/>
      <c r="Q23" s="241">
        <f t="shared" si="17"/>
        <v>45912</v>
      </c>
      <c r="R23" s="242">
        <f t="shared" si="5"/>
        <v>45912</v>
      </c>
      <c r="S23" s="251"/>
      <c r="T23" s="241">
        <f t="shared" si="18"/>
        <v>45942</v>
      </c>
      <c r="U23" s="242">
        <f t="shared" si="6"/>
        <v>45942</v>
      </c>
      <c r="V23" s="251"/>
      <c r="W23" s="241">
        <f t="shared" si="19"/>
        <v>45973</v>
      </c>
      <c r="X23" s="242">
        <f t="shared" si="7"/>
        <v>45973</v>
      </c>
      <c r="Y23" s="251"/>
      <c r="Z23" s="241">
        <f t="shared" si="20"/>
        <v>46003</v>
      </c>
      <c r="AA23" s="242">
        <f t="shared" si="8"/>
        <v>46003</v>
      </c>
      <c r="AB23" s="251"/>
      <c r="AC23" s="241">
        <f t="shared" si="21"/>
        <v>46034</v>
      </c>
      <c r="AD23" s="242">
        <f t="shared" si="9"/>
        <v>46034</v>
      </c>
      <c r="AE23" s="251"/>
      <c r="AF23" s="241">
        <f t="shared" si="22"/>
        <v>46065</v>
      </c>
      <c r="AG23" s="242">
        <f t="shared" si="10"/>
        <v>46065</v>
      </c>
      <c r="AH23" s="251"/>
      <c r="AI23" s="241">
        <f t="shared" si="23"/>
        <v>46093</v>
      </c>
      <c r="AJ23" s="242">
        <f t="shared" si="11"/>
        <v>46093</v>
      </c>
      <c r="AK23" s="251"/>
    </row>
    <row r="24" spans="2:37">
      <c r="B24" s="241">
        <f t="shared" si="12"/>
        <v>45760</v>
      </c>
      <c r="C24" s="242">
        <f t="shared" si="0"/>
        <v>45760</v>
      </c>
      <c r="D24" s="251"/>
      <c r="E24" s="241">
        <f t="shared" si="13"/>
        <v>45790</v>
      </c>
      <c r="F24" s="242">
        <f t="shared" si="1"/>
        <v>45790</v>
      </c>
      <c r="G24" s="251"/>
      <c r="H24" s="241">
        <f t="shared" si="14"/>
        <v>45821</v>
      </c>
      <c r="I24" s="242">
        <f t="shared" si="2"/>
        <v>45821</v>
      </c>
      <c r="J24" s="251"/>
      <c r="K24" s="241">
        <f t="shared" si="15"/>
        <v>45851</v>
      </c>
      <c r="L24" s="242">
        <f t="shared" si="3"/>
        <v>45851</v>
      </c>
      <c r="M24" s="251"/>
      <c r="N24" s="241">
        <f t="shared" si="16"/>
        <v>45882</v>
      </c>
      <c r="O24" s="242">
        <f t="shared" si="4"/>
        <v>45882</v>
      </c>
      <c r="P24" s="251"/>
      <c r="Q24" s="241">
        <f t="shared" si="17"/>
        <v>45913</v>
      </c>
      <c r="R24" s="242">
        <f t="shared" si="5"/>
        <v>45913</v>
      </c>
      <c r="S24" s="251"/>
      <c r="T24" s="241">
        <f t="shared" si="18"/>
        <v>45943</v>
      </c>
      <c r="U24" s="242">
        <f t="shared" si="6"/>
        <v>45943</v>
      </c>
      <c r="V24" s="251"/>
      <c r="W24" s="241">
        <f t="shared" si="19"/>
        <v>45974</v>
      </c>
      <c r="X24" s="242">
        <f t="shared" si="7"/>
        <v>45974</v>
      </c>
      <c r="Y24" s="251"/>
      <c r="Z24" s="241">
        <f t="shared" si="20"/>
        <v>46004</v>
      </c>
      <c r="AA24" s="242">
        <f t="shared" si="8"/>
        <v>46004</v>
      </c>
      <c r="AB24" s="251"/>
      <c r="AC24" s="241">
        <f t="shared" si="21"/>
        <v>46035</v>
      </c>
      <c r="AD24" s="242">
        <f t="shared" si="9"/>
        <v>46035</v>
      </c>
      <c r="AE24" s="251"/>
      <c r="AF24" s="241">
        <f t="shared" si="22"/>
        <v>46066</v>
      </c>
      <c r="AG24" s="242">
        <f t="shared" si="10"/>
        <v>46066</v>
      </c>
      <c r="AH24" s="251"/>
      <c r="AI24" s="241">
        <f t="shared" si="23"/>
        <v>46094</v>
      </c>
      <c r="AJ24" s="242">
        <f t="shared" si="11"/>
        <v>46094</v>
      </c>
      <c r="AK24" s="251"/>
    </row>
    <row r="25" spans="2:37">
      <c r="B25" s="241">
        <f t="shared" si="12"/>
        <v>45761</v>
      </c>
      <c r="C25" s="242">
        <f t="shared" si="0"/>
        <v>45761</v>
      </c>
      <c r="D25" s="251"/>
      <c r="E25" s="241">
        <f t="shared" si="13"/>
        <v>45791</v>
      </c>
      <c r="F25" s="242">
        <f t="shared" si="1"/>
        <v>45791</v>
      </c>
      <c r="G25" s="251"/>
      <c r="H25" s="241">
        <f t="shared" si="14"/>
        <v>45822</v>
      </c>
      <c r="I25" s="242">
        <f t="shared" si="2"/>
        <v>45822</v>
      </c>
      <c r="J25" s="251"/>
      <c r="K25" s="241">
        <f t="shared" si="15"/>
        <v>45852</v>
      </c>
      <c r="L25" s="242">
        <f t="shared" si="3"/>
        <v>45852</v>
      </c>
      <c r="M25" s="251"/>
      <c r="N25" s="241">
        <f t="shared" si="16"/>
        <v>45883</v>
      </c>
      <c r="O25" s="242">
        <f t="shared" si="4"/>
        <v>45883</v>
      </c>
      <c r="P25" s="251"/>
      <c r="Q25" s="241">
        <f t="shared" si="17"/>
        <v>45914</v>
      </c>
      <c r="R25" s="242">
        <f t="shared" si="5"/>
        <v>45914</v>
      </c>
      <c r="S25" s="251"/>
      <c r="T25" s="241">
        <f t="shared" si="18"/>
        <v>45944</v>
      </c>
      <c r="U25" s="242">
        <f t="shared" si="6"/>
        <v>45944</v>
      </c>
      <c r="V25" s="251"/>
      <c r="W25" s="241">
        <f t="shared" si="19"/>
        <v>45975</v>
      </c>
      <c r="X25" s="242">
        <f t="shared" si="7"/>
        <v>45975</v>
      </c>
      <c r="Y25" s="251"/>
      <c r="Z25" s="241">
        <f t="shared" si="20"/>
        <v>46005</v>
      </c>
      <c r="AA25" s="242">
        <f t="shared" si="8"/>
        <v>46005</v>
      </c>
      <c r="AB25" s="251"/>
      <c r="AC25" s="241">
        <f t="shared" si="21"/>
        <v>46036</v>
      </c>
      <c r="AD25" s="242">
        <f t="shared" si="9"/>
        <v>46036</v>
      </c>
      <c r="AE25" s="251"/>
      <c r="AF25" s="241">
        <f t="shared" si="22"/>
        <v>46067</v>
      </c>
      <c r="AG25" s="242">
        <f t="shared" si="10"/>
        <v>46067</v>
      </c>
      <c r="AH25" s="251"/>
      <c r="AI25" s="241">
        <f t="shared" si="23"/>
        <v>46095</v>
      </c>
      <c r="AJ25" s="242">
        <f t="shared" si="11"/>
        <v>46095</v>
      </c>
      <c r="AK25" s="251"/>
    </row>
    <row r="26" spans="2:37">
      <c r="B26" s="241">
        <f t="shared" si="12"/>
        <v>45762</v>
      </c>
      <c r="C26" s="242">
        <f t="shared" si="0"/>
        <v>45762</v>
      </c>
      <c r="D26" s="251"/>
      <c r="E26" s="241">
        <f t="shared" si="13"/>
        <v>45792</v>
      </c>
      <c r="F26" s="242">
        <f t="shared" si="1"/>
        <v>45792</v>
      </c>
      <c r="G26" s="251"/>
      <c r="H26" s="241">
        <f t="shared" si="14"/>
        <v>45823</v>
      </c>
      <c r="I26" s="242">
        <f t="shared" si="2"/>
        <v>45823</v>
      </c>
      <c r="J26" s="251"/>
      <c r="K26" s="241">
        <f t="shared" si="15"/>
        <v>45853</v>
      </c>
      <c r="L26" s="242">
        <f t="shared" si="3"/>
        <v>45853</v>
      </c>
      <c r="M26" s="251"/>
      <c r="N26" s="241">
        <f t="shared" si="16"/>
        <v>45884</v>
      </c>
      <c r="O26" s="242">
        <f t="shared" si="4"/>
        <v>45884</v>
      </c>
      <c r="P26" s="251"/>
      <c r="Q26" s="241">
        <f t="shared" si="17"/>
        <v>45915</v>
      </c>
      <c r="R26" s="242">
        <f t="shared" si="5"/>
        <v>45915</v>
      </c>
      <c r="S26" s="251"/>
      <c r="T26" s="241">
        <f t="shared" si="18"/>
        <v>45945</v>
      </c>
      <c r="U26" s="242">
        <f t="shared" si="6"/>
        <v>45945</v>
      </c>
      <c r="V26" s="251"/>
      <c r="W26" s="241">
        <f t="shared" si="19"/>
        <v>45976</v>
      </c>
      <c r="X26" s="242">
        <f t="shared" si="7"/>
        <v>45976</v>
      </c>
      <c r="Y26" s="251"/>
      <c r="Z26" s="241">
        <f t="shared" si="20"/>
        <v>46006</v>
      </c>
      <c r="AA26" s="242">
        <f t="shared" si="8"/>
        <v>46006</v>
      </c>
      <c r="AB26" s="251"/>
      <c r="AC26" s="241">
        <f t="shared" si="21"/>
        <v>46037</v>
      </c>
      <c r="AD26" s="242">
        <f t="shared" si="9"/>
        <v>46037</v>
      </c>
      <c r="AE26" s="251"/>
      <c r="AF26" s="241">
        <f t="shared" si="22"/>
        <v>46068</v>
      </c>
      <c r="AG26" s="242">
        <f t="shared" si="10"/>
        <v>46068</v>
      </c>
      <c r="AH26" s="251"/>
      <c r="AI26" s="241">
        <f t="shared" si="23"/>
        <v>46096</v>
      </c>
      <c r="AJ26" s="242">
        <f t="shared" si="11"/>
        <v>46096</v>
      </c>
      <c r="AK26" s="251"/>
    </row>
    <row r="27" spans="2:37">
      <c r="B27" s="241">
        <f t="shared" si="12"/>
        <v>45763</v>
      </c>
      <c r="C27" s="242">
        <f t="shared" si="0"/>
        <v>45763</v>
      </c>
      <c r="D27" s="251"/>
      <c r="E27" s="241">
        <f t="shared" si="13"/>
        <v>45793</v>
      </c>
      <c r="F27" s="242">
        <f t="shared" si="1"/>
        <v>45793</v>
      </c>
      <c r="G27" s="251"/>
      <c r="H27" s="241">
        <f t="shared" si="14"/>
        <v>45824</v>
      </c>
      <c r="I27" s="242">
        <f t="shared" si="2"/>
        <v>45824</v>
      </c>
      <c r="J27" s="251"/>
      <c r="K27" s="241">
        <f t="shared" si="15"/>
        <v>45854</v>
      </c>
      <c r="L27" s="242">
        <f t="shared" si="3"/>
        <v>45854</v>
      </c>
      <c r="M27" s="251"/>
      <c r="N27" s="241">
        <f t="shared" si="16"/>
        <v>45885</v>
      </c>
      <c r="O27" s="242">
        <f t="shared" si="4"/>
        <v>45885</v>
      </c>
      <c r="P27" s="251"/>
      <c r="Q27" s="241">
        <f t="shared" si="17"/>
        <v>45916</v>
      </c>
      <c r="R27" s="242">
        <f t="shared" si="5"/>
        <v>45916</v>
      </c>
      <c r="S27" s="251"/>
      <c r="T27" s="241">
        <f t="shared" si="18"/>
        <v>45946</v>
      </c>
      <c r="U27" s="242">
        <f t="shared" si="6"/>
        <v>45946</v>
      </c>
      <c r="V27" s="251"/>
      <c r="W27" s="241">
        <f t="shared" si="19"/>
        <v>45977</v>
      </c>
      <c r="X27" s="242">
        <f t="shared" si="7"/>
        <v>45977</v>
      </c>
      <c r="Y27" s="251"/>
      <c r="Z27" s="241">
        <f t="shared" si="20"/>
        <v>46007</v>
      </c>
      <c r="AA27" s="242">
        <f t="shared" si="8"/>
        <v>46007</v>
      </c>
      <c r="AB27" s="251"/>
      <c r="AC27" s="241">
        <f t="shared" si="21"/>
        <v>46038</v>
      </c>
      <c r="AD27" s="242">
        <f t="shared" si="9"/>
        <v>46038</v>
      </c>
      <c r="AE27" s="251"/>
      <c r="AF27" s="241">
        <f t="shared" si="22"/>
        <v>46069</v>
      </c>
      <c r="AG27" s="242">
        <f t="shared" si="10"/>
        <v>46069</v>
      </c>
      <c r="AH27" s="251"/>
      <c r="AI27" s="241">
        <f t="shared" si="23"/>
        <v>46097</v>
      </c>
      <c r="AJ27" s="242">
        <f t="shared" si="11"/>
        <v>46097</v>
      </c>
      <c r="AK27" s="251"/>
    </row>
    <row r="28" spans="2:37">
      <c r="B28" s="241">
        <f t="shared" si="12"/>
        <v>45764</v>
      </c>
      <c r="C28" s="242">
        <f t="shared" si="0"/>
        <v>45764</v>
      </c>
      <c r="D28" s="251"/>
      <c r="E28" s="241">
        <f t="shared" si="13"/>
        <v>45794</v>
      </c>
      <c r="F28" s="242">
        <f t="shared" si="1"/>
        <v>45794</v>
      </c>
      <c r="G28" s="251"/>
      <c r="H28" s="241">
        <f t="shared" si="14"/>
        <v>45825</v>
      </c>
      <c r="I28" s="242">
        <f t="shared" si="2"/>
        <v>45825</v>
      </c>
      <c r="J28" s="251"/>
      <c r="K28" s="241">
        <f t="shared" si="15"/>
        <v>45855</v>
      </c>
      <c r="L28" s="242">
        <f t="shared" si="3"/>
        <v>45855</v>
      </c>
      <c r="M28" s="251"/>
      <c r="N28" s="241">
        <f t="shared" si="16"/>
        <v>45886</v>
      </c>
      <c r="O28" s="242">
        <f t="shared" si="4"/>
        <v>45886</v>
      </c>
      <c r="P28" s="251"/>
      <c r="Q28" s="241">
        <f t="shared" si="17"/>
        <v>45917</v>
      </c>
      <c r="R28" s="242">
        <f t="shared" si="5"/>
        <v>45917</v>
      </c>
      <c r="S28" s="251"/>
      <c r="T28" s="241">
        <f t="shared" si="18"/>
        <v>45947</v>
      </c>
      <c r="U28" s="242">
        <f t="shared" si="6"/>
        <v>45947</v>
      </c>
      <c r="V28" s="251"/>
      <c r="W28" s="241">
        <f t="shared" si="19"/>
        <v>45978</v>
      </c>
      <c r="X28" s="242">
        <f t="shared" si="7"/>
        <v>45978</v>
      </c>
      <c r="Y28" s="251"/>
      <c r="Z28" s="241">
        <f t="shared" si="20"/>
        <v>46008</v>
      </c>
      <c r="AA28" s="242">
        <f t="shared" si="8"/>
        <v>46008</v>
      </c>
      <c r="AB28" s="251"/>
      <c r="AC28" s="241">
        <f t="shared" si="21"/>
        <v>46039</v>
      </c>
      <c r="AD28" s="242">
        <f t="shared" si="9"/>
        <v>46039</v>
      </c>
      <c r="AE28" s="251"/>
      <c r="AF28" s="241">
        <f t="shared" si="22"/>
        <v>46070</v>
      </c>
      <c r="AG28" s="242">
        <f t="shared" si="10"/>
        <v>46070</v>
      </c>
      <c r="AH28" s="251"/>
      <c r="AI28" s="241">
        <f t="shared" si="23"/>
        <v>46098</v>
      </c>
      <c r="AJ28" s="242">
        <f t="shared" si="11"/>
        <v>46098</v>
      </c>
      <c r="AK28" s="251"/>
    </row>
    <row r="29" spans="2:37">
      <c r="B29" s="241">
        <f t="shared" si="12"/>
        <v>45765</v>
      </c>
      <c r="C29" s="242">
        <f t="shared" si="0"/>
        <v>45765</v>
      </c>
      <c r="D29" s="251"/>
      <c r="E29" s="241">
        <f t="shared" si="13"/>
        <v>45795</v>
      </c>
      <c r="F29" s="242">
        <f t="shared" si="1"/>
        <v>45795</v>
      </c>
      <c r="G29" s="251"/>
      <c r="H29" s="241">
        <f t="shared" si="14"/>
        <v>45826</v>
      </c>
      <c r="I29" s="242">
        <f t="shared" si="2"/>
        <v>45826</v>
      </c>
      <c r="J29" s="251"/>
      <c r="K29" s="241">
        <f t="shared" si="15"/>
        <v>45856</v>
      </c>
      <c r="L29" s="242">
        <f t="shared" si="3"/>
        <v>45856</v>
      </c>
      <c r="M29" s="251"/>
      <c r="N29" s="241">
        <f t="shared" si="16"/>
        <v>45887</v>
      </c>
      <c r="O29" s="242">
        <f t="shared" si="4"/>
        <v>45887</v>
      </c>
      <c r="P29" s="251"/>
      <c r="Q29" s="241">
        <f t="shared" si="17"/>
        <v>45918</v>
      </c>
      <c r="R29" s="242">
        <f t="shared" si="5"/>
        <v>45918</v>
      </c>
      <c r="S29" s="251"/>
      <c r="T29" s="241">
        <f t="shared" si="18"/>
        <v>45948</v>
      </c>
      <c r="U29" s="242">
        <f t="shared" si="6"/>
        <v>45948</v>
      </c>
      <c r="V29" s="251"/>
      <c r="W29" s="241">
        <f t="shared" si="19"/>
        <v>45979</v>
      </c>
      <c r="X29" s="242">
        <f t="shared" si="7"/>
        <v>45979</v>
      </c>
      <c r="Y29" s="251"/>
      <c r="Z29" s="241">
        <f t="shared" si="20"/>
        <v>46009</v>
      </c>
      <c r="AA29" s="242">
        <f t="shared" si="8"/>
        <v>46009</v>
      </c>
      <c r="AB29" s="251"/>
      <c r="AC29" s="241">
        <f t="shared" si="21"/>
        <v>46040</v>
      </c>
      <c r="AD29" s="242">
        <f t="shared" si="9"/>
        <v>46040</v>
      </c>
      <c r="AE29" s="251"/>
      <c r="AF29" s="241">
        <f t="shared" si="22"/>
        <v>46071</v>
      </c>
      <c r="AG29" s="242">
        <f t="shared" si="10"/>
        <v>46071</v>
      </c>
      <c r="AH29" s="251"/>
      <c r="AI29" s="241">
        <f t="shared" si="23"/>
        <v>46099</v>
      </c>
      <c r="AJ29" s="242">
        <f t="shared" si="11"/>
        <v>46099</v>
      </c>
      <c r="AK29" s="251"/>
    </row>
    <row r="30" spans="2:37">
      <c r="B30" s="241">
        <f t="shared" si="12"/>
        <v>45766</v>
      </c>
      <c r="C30" s="242">
        <f t="shared" si="0"/>
        <v>45766</v>
      </c>
      <c r="D30" s="251"/>
      <c r="E30" s="241">
        <f t="shared" si="13"/>
        <v>45796</v>
      </c>
      <c r="F30" s="242">
        <f t="shared" si="1"/>
        <v>45796</v>
      </c>
      <c r="G30" s="251"/>
      <c r="H30" s="241">
        <f t="shared" si="14"/>
        <v>45827</v>
      </c>
      <c r="I30" s="242">
        <f t="shared" si="2"/>
        <v>45827</v>
      </c>
      <c r="J30" s="251"/>
      <c r="K30" s="241">
        <f t="shared" si="15"/>
        <v>45857</v>
      </c>
      <c r="L30" s="242">
        <f t="shared" si="3"/>
        <v>45857</v>
      </c>
      <c r="M30" s="251"/>
      <c r="N30" s="241">
        <f t="shared" si="16"/>
        <v>45888</v>
      </c>
      <c r="O30" s="242">
        <f t="shared" si="4"/>
        <v>45888</v>
      </c>
      <c r="P30" s="251"/>
      <c r="Q30" s="241">
        <f t="shared" si="17"/>
        <v>45919</v>
      </c>
      <c r="R30" s="242">
        <f t="shared" si="5"/>
        <v>45919</v>
      </c>
      <c r="S30" s="251"/>
      <c r="T30" s="241">
        <f t="shared" si="18"/>
        <v>45949</v>
      </c>
      <c r="U30" s="242">
        <f t="shared" si="6"/>
        <v>45949</v>
      </c>
      <c r="V30" s="251"/>
      <c r="W30" s="241">
        <f t="shared" si="19"/>
        <v>45980</v>
      </c>
      <c r="X30" s="242">
        <f t="shared" si="7"/>
        <v>45980</v>
      </c>
      <c r="Y30" s="251"/>
      <c r="Z30" s="241">
        <f t="shared" si="20"/>
        <v>46010</v>
      </c>
      <c r="AA30" s="242">
        <f t="shared" si="8"/>
        <v>46010</v>
      </c>
      <c r="AB30" s="251"/>
      <c r="AC30" s="241">
        <f t="shared" si="21"/>
        <v>46041</v>
      </c>
      <c r="AD30" s="242">
        <f t="shared" si="9"/>
        <v>46041</v>
      </c>
      <c r="AE30" s="251"/>
      <c r="AF30" s="241">
        <f t="shared" si="22"/>
        <v>46072</v>
      </c>
      <c r="AG30" s="242">
        <f t="shared" si="10"/>
        <v>46072</v>
      </c>
      <c r="AH30" s="251"/>
      <c r="AI30" s="241">
        <f t="shared" si="23"/>
        <v>46100</v>
      </c>
      <c r="AJ30" s="242">
        <f t="shared" si="11"/>
        <v>46100</v>
      </c>
      <c r="AK30" s="251" t="s">
        <v>1257</v>
      </c>
    </row>
    <row r="31" spans="2:37">
      <c r="B31" s="241">
        <f t="shared" si="12"/>
        <v>45767</v>
      </c>
      <c r="C31" s="242">
        <f t="shared" si="0"/>
        <v>45767</v>
      </c>
      <c r="D31" s="251"/>
      <c r="E31" s="241">
        <f t="shared" si="13"/>
        <v>45797</v>
      </c>
      <c r="F31" s="242">
        <f t="shared" si="1"/>
        <v>45797</v>
      </c>
      <c r="G31" s="251"/>
      <c r="H31" s="241">
        <f t="shared" si="14"/>
        <v>45828</v>
      </c>
      <c r="I31" s="242">
        <f t="shared" si="2"/>
        <v>45828</v>
      </c>
      <c r="J31" s="251"/>
      <c r="K31" s="241">
        <f t="shared" si="15"/>
        <v>45858</v>
      </c>
      <c r="L31" s="242">
        <f t="shared" si="3"/>
        <v>45858</v>
      </c>
      <c r="M31" s="251"/>
      <c r="N31" s="241">
        <f t="shared" si="16"/>
        <v>45889</v>
      </c>
      <c r="O31" s="242">
        <f t="shared" si="4"/>
        <v>45889</v>
      </c>
      <c r="P31" s="251"/>
      <c r="Q31" s="241">
        <f t="shared" si="17"/>
        <v>45920</v>
      </c>
      <c r="R31" s="242">
        <f t="shared" si="5"/>
        <v>45920</v>
      </c>
      <c r="S31" s="251"/>
      <c r="T31" s="241">
        <f t="shared" si="18"/>
        <v>45950</v>
      </c>
      <c r="U31" s="242">
        <f t="shared" si="6"/>
        <v>45950</v>
      </c>
      <c r="V31" s="251"/>
      <c r="W31" s="241">
        <f t="shared" si="19"/>
        <v>45981</v>
      </c>
      <c r="X31" s="242">
        <f t="shared" si="7"/>
        <v>45981</v>
      </c>
      <c r="Y31" s="251"/>
      <c r="Z31" s="241">
        <f t="shared" si="20"/>
        <v>46011</v>
      </c>
      <c r="AA31" s="242">
        <f t="shared" si="8"/>
        <v>46011</v>
      </c>
      <c r="AB31" s="251"/>
      <c r="AC31" s="241">
        <f t="shared" si="21"/>
        <v>46042</v>
      </c>
      <c r="AD31" s="242">
        <f t="shared" si="9"/>
        <v>46042</v>
      </c>
      <c r="AE31" s="251"/>
      <c r="AF31" s="241">
        <f t="shared" si="22"/>
        <v>46073</v>
      </c>
      <c r="AG31" s="242">
        <f t="shared" si="10"/>
        <v>46073</v>
      </c>
      <c r="AH31" s="251"/>
      <c r="AI31" s="241">
        <f t="shared" si="23"/>
        <v>46101</v>
      </c>
      <c r="AJ31" s="242">
        <f t="shared" si="11"/>
        <v>46101</v>
      </c>
      <c r="AK31" s="251"/>
    </row>
    <row r="32" spans="2:37">
      <c r="B32" s="241">
        <f t="shared" si="12"/>
        <v>45768</v>
      </c>
      <c r="C32" s="242">
        <f t="shared" si="0"/>
        <v>45768</v>
      </c>
      <c r="D32" s="251"/>
      <c r="E32" s="241">
        <f t="shared" si="13"/>
        <v>45798</v>
      </c>
      <c r="F32" s="242">
        <f t="shared" si="1"/>
        <v>45798</v>
      </c>
      <c r="G32" s="251"/>
      <c r="H32" s="241">
        <f t="shared" si="14"/>
        <v>45829</v>
      </c>
      <c r="I32" s="242">
        <f t="shared" si="2"/>
        <v>45829</v>
      </c>
      <c r="J32" s="251"/>
      <c r="K32" s="241">
        <f t="shared" si="15"/>
        <v>45859</v>
      </c>
      <c r="L32" s="242">
        <f t="shared" si="3"/>
        <v>45859</v>
      </c>
      <c r="M32" s="251"/>
      <c r="N32" s="241">
        <f t="shared" si="16"/>
        <v>45890</v>
      </c>
      <c r="O32" s="242">
        <f t="shared" si="4"/>
        <v>45890</v>
      </c>
      <c r="P32" s="251"/>
      <c r="Q32" s="241">
        <f t="shared" si="17"/>
        <v>45921</v>
      </c>
      <c r="R32" s="242">
        <f t="shared" si="5"/>
        <v>45921</v>
      </c>
      <c r="S32" s="251"/>
      <c r="T32" s="241">
        <f t="shared" si="18"/>
        <v>45951</v>
      </c>
      <c r="U32" s="242">
        <f t="shared" si="6"/>
        <v>45951</v>
      </c>
      <c r="V32" s="251"/>
      <c r="W32" s="241">
        <f t="shared" si="19"/>
        <v>45982</v>
      </c>
      <c r="X32" s="242">
        <f t="shared" si="7"/>
        <v>45982</v>
      </c>
      <c r="Y32" s="251"/>
      <c r="Z32" s="241">
        <f t="shared" si="20"/>
        <v>46012</v>
      </c>
      <c r="AA32" s="242">
        <f t="shared" si="8"/>
        <v>46012</v>
      </c>
      <c r="AB32" s="251"/>
      <c r="AC32" s="241">
        <f t="shared" si="21"/>
        <v>46043</v>
      </c>
      <c r="AD32" s="242">
        <f t="shared" si="9"/>
        <v>46043</v>
      </c>
      <c r="AE32" s="251"/>
      <c r="AF32" s="241">
        <f t="shared" si="22"/>
        <v>46074</v>
      </c>
      <c r="AG32" s="242">
        <f t="shared" si="10"/>
        <v>46074</v>
      </c>
      <c r="AH32" s="251"/>
      <c r="AI32" s="241">
        <f t="shared" si="23"/>
        <v>46102</v>
      </c>
      <c r="AJ32" s="242">
        <f t="shared" si="11"/>
        <v>46102</v>
      </c>
      <c r="AK32" s="251"/>
    </row>
    <row r="33" spans="2:37">
      <c r="B33" s="241">
        <f t="shared" si="12"/>
        <v>45769</v>
      </c>
      <c r="C33" s="242">
        <f t="shared" si="0"/>
        <v>45769</v>
      </c>
      <c r="D33" s="251"/>
      <c r="E33" s="241">
        <f t="shared" si="13"/>
        <v>45799</v>
      </c>
      <c r="F33" s="242">
        <f t="shared" si="1"/>
        <v>45799</v>
      </c>
      <c r="G33" s="251"/>
      <c r="H33" s="241">
        <f t="shared" si="14"/>
        <v>45830</v>
      </c>
      <c r="I33" s="242">
        <f t="shared" si="2"/>
        <v>45830</v>
      </c>
      <c r="J33" s="251"/>
      <c r="K33" s="241">
        <f t="shared" si="15"/>
        <v>45860</v>
      </c>
      <c r="L33" s="242">
        <f t="shared" si="3"/>
        <v>45860</v>
      </c>
      <c r="M33" s="251"/>
      <c r="N33" s="241">
        <f t="shared" si="16"/>
        <v>45891</v>
      </c>
      <c r="O33" s="242">
        <f t="shared" si="4"/>
        <v>45891</v>
      </c>
      <c r="P33" s="251"/>
      <c r="Q33" s="241">
        <f t="shared" si="17"/>
        <v>45922</v>
      </c>
      <c r="R33" s="242">
        <f t="shared" si="5"/>
        <v>45922</v>
      </c>
      <c r="S33" s="251"/>
      <c r="T33" s="241">
        <f t="shared" si="18"/>
        <v>45952</v>
      </c>
      <c r="U33" s="242">
        <f t="shared" si="6"/>
        <v>45952</v>
      </c>
      <c r="V33" s="251"/>
      <c r="W33" s="241">
        <f t="shared" si="19"/>
        <v>45983</v>
      </c>
      <c r="X33" s="242">
        <f t="shared" si="7"/>
        <v>45983</v>
      </c>
      <c r="Y33" s="251"/>
      <c r="Z33" s="241">
        <f t="shared" si="20"/>
        <v>46013</v>
      </c>
      <c r="AA33" s="242">
        <f t="shared" si="8"/>
        <v>46013</v>
      </c>
      <c r="AB33" s="251"/>
      <c r="AC33" s="241">
        <f t="shared" si="21"/>
        <v>46044</v>
      </c>
      <c r="AD33" s="242">
        <f t="shared" si="9"/>
        <v>46044</v>
      </c>
      <c r="AE33" s="251"/>
      <c r="AF33" s="241">
        <f t="shared" si="22"/>
        <v>46075</v>
      </c>
      <c r="AG33" s="242">
        <f t="shared" si="10"/>
        <v>46075</v>
      </c>
      <c r="AH33" s="251"/>
      <c r="AI33" s="241">
        <f t="shared" si="23"/>
        <v>46103</v>
      </c>
      <c r="AJ33" s="242">
        <f t="shared" si="11"/>
        <v>46103</v>
      </c>
      <c r="AK33" s="251"/>
    </row>
    <row r="34" spans="2:37">
      <c r="B34" s="241">
        <f t="shared" si="12"/>
        <v>45770</v>
      </c>
      <c r="C34" s="242">
        <f t="shared" si="0"/>
        <v>45770</v>
      </c>
      <c r="D34" s="251"/>
      <c r="E34" s="241">
        <f t="shared" si="13"/>
        <v>45800</v>
      </c>
      <c r="F34" s="242">
        <f t="shared" si="1"/>
        <v>45800</v>
      </c>
      <c r="G34" s="251"/>
      <c r="H34" s="241">
        <f t="shared" si="14"/>
        <v>45831</v>
      </c>
      <c r="I34" s="242">
        <f t="shared" si="2"/>
        <v>45831</v>
      </c>
      <c r="J34" s="251"/>
      <c r="K34" s="241">
        <f t="shared" si="15"/>
        <v>45861</v>
      </c>
      <c r="L34" s="242">
        <f t="shared" si="3"/>
        <v>45861</v>
      </c>
      <c r="M34" s="251"/>
      <c r="N34" s="241">
        <f t="shared" si="16"/>
        <v>45892</v>
      </c>
      <c r="O34" s="242">
        <f t="shared" si="4"/>
        <v>45892</v>
      </c>
      <c r="P34" s="251"/>
      <c r="Q34" s="241">
        <f t="shared" si="17"/>
        <v>45923</v>
      </c>
      <c r="R34" s="242">
        <f t="shared" si="5"/>
        <v>45923</v>
      </c>
      <c r="S34" s="251"/>
      <c r="T34" s="241">
        <f t="shared" si="18"/>
        <v>45953</v>
      </c>
      <c r="U34" s="242">
        <f t="shared" si="6"/>
        <v>45953</v>
      </c>
      <c r="V34" s="251"/>
      <c r="W34" s="241">
        <f t="shared" si="19"/>
        <v>45984</v>
      </c>
      <c r="X34" s="242">
        <f t="shared" si="7"/>
        <v>45984</v>
      </c>
      <c r="Y34" s="251"/>
      <c r="Z34" s="241">
        <f t="shared" si="20"/>
        <v>46014</v>
      </c>
      <c r="AA34" s="242">
        <f t="shared" si="8"/>
        <v>46014</v>
      </c>
      <c r="AB34" s="251"/>
      <c r="AC34" s="241">
        <f t="shared" si="21"/>
        <v>46045</v>
      </c>
      <c r="AD34" s="242">
        <f t="shared" si="9"/>
        <v>46045</v>
      </c>
      <c r="AE34" s="251"/>
      <c r="AF34" s="241">
        <f t="shared" si="22"/>
        <v>46076</v>
      </c>
      <c r="AG34" s="242">
        <f t="shared" si="10"/>
        <v>46076</v>
      </c>
      <c r="AH34" s="251"/>
      <c r="AI34" s="241">
        <f t="shared" si="23"/>
        <v>46104</v>
      </c>
      <c r="AJ34" s="242">
        <f t="shared" si="11"/>
        <v>46104</v>
      </c>
      <c r="AK34" s="251"/>
    </row>
    <row r="35" spans="2:37">
      <c r="B35" s="241">
        <f t="shared" si="12"/>
        <v>45771</v>
      </c>
      <c r="C35" s="242">
        <f t="shared" si="0"/>
        <v>45771</v>
      </c>
      <c r="D35" s="251"/>
      <c r="E35" s="241">
        <f t="shared" si="13"/>
        <v>45801</v>
      </c>
      <c r="F35" s="242">
        <f t="shared" si="1"/>
        <v>45801</v>
      </c>
      <c r="G35" s="251"/>
      <c r="H35" s="241">
        <f t="shared" si="14"/>
        <v>45832</v>
      </c>
      <c r="I35" s="242">
        <f t="shared" si="2"/>
        <v>45832</v>
      </c>
      <c r="J35" s="251"/>
      <c r="K35" s="241">
        <f t="shared" si="15"/>
        <v>45862</v>
      </c>
      <c r="L35" s="242">
        <f t="shared" si="3"/>
        <v>45862</v>
      </c>
      <c r="M35" s="251"/>
      <c r="N35" s="241">
        <f t="shared" si="16"/>
        <v>45893</v>
      </c>
      <c r="O35" s="242">
        <f t="shared" si="4"/>
        <v>45893</v>
      </c>
      <c r="P35" s="251"/>
      <c r="Q35" s="241">
        <f t="shared" si="17"/>
        <v>45924</v>
      </c>
      <c r="R35" s="242">
        <f t="shared" si="5"/>
        <v>45924</v>
      </c>
      <c r="S35" s="251"/>
      <c r="T35" s="241">
        <f t="shared" si="18"/>
        <v>45954</v>
      </c>
      <c r="U35" s="242">
        <f t="shared" si="6"/>
        <v>45954</v>
      </c>
      <c r="V35" s="251"/>
      <c r="W35" s="241">
        <f t="shared" si="19"/>
        <v>45985</v>
      </c>
      <c r="X35" s="242">
        <f t="shared" si="7"/>
        <v>45985</v>
      </c>
      <c r="Y35" s="251"/>
      <c r="Z35" s="241">
        <f t="shared" si="20"/>
        <v>46015</v>
      </c>
      <c r="AA35" s="242">
        <f t="shared" si="8"/>
        <v>46015</v>
      </c>
      <c r="AB35" s="251"/>
      <c r="AC35" s="241">
        <f t="shared" si="21"/>
        <v>46046</v>
      </c>
      <c r="AD35" s="242">
        <f t="shared" si="9"/>
        <v>46046</v>
      </c>
      <c r="AE35" s="251"/>
      <c r="AF35" s="241">
        <f t="shared" si="22"/>
        <v>46077</v>
      </c>
      <c r="AG35" s="242">
        <f t="shared" si="10"/>
        <v>46077</v>
      </c>
      <c r="AH35" s="251"/>
      <c r="AI35" s="241">
        <f t="shared" si="23"/>
        <v>46105</v>
      </c>
      <c r="AJ35" s="242">
        <f t="shared" si="11"/>
        <v>46105</v>
      </c>
      <c r="AK35" s="251"/>
    </row>
    <row r="36" spans="2:37">
      <c r="B36" s="241">
        <f t="shared" si="12"/>
        <v>45772</v>
      </c>
      <c r="C36" s="242">
        <f t="shared" si="0"/>
        <v>45772</v>
      </c>
      <c r="D36" s="251"/>
      <c r="E36" s="241">
        <f t="shared" si="13"/>
        <v>45802</v>
      </c>
      <c r="F36" s="242">
        <f t="shared" si="1"/>
        <v>45802</v>
      </c>
      <c r="G36" s="251"/>
      <c r="H36" s="241">
        <f t="shared" si="14"/>
        <v>45833</v>
      </c>
      <c r="I36" s="242">
        <f t="shared" si="2"/>
        <v>45833</v>
      </c>
      <c r="J36" s="251"/>
      <c r="K36" s="241">
        <f t="shared" si="15"/>
        <v>45863</v>
      </c>
      <c r="L36" s="242">
        <f t="shared" si="3"/>
        <v>45863</v>
      </c>
      <c r="M36" s="251"/>
      <c r="N36" s="241">
        <f t="shared" si="16"/>
        <v>45894</v>
      </c>
      <c r="O36" s="242">
        <f t="shared" si="4"/>
        <v>45894</v>
      </c>
      <c r="P36" s="251"/>
      <c r="Q36" s="241">
        <f t="shared" si="17"/>
        <v>45925</v>
      </c>
      <c r="R36" s="242">
        <f t="shared" si="5"/>
        <v>45925</v>
      </c>
      <c r="S36" s="251"/>
      <c r="T36" s="241">
        <f t="shared" si="18"/>
        <v>45955</v>
      </c>
      <c r="U36" s="242">
        <f t="shared" si="6"/>
        <v>45955</v>
      </c>
      <c r="V36" s="251"/>
      <c r="W36" s="241">
        <f t="shared" si="19"/>
        <v>45986</v>
      </c>
      <c r="X36" s="242">
        <f t="shared" si="7"/>
        <v>45986</v>
      </c>
      <c r="Y36" s="251"/>
      <c r="Z36" s="241">
        <f t="shared" si="20"/>
        <v>46016</v>
      </c>
      <c r="AA36" s="242">
        <f t="shared" si="8"/>
        <v>46016</v>
      </c>
      <c r="AB36" s="251"/>
      <c r="AC36" s="241">
        <f t="shared" si="21"/>
        <v>46047</v>
      </c>
      <c r="AD36" s="242">
        <f t="shared" si="9"/>
        <v>46047</v>
      </c>
      <c r="AE36" s="251"/>
      <c r="AF36" s="241">
        <f t="shared" si="22"/>
        <v>46078</v>
      </c>
      <c r="AG36" s="242">
        <f t="shared" si="10"/>
        <v>46078</v>
      </c>
      <c r="AH36" s="251"/>
      <c r="AI36" s="241">
        <f t="shared" si="23"/>
        <v>46106</v>
      </c>
      <c r="AJ36" s="242">
        <f t="shared" si="11"/>
        <v>46106</v>
      </c>
      <c r="AK36" s="251"/>
    </row>
    <row r="37" spans="2:37">
      <c r="B37" s="241">
        <f t="shared" si="12"/>
        <v>45773</v>
      </c>
      <c r="C37" s="242">
        <f t="shared" si="0"/>
        <v>45773</v>
      </c>
      <c r="D37" s="251"/>
      <c r="E37" s="241">
        <f t="shared" si="13"/>
        <v>45803</v>
      </c>
      <c r="F37" s="242">
        <f t="shared" si="1"/>
        <v>45803</v>
      </c>
      <c r="G37" s="251"/>
      <c r="H37" s="241">
        <f t="shared" si="14"/>
        <v>45834</v>
      </c>
      <c r="I37" s="242">
        <f t="shared" si="2"/>
        <v>45834</v>
      </c>
      <c r="J37" s="251"/>
      <c r="K37" s="241">
        <f t="shared" si="15"/>
        <v>45864</v>
      </c>
      <c r="L37" s="242">
        <f t="shared" si="3"/>
        <v>45864</v>
      </c>
      <c r="M37" s="251"/>
      <c r="N37" s="241">
        <f t="shared" si="16"/>
        <v>45895</v>
      </c>
      <c r="O37" s="242">
        <f t="shared" si="4"/>
        <v>45895</v>
      </c>
      <c r="P37" s="251"/>
      <c r="Q37" s="241">
        <f t="shared" si="17"/>
        <v>45926</v>
      </c>
      <c r="R37" s="242">
        <f t="shared" si="5"/>
        <v>45926</v>
      </c>
      <c r="S37" s="251"/>
      <c r="T37" s="241">
        <f t="shared" si="18"/>
        <v>45956</v>
      </c>
      <c r="U37" s="242">
        <f t="shared" si="6"/>
        <v>45956</v>
      </c>
      <c r="V37" s="251"/>
      <c r="W37" s="241">
        <f t="shared" si="19"/>
        <v>45987</v>
      </c>
      <c r="X37" s="242">
        <f t="shared" si="7"/>
        <v>45987</v>
      </c>
      <c r="Y37" s="251"/>
      <c r="Z37" s="241">
        <f t="shared" si="20"/>
        <v>46017</v>
      </c>
      <c r="AA37" s="242">
        <f t="shared" si="8"/>
        <v>46017</v>
      </c>
      <c r="AB37" s="251"/>
      <c r="AC37" s="241">
        <f t="shared" si="21"/>
        <v>46048</v>
      </c>
      <c r="AD37" s="242">
        <f t="shared" si="9"/>
        <v>46048</v>
      </c>
      <c r="AE37" s="251"/>
      <c r="AF37" s="241">
        <f t="shared" si="22"/>
        <v>46079</v>
      </c>
      <c r="AG37" s="242">
        <f t="shared" si="10"/>
        <v>46079</v>
      </c>
      <c r="AH37" s="251"/>
      <c r="AI37" s="241">
        <f t="shared" si="23"/>
        <v>46107</v>
      </c>
      <c r="AJ37" s="242">
        <f t="shared" si="11"/>
        <v>46107</v>
      </c>
      <c r="AK37" s="251"/>
    </row>
    <row r="38" spans="2:37">
      <c r="B38" s="241">
        <f t="shared" si="12"/>
        <v>45774</v>
      </c>
      <c r="C38" s="242">
        <f t="shared" si="0"/>
        <v>45774</v>
      </c>
      <c r="D38" s="251"/>
      <c r="E38" s="241">
        <f t="shared" si="13"/>
        <v>45804</v>
      </c>
      <c r="F38" s="242">
        <f t="shared" si="1"/>
        <v>45804</v>
      </c>
      <c r="G38" s="251"/>
      <c r="H38" s="241">
        <f t="shared" si="14"/>
        <v>45835</v>
      </c>
      <c r="I38" s="242">
        <f t="shared" si="2"/>
        <v>45835</v>
      </c>
      <c r="J38" s="251"/>
      <c r="K38" s="241">
        <f t="shared" si="15"/>
        <v>45865</v>
      </c>
      <c r="L38" s="242">
        <f t="shared" si="3"/>
        <v>45865</v>
      </c>
      <c r="M38" s="251"/>
      <c r="N38" s="241">
        <f t="shared" si="16"/>
        <v>45896</v>
      </c>
      <c r="O38" s="242">
        <f t="shared" si="4"/>
        <v>45896</v>
      </c>
      <c r="P38" s="251"/>
      <c r="Q38" s="241">
        <f t="shared" si="17"/>
        <v>45927</v>
      </c>
      <c r="R38" s="242">
        <f t="shared" si="5"/>
        <v>45927</v>
      </c>
      <c r="S38" s="251"/>
      <c r="T38" s="241">
        <f t="shared" si="18"/>
        <v>45957</v>
      </c>
      <c r="U38" s="242">
        <f t="shared" si="6"/>
        <v>45957</v>
      </c>
      <c r="V38" s="251"/>
      <c r="W38" s="241">
        <f t="shared" si="19"/>
        <v>45988</v>
      </c>
      <c r="X38" s="242">
        <f t="shared" si="7"/>
        <v>45988</v>
      </c>
      <c r="Y38" s="251"/>
      <c r="Z38" s="241">
        <f t="shared" si="20"/>
        <v>46018</v>
      </c>
      <c r="AA38" s="242">
        <f t="shared" si="8"/>
        <v>46018</v>
      </c>
      <c r="AB38" s="251"/>
      <c r="AC38" s="241">
        <f t="shared" si="21"/>
        <v>46049</v>
      </c>
      <c r="AD38" s="242">
        <f t="shared" si="9"/>
        <v>46049</v>
      </c>
      <c r="AE38" s="251"/>
      <c r="AF38" s="241">
        <f t="shared" si="22"/>
        <v>46080</v>
      </c>
      <c r="AG38" s="242">
        <f t="shared" si="10"/>
        <v>46080</v>
      </c>
      <c r="AH38" s="251"/>
      <c r="AI38" s="241">
        <f t="shared" si="23"/>
        <v>46108</v>
      </c>
      <c r="AJ38" s="242">
        <f t="shared" si="11"/>
        <v>46108</v>
      </c>
      <c r="AK38" s="251"/>
    </row>
    <row r="39" spans="2:37">
      <c r="B39" s="241">
        <f t="shared" si="12"/>
        <v>45775</v>
      </c>
      <c r="C39" s="242">
        <f t="shared" si="0"/>
        <v>45775</v>
      </c>
      <c r="D39" s="251"/>
      <c r="E39" s="241">
        <f t="shared" si="13"/>
        <v>45805</v>
      </c>
      <c r="F39" s="242">
        <f t="shared" si="1"/>
        <v>45805</v>
      </c>
      <c r="G39" s="251"/>
      <c r="H39" s="241">
        <f t="shared" si="14"/>
        <v>45836</v>
      </c>
      <c r="I39" s="242">
        <f t="shared" si="2"/>
        <v>45836</v>
      </c>
      <c r="J39" s="251"/>
      <c r="K39" s="241">
        <f t="shared" si="15"/>
        <v>45866</v>
      </c>
      <c r="L39" s="242">
        <f t="shared" si="3"/>
        <v>45866</v>
      </c>
      <c r="M39" s="251"/>
      <c r="N39" s="241">
        <f t="shared" si="16"/>
        <v>45897</v>
      </c>
      <c r="O39" s="242">
        <f t="shared" si="4"/>
        <v>45897</v>
      </c>
      <c r="P39" s="251"/>
      <c r="Q39" s="241">
        <f t="shared" si="17"/>
        <v>45928</v>
      </c>
      <c r="R39" s="242">
        <f t="shared" si="5"/>
        <v>45928</v>
      </c>
      <c r="S39" s="251"/>
      <c r="T39" s="241">
        <f t="shared" si="18"/>
        <v>45958</v>
      </c>
      <c r="U39" s="242">
        <f t="shared" si="6"/>
        <v>45958</v>
      </c>
      <c r="V39" s="251"/>
      <c r="W39" s="241">
        <f t="shared" si="19"/>
        <v>45989</v>
      </c>
      <c r="X39" s="242">
        <f t="shared" si="7"/>
        <v>45989</v>
      </c>
      <c r="Y39" s="251"/>
      <c r="Z39" s="241">
        <f t="shared" si="20"/>
        <v>46019</v>
      </c>
      <c r="AA39" s="242">
        <f t="shared" si="8"/>
        <v>46019</v>
      </c>
      <c r="AB39" s="251"/>
      <c r="AC39" s="241">
        <f t="shared" si="21"/>
        <v>46050</v>
      </c>
      <c r="AD39" s="242">
        <f t="shared" si="9"/>
        <v>46050</v>
      </c>
      <c r="AE39" s="251"/>
      <c r="AF39" s="241">
        <f t="shared" si="22"/>
        <v>46081</v>
      </c>
      <c r="AG39" s="242">
        <f t="shared" si="10"/>
        <v>46081</v>
      </c>
      <c r="AH39" s="251"/>
      <c r="AI39" s="241">
        <f t="shared" si="23"/>
        <v>46109</v>
      </c>
      <c r="AJ39" s="242">
        <f t="shared" si="11"/>
        <v>46109</v>
      </c>
      <c r="AK39" s="251"/>
    </row>
    <row r="40" spans="2:37">
      <c r="B40" s="241">
        <f>IF(B39="","",IF(DAY(B39+1)=1,"",B39+1))</f>
        <v>45776</v>
      </c>
      <c r="C40" s="242">
        <f t="shared" si="0"/>
        <v>45776</v>
      </c>
      <c r="D40" s="251"/>
      <c r="E40" s="241">
        <f>IF(E39="","",IF(DAY(E39+1)=1,"",E39+1))</f>
        <v>45806</v>
      </c>
      <c r="F40" s="242">
        <f t="shared" si="1"/>
        <v>45806</v>
      </c>
      <c r="G40" s="251"/>
      <c r="H40" s="241">
        <f>IF(H39="","",IF(DAY(H39+1)=1,"",H39+1))</f>
        <v>45837</v>
      </c>
      <c r="I40" s="242">
        <f t="shared" si="2"/>
        <v>45837</v>
      </c>
      <c r="J40" s="251"/>
      <c r="K40" s="241">
        <f>IF(K39="","",IF(DAY(K39+1)=1,"",K39+1))</f>
        <v>45867</v>
      </c>
      <c r="L40" s="242">
        <f t="shared" si="3"/>
        <v>45867</v>
      </c>
      <c r="M40" s="251"/>
      <c r="N40" s="241">
        <f>IF(N39="","",IF(DAY(N39+1)=1,"",N39+1))</f>
        <v>45898</v>
      </c>
      <c r="O40" s="242">
        <f t="shared" si="4"/>
        <v>45898</v>
      </c>
      <c r="P40" s="251"/>
      <c r="Q40" s="241">
        <f>IF(Q39="","",IF(DAY(Q39+1)=1,"",Q39+1))</f>
        <v>45929</v>
      </c>
      <c r="R40" s="242">
        <f t="shared" si="5"/>
        <v>45929</v>
      </c>
      <c r="S40" s="251"/>
      <c r="T40" s="241">
        <f>IF(T39="","",IF(DAY(T39+1)=1,"",T39+1))</f>
        <v>45959</v>
      </c>
      <c r="U40" s="242">
        <f t="shared" si="6"/>
        <v>45959</v>
      </c>
      <c r="V40" s="251"/>
      <c r="W40" s="241">
        <f>IF(W39="","",IF(DAY(W39+1)=1,"",W39+1))</f>
        <v>45990</v>
      </c>
      <c r="X40" s="242">
        <f t="shared" si="7"/>
        <v>45990</v>
      </c>
      <c r="Y40" s="251"/>
      <c r="Z40" s="241">
        <f>IF(Z39="","",IF(DAY(Z39+1)=1,"",Z39+1))</f>
        <v>46020</v>
      </c>
      <c r="AA40" s="242">
        <f t="shared" si="8"/>
        <v>46020</v>
      </c>
      <c r="AB40" s="251"/>
      <c r="AC40" s="241">
        <f>IF(AC39="","",IF(DAY(AC39+1)=1,"",AC39+1))</f>
        <v>46051</v>
      </c>
      <c r="AD40" s="242">
        <f t="shared" si="9"/>
        <v>46051</v>
      </c>
      <c r="AE40" s="251"/>
      <c r="AF40" s="263" t="str">
        <f>IF(AF39="","",IF(DAY(AF39+1)=1,"",AF39+1))</f>
        <v/>
      </c>
      <c r="AG40" s="264" t="str">
        <f t="shared" si="10"/>
        <v/>
      </c>
      <c r="AH40" s="265"/>
      <c r="AI40" s="241">
        <f>IF(AI39="","",IF(DAY(AI39+1)=1,"",AI39+1))</f>
        <v>46110</v>
      </c>
      <c r="AJ40" s="242">
        <f t="shared" si="11"/>
        <v>46110</v>
      </c>
      <c r="AK40" s="251"/>
    </row>
    <row r="41" spans="2:37">
      <c r="B41" s="241">
        <f t="shared" ref="B41:B42" si="24">IF(B40="","",IF(DAY(B40+1)=1,"",B40+1))</f>
        <v>45777</v>
      </c>
      <c r="C41" s="242">
        <f t="shared" si="0"/>
        <v>45777</v>
      </c>
      <c r="D41" s="251"/>
      <c r="E41" s="241">
        <f t="shared" ref="E41:E42" si="25">IF(E40="","",IF(DAY(E40+1)=1,"",E40+1))</f>
        <v>45807</v>
      </c>
      <c r="F41" s="242">
        <f t="shared" si="1"/>
        <v>45807</v>
      </c>
      <c r="G41" s="251"/>
      <c r="H41" s="241">
        <f t="shared" ref="H41:H42" si="26">IF(H40="","",IF(DAY(H40+1)=1,"",H40+1))</f>
        <v>45838</v>
      </c>
      <c r="I41" s="242">
        <f t="shared" si="2"/>
        <v>45838</v>
      </c>
      <c r="J41" s="251"/>
      <c r="K41" s="241">
        <f t="shared" ref="K41:K42" si="27">IF(K40="","",IF(DAY(K40+1)=1,"",K40+1))</f>
        <v>45868</v>
      </c>
      <c r="L41" s="242">
        <f t="shared" si="3"/>
        <v>45868</v>
      </c>
      <c r="M41" s="251"/>
      <c r="N41" s="241">
        <f t="shared" ref="N41:N42" si="28">IF(N40="","",IF(DAY(N40+1)=1,"",N40+1))</f>
        <v>45899</v>
      </c>
      <c r="O41" s="242">
        <f t="shared" si="4"/>
        <v>45899</v>
      </c>
      <c r="P41" s="251"/>
      <c r="Q41" s="241">
        <f t="shared" ref="Q41:Q42" si="29">IF(Q40="","",IF(DAY(Q40+1)=1,"",Q40+1))</f>
        <v>45930</v>
      </c>
      <c r="R41" s="242">
        <f t="shared" si="5"/>
        <v>45930</v>
      </c>
      <c r="S41" s="251"/>
      <c r="T41" s="241">
        <f t="shared" ref="T41:T42" si="30">IF(T40="","",IF(DAY(T40+1)=1,"",T40+1))</f>
        <v>45960</v>
      </c>
      <c r="U41" s="242">
        <f t="shared" si="6"/>
        <v>45960</v>
      </c>
      <c r="V41" s="251"/>
      <c r="W41" s="241">
        <f t="shared" ref="W41:W42" si="31">IF(W40="","",IF(DAY(W40+1)=1,"",W40+1))</f>
        <v>45991</v>
      </c>
      <c r="X41" s="242">
        <f t="shared" si="7"/>
        <v>45991</v>
      </c>
      <c r="Y41" s="251"/>
      <c r="Z41" s="241">
        <f t="shared" ref="Z41:Z42" si="32">IF(Z40="","",IF(DAY(Z40+1)=1,"",Z40+1))</f>
        <v>46021</v>
      </c>
      <c r="AA41" s="242">
        <f t="shared" si="8"/>
        <v>46021</v>
      </c>
      <c r="AB41" s="251"/>
      <c r="AC41" s="241">
        <f t="shared" ref="AC41:AC42" si="33">IF(AC40="","",IF(DAY(AC40+1)=1,"",AC40+1))</f>
        <v>46052</v>
      </c>
      <c r="AD41" s="242">
        <f t="shared" si="9"/>
        <v>46052</v>
      </c>
      <c r="AE41" s="251"/>
      <c r="AF41" s="263" t="str">
        <f t="shared" ref="AF41:AF42" si="34">IF(AF40="","",IF(DAY(AF40+1)=1,"",AF40+1))</f>
        <v/>
      </c>
      <c r="AG41" s="264" t="str">
        <f t="shared" si="10"/>
        <v/>
      </c>
      <c r="AH41" s="265"/>
      <c r="AI41" s="241">
        <f t="shared" ref="AI41:AI42" si="35">IF(AI40="","",IF(DAY(AI40+1)=1,"",AI40+1))</f>
        <v>46111</v>
      </c>
      <c r="AJ41" s="242">
        <f t="shared" si="11"/>
        <v>46111</v>
      </c>
      <c r="AK41" s="251"/>
    </row>
    <row r="42" spans="2:37">
      <c r="B42" s="263" t="str">
        <f t="shared" si="24"/>
        <v/>
      </c>
      <c r="C42" s="264" t="str">
        <f t="shared" si="0"/>
        <v/>
      </c>
      <c r="D42" s="265"/>
      <c r="E42" s="241">
        <f t="shared" si="25"/>
        <v>45808</v>
      </c>
      <c r="F42" s="242">
        <f t="shared" si="1"/>
        <v>45808</v>
      </c>
      <c r="G42" s="251"/>
      <c r="H42" s="263" t="str">
        <f t="shared" si="26"/>
        <v/>
      </c>
      <c r="I42" s="264" t="str">
        <f t="shared" si="2"/>
        <v/>
      </c>
      <c r="J42" s="265"/>
      <c r="K42" s="241">
        <f t="shared" si="27"/>
        <v>45869</v>
      </c>
      <c r="L42" s="242">
        <f t="shared" si="3"/>
        <v>45869</v>
      </c>
      <c r="M42" s="251"/>
      <c r="N42" s="241">
        <f t="shared" si="28"/>
        <v>45900</v>
      </c>
      <c r="O42" s="242">
        <f t="shared" si="4"/>
        <v>45900</v>
      </c>
      <c r="P42" s="251"/>
      <c r="Q42" s="263" t="str">
        <f t="shared" si="29"/>
        <v/>
      </c>
      <c r="R42" s="264" t="str">
        <f t="shared" si="5"/>
        <v/>
      </c>
      <c r="S42" s="265"/>
      <c r="T42" s="241">
        <f t="shared" si="30"/>
        <v>45961</v>
      </c>
      <c r="U42" s="242">
        <f t="shared" si="6"/>
        <v>45961</v>
      </c>
      <c r="V42" s="251"/>
      <c r="W42" s="263" t="str">
        <f t="shared" si="31"/>
        <v/>
      </c>
      <c r="X42" s="264" t="str">
        <f t="shared" si="7"/>
        <v/>
      </c>
      <c r="Y42" s="265"/>
      <c r="Z42" s="241">
        <f t="shared" si="32"/>
        <v>46022</v>
      </c>
      <c r="AA42" s="242">
        <f t="shared" si="8"/>
        <v>46022</v>
      </c>
      <c r="AB42" s="251"/>
      <c r="AC42" s="241">
        <f t="shared" si="33"/>
        <v>46053</v>
      </c>
      <c r="AD42" s="242">
        <f t="shared" si="9"/>
        <v>46053</v>
      </c>
      <c r="AE42" s="251"/>
      <c r="AF42" s="263" t="str">
        <f t="shared" si="34"/>
        <v/>
      </c>
      <c r="AG42" s="264" t="str">
        <f t="shared" si="10"/>
        <v/>
      </c>
      <c r="AH42" s="265"/>
      <c r="AI42" s="241">
        <f t="shared" si="35"/>
        <v>46112</v>
      </c>
      <c r="AJ42" s="242">
        <f t="shared" si="11"/>
        <v>46112</v>
      </c>
      <c r="AK42" s="251"/>
    </row>
  </sheetData>
  <sheetProtection algorithmName="SHA-512" hashValue="wjJyVDD4fnBmWbLuQQYsKwhUTb7BzdHMLfTwOjIT+7DhpO4NjKi8b57o7Fo2eQ1x+YQ4Ss6tslIUvXuDSOiRiw==" saltValue="5ctcvG/pSCKIzo54kLGy6Q==" spinCount="100000" sheet="1" scenarios="1" formatCells="0" formatColumns="0" formatRows="0" autoFilter="0"/>
  <mergeCells count="14">
    <mergeCell ref="AI11:AK11"/>
    <mergeCell ref="Q11:S11"/>
    <mergeCell ref="T11:V11"/>
    <mergeCell ref="W11:Y11"/>
    <mergeCell ref="Z11:AB11"/>
    <mergeCell ref="AC11:AE11"/>
    <mergeCell ref="AF11:AH11"/>
    <mergeCell ref="AC10:AE10"/>
    <mergeCell ref="N11:P11"/>
    <mergeCell ref="B10:D10"/>
    <mergeCell ref="B11:D11"/>
    <mergeCell ref="E11:G11"/>
    <mergeCell ref="H11:J11"/>
    <mergeCell ref="K11:M11"/>
  </mergeCells>
  <phoneticPr fontId="3"/>
  <conditionalFormatting sqref="D12:D42 G12:G42 J12:J42 M12:M42 P12:P42 S12:S42 V12:V42 Y12:Y42 AB12:AB42 AE12:AE42 AH12:AH42 AK12:AK42">
    <cfRule type="expression" dxfId="4" priority="1">
      <formula>C12&lt;&gt;""</formula>
    </cfRule>
  </conditionalFormatting>
  <dataValidations count="1">
    <dataValidation type="list" allowBlank="1" showInputMessage="1" showErrorMessage="1" sqref="M78:M1048576 P78:P1048576 S78:S1048576 V78:V1048576 Y78:Y1048576 AB78:AB1048576 AB11:AB45 Y11:Y45 V11:V45 S11:S45 P11:P45 M11:M45 J78:J1048576 AE10:AE42 D9:D44 D78:D1048576 AH10:AH42 G11:G44 G78:G1048576 D7 J11:J44 D2:D4 AK10:AK42" xr:uid="{694466F7-BE45-4207-BFC4-4234A0BDC895}">
      <formula1>"　,●"</formula1>
    </dataValidation>
  </dataValidations>
  <pageMargins left="0.7" right="0.7" top="0.75" bottom="0.75" header="0.3" footer="0.3"/>
  <pageSetup paperSize="9" scale="39" orientation="portrait" r:id="rId1"/>
  <colBreaks count="1" manualBreakCount="1">
    <brk id="4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38"/>
  <sheetViews>
    <sheetView workbookViewId="0">
      <selection activeCell="J226" sqref="J226"/>
    </sheetView>
  </sheetViews>
  <sheetFormatPr defaultRowHeight="13.5"/>
  <cols>
    <col min="1" max="1" width="17.375" style="57" customWidth="1"/>
    <col min="2" max="2" width="13" style="66" bestFit="1" customWidth="1"/>
    <col min="3" max="3" width="50.375" style="57" bestFit="1" customWidth="1"/>
    <col min="4" max="4" width="39.875" style="57" customWidth="1"/>
    <col min="5" max="5" width="18" style="57" customWidth="1"/>
    <col min="6" max="6" width="21.5" style="57" customWidth="1"/>
    <col min="7" max="16384" width="9" style="57"/>
  </cols>
  <sheetData>
    <row r="1" spans="1:6" ht="19.5" customHeight="1">
      <c r="A1" s="57" t="s">
        <v>701</v>
      </c>
      <c r="B1" s="66" t="s">
        <v>57</v>
      </c>
      <c r="C1" s="57" t="s">
        <v>1005</v>
      </c>
      <c r="D1" s="57" t="s">
        <v>1008</v>
      </c>
      <c r="E1" s="57" t="s">
        <v>1010</v>
      </c>
      <c r="F1" s="57" t="s">
        <v>1313</v>
      </c>
    </row>
    <row r="2" spans="1:6" s="298" customFormat="1" ht="19.5" customHeight="1">
      <c r="A2" s="296" t="s">
        <v>1314</v>
      </c>
      <c r="B2" s="297" t="s">
        <v>1315</v>
      </c>
      <c r="C2" s="298" t="s">
        <v>1316</v>
      </c>
      <c r="D2" s="298" t="s">
        <v>1316</v>
      </c>
      <c r="E2" s="298" t="s">
        <v>1316</v>
      </c>
      <c r="F2" s="298" t="s">
        <v>1316</v>
      </c>
    </row>
    <row r="3" spans="1:6">
      <c r="A3" s="66" t="s">
        <v>1489</v>
      </c>
      <c r="B3" s="113" t="s">
        <v>60</v>
      </c>
      <c r="C3" s="295" t="s">
        <v>1488</v>
      </c>
      <c r="D3" s="112" t="s">
        <v>61</v>
      </c>
      <c r="E3" s="112" t="s">
        <v>1317</v>
      </c>
      <c r="F3" s="57" t="s">
        <v>1318</v>
      </c>
    </row>
    <row r="4" spans="1:6">
      <c r="A4" s="66" t="s">
        <v>702</v>
      </c>
      <c r="B4" s="113" t="s">
        <v>66</v>
      </c>
      <c r="C4" s="112" t="s">
        <v>62</v>
      </c>
      <c r="D4" s="112" t="s">
        <v>65</v>
      </c>
      <c r="E4" s="112" t="s">
        <v>1317</v>
      </c>
      <c r="F4" s="57" t="s">
        <v>1318</v>
      </c>
    </row>
    <row r="5" spans="1:6">
      <c r="A5" s="66" t="s">
        <v>702</v>
      </c>
      <c r="B5" s="113" t="s">
        <v>68</v>
      </c>
      <c r="C5" s="112" t="s">
        <v>62</v>
      </c>
      <c r="D5" s="112" t="s">
        <v>67</v>
      </c>
      <c r="E5" s="112" t="s">
        <v>1317</v>
      </c>
      <c r="F5" s="57" t="s">
        <v>1318</v>
      </c>
    </row>
    <row r="6" spans="1:6">
      <c r="A6" s="66" t="s">
        <v>702</v>
      </c>
      <c r="B6" s="113" t="s">
        <v>70</v>
      </c>
      <c r="C6" s="112" t="s">
        <v>62</v>
      </c>
      <c r="D6" s="112" t="s">
        <v>69</v>
      </c>
      <c r="E6" s="112" t="s">
        <v>1317</v>
      </c>
      <c r="F6" s="57" t="s">
        <v>1318</v>
      </c>
    </row>
    <row r="7" spans="1:6">
      <c r="A7" s="66" t="s">
        <v>704</v>
      </c>
      <c r="B7" s="113" t="s">
        <v>72</v>
      </c>
      <c r="C7" s="112" t="s">
        <v>71</v>
      </c>
      <c r="D7" s="112" t="s">
        <v>73</v>
      </c>
      <c r="E7" s="112" t="s">
        <v>1317</v>
      </c>
      <c r="F7" s="57" t="s">
        <v>1318</v>
      </c>
    </row>
    <row r="8" spans="1:6">
      <c r="A8" s="66" t="s">
        <v>1491</v>
      </c>
      <c r="B8" s="113" t="s">
        <v>1319</v>
      </c>
      <c r="C8" s="295" t="s">
        <v>1490</v>
      </c>
      <c r="D8" s="112" t="s">
        <v>1320</v>
      </c>
      <c r="E8" s="112" t="s">
        <v>1317</v>
      </c>
      <c r="F8" s="57" t="s">
        <v>1321</v>
      </c>
    </row>
    <row r="9" spans="1:6">
      <c r="A9" s="66" t="s">
        <v>704</v>
      </c>
      <c r="B9" s="113" t="s">
        <v>76</v>
      </c>
      <c r="C9" s="112" t="s">
        <v>71</v>
      </c>
      <c r="D9" s="112" t="s">
        <v>75</v>
      </c>
      <c r="E9" s="112" t="s">
        <v>1317</v>
      </c>
      <c r="F9" s="57" t="s">
        <v>1318</v>
      </c>
    </row>
    <row r="10" spans="1:6">
      <c r="A10" s="66" t="s">
        <v>702</v>
      </c>
      <c r="B10" s="113" t="s">
        <v>78</v>
      </c>
      <c r="C10" s="112" t="s">
        <v>62</v>
      </c>
      <c r="D10" s="112" t="s">
        <v>77</v>
      </c>
      <c r="E10" s="112" t="s">
        <v>1317</v>
      </c>
      <c r="F10" s="57" t="s">
        <v>1318</v>
      </c>
    </row>
    <row r="11" spans="1:6">
      <c r="A11" s="66" t="s">
        <v>703</v>
      </c>
      <c r="B11" s="113" t="s">
        <v>80</v>
      </c>
      <c r="C11" s="112" t="s">
        <v>64</v>
      </c>
      <c r="D11" s="112" t="s">
        <v>79</v>
      </c>
      <c r="E11" s="112" t="s">
        <v>1317</v>
      </c>
      <c r="F11" s="57" t="s">
        <v>1318</v>
      </c>
    </row>
    <row r="12" spans="1:6">
      <c r="A12" s="66" t="s">
        <v>703</v>
      </c>
      <c r="B12" s="113" t="s">
        <v>82</v>
      </c>
      <c r="C12" s="112" t="s">
        <v>64</v>
      </c>
      <c r="D12" s="112" t="s">
        <v>81</v>
      </c>
      <c r="E12" s="112" t="s">
        <v>1317</v>
      </c>
      <c r="F12" s="57" t="s">
        <v>1318</v>
      </c>
    </row>
    <row r="13" spans="1:6">
      <c r="A13" s="66" t="s">
        <v>705</v>
      </c>
      <c r="B13" s="113" t="s">
        <v>84</v>
      </c>
      <c r="C13" s="112" t="s">
        <v>83</v>
      </c>
      <c r="D13" s="112" t="s">
        <v>85</v>
      </c>
      <c r="E13" s="112" t="s">
        <v>1317</v>
      </c>
      <c r="F13" s="57" t="s">
        <v>1318</v>
      </c>
    </row>
    <row r="14" spans="1:6">
      <c r="A14" s="66" t="s">
        <v>1493</v>
      </c>
      <c r="B14" s="113" t="s">
        <v>922</v>
      </c>
      <c r="C14" s="295" t="s">
        <v>1492</v>
      </c>
      <c r="D14" s="112" t="s">
        <v>966</v>
      </c>
      <c r="E14" s="112" t="s">
        <v>1317</v>
      </c>
      <c r="F14" s="57" t="s">
        <v>1318</v>
      </c>
    </row>
    <row r="15" spans="1:6">
      <c r="A15" s="66" t="s">
        <v>1495</v>
      </c>
      <c r="B15" s="113" t="s">
        <v>1109</v>
      </c>
      <c r="C15" s="295" t="s">
        <v>1494</v>
      </c>
      <c r="D15" s="112" t="s">
        <v>1178</v>
      </c>
      <c r="E15" s="112" t="s">
        <v>1317</v>
      </c>
      <c r="F15" s="57" t="s">
        <v>1321</v>
      </c>
    </row>
    <row r="16" spans="1:6">
      <c r="A16" s="66" t="s">
        <v>1495</v>
      </c>
      <c r="B16" s="113" t="s">
        <v>1109</v>
      </c>
      <c r="C16" s="112" t="s">
        <v>1150</v>
      </c>
      <c r="D16" s="112" t="s">
        <v>1178</v>
      </c>
      <c r="E16" s="112" t="s">
        <v>1317</v>
      </c>
      <c r="F16" s="57" t="s">
        <v>1318</v>
      </c>
    </row>
    <row r="17" spans="1:6">
      <c r="A17" s="66" t="s">
        <v>706</v>
      </c>
      <c r="B17" s="113" t="s">
        <v>86</v>
      </c>
      <c r="C17" s="111" t="s">
        <v>1485</v>
      </c>
      <c r="D17" s="112" t="s">
        <v>87</v>
      </c>
      <c r="E17" s="112" t="s">
        <v>1317</v>
      </c>
      <c r="F17" s="57" t="s">
        <v>1318</v>
      </c>
    </row>
    <row r="18" spans="1:6">
      <c r="A18" s="66" t="s">
        <v>1497</v>
      </c>
      <c r="B18" s="113" t="s">
        <v>89</v>
      </c>
      <c r="C18" s="295" t="s">
        <v>1496</v>
      </c>
      <c r="D18" s="112" t="s">
        <v>88</v>
      </c>
      <c r="E18" s="112" t="s">
        <v>1317</v>
      </c>
      <c r="F18" s="57" t="s">
        <v>1318</v>
      </c>
    </row>
    <row r="19" spans="1:6">
      <c r="A19" s="66" t="s">
        <v>1499</v>
      </c>
      <c r="B19" s="113" t="s">
        <v>91</v>
      </c>
      <c r="C19" s="295" t="s">
        <v>1498</v>
      </c>
      <c r="D19" s="112" t="s">
        <v>90</v>
      </c>
      <c r="E19" s="112" t="s">
        <v>1317</v>
      </c>
      <c r="F19" s="57" t="s">
        <v>1318</v>
      </c>
    </row>
    <row r="20" spans="1:6">
      <c r="A20" s="66" t="s">
        <v>1501</v>
      </c>
      <c r="B20" s="113" t="s">
        <v>93</v>
      </c>
      <c r="C20" s="295" t="s">
        <v>1500</v>
      </c>
      <c r="D20" s="112" t="s">
        <v>92</v>
      </c>
      <c r="E20" s="112" t="s">
        <v>1317</v>
      </c>
      <c r="F20" s="57" t="s">
        <v>1318</v>
      </c>
    </row>
    <row r="21" spans="1:6">
      <c r="A21" s="66" t="s">
        <v>704</v>
      </c>
      <c r="B21" s="113" t="s">
        <v>95</v>
      </c>
      <c r="C21" s="112" t="s">
        <v>71</v>
      </c>
      <c r="D21" s="112" t="s">
        <v>94</v>
      </c>
      <c r="E21" s="112" t="s">
        <v>1317</v>
      </c>
      <c r="F21" s="57" t="s">
        <v>1318</v>
      </c>
    </row>
    <row r="22" spans="1:6">
      <c r="A22" s="66" t="s">
        <v>1503</v>
      </c>
      <c r="B22" s="113" t="s">
        <v>97</v>
      </c>
      <c r="C22" s="295" t="s">
        <v>1502</v>
      </c>
      <c r="D22" s="112" t="s">
        <v>96</v>
      </c>
      <c r="E22" s="112" t="s">
        <v>1317</v>
      </c>
      <c r="F22" s="57" t="s">
        <v>1318</v>
      </c>
    </row>
    <row r="23" spans="1:6">
      <c r="A23" s="66" t="s">
        <v>704</v>
      </c>
      <c r="B23" s="113" t="s">
        <v>100</v>
      </c>
      <c r="C23" s="112" t="s">
        <v>71</v>
      </c>
      <c r="D23" s="112" t="s">
        <v>99</v>
      </c>
      <c r="E23" s="112" t="s">
        <v>1317</v>
      </c>
      <c r="F23" s="57" t="s">
        <v>1318</v>
      </c>
    </row>
    <row r="24" spans="1:6">
      <c r="A24" s="66" t="s">
        <v>1505</v>
      </c>
      <c r="B24" s="113" t="s">
        <v>708</v>
      </c>
      <c r="C24" s="295" t="s">
        <v>1504</v>
      </c>
      <c r="D24" s="112" t="s">
        <v>707</v>
      </c>
      <c r="E24" s="112" t="s">
        <v>1317</v>
      </c>
      <c r="F24" s="57" t="s">
        <v>1318</v>
      </c>
    </row>
    <row r="25" spans="1:6">
      <c r="A25" s="66" t="s">
        <v>702</v>
      </c>
      <c r="B25" s="113" t="s">
        <v>103</v>
      </c>
      <c r="C25" s="112" t="s">
        <v>62</v>
      </c>
      <c r="D25" s="112" t="s">
        <v>102</v>
      </c>
      <c r="E25" s="112" t="s">
        <v>1317</v>
      </c>
      <c r="F25" s="57" t="s">
        <v>1318</v>
      </c>
    </row>
    <row r="26" spans="1:6">
      <c r="A26" s="66" t="s">
        <v>702</v>
      </c>
      <c r="B26" s="113" t="s">
        <v>847</v>
      </c>
      <c r="C26" s="112" t="s">
        <v>62</v>
      </c>
      <c r="D26" s="112" t="s">
        <v>890</v>
      </c>
      <c r="E26" s="112" t="s">
        <v>1317</v>
      </c>
      <c r="F26" s="57" t="s">
        <v>1318</v>
      </c>
    </row>
    <row r="27" spans="1:6">
      <c r="A27" s="66"/>
      <c r="B27" s="113" t="s">
        <v>923</v>
      </c>
      <c r="C27" s="295" t="s">
        <v>1506</v>
      </c>
      <c r="D27" s="112" t="s">
        <v>967</v>
      </c>
      <c r="E27" s="112" t="s">
        <v>1317</v>
      </c>
      <c r="F27" s="57" t="s">
        <v>1321</v>
      </c>
    </row>
    <row r="28" spans="1:6">
      <c r="A28" s="66"/>
      <c r="B28" s="113" t="s">
        <v>923</v>
      </c>
      <c r="C28" s="112" t="s">
        <v>947</v>
      </c>
      <c r="D28" s="112" t="s">
        <v>967</v>
      </c>
      <c r="E28" s="112" t="s">
        <v>1317</v>
      </c>
      <c r="F28" s="57" t="s">
        <v>1318</v>
      </c>
    </row>
    <row r="29" spans="1:6">
      <c r="A29" s="66" t="s">
        <v>704</v>
      </c>
      <c r="B29" s="113" t="s">
        <v>1110</v>
      </c>
      <c r="C29" s="112" t="s">
        <v>71</v>
      </c>
      <c r="D29" s="112" t="s">
        <v>1179</v>
      </c>
      <c r="E29" s="112" t="s">
        <v>1317</v>
      </c>
      <c r="F29" s="57" t="s">
        <v>1318</v>
      </c>
    </row>
    <row r="30" spans="1:6">
      <c r="A30" s="66"/>
      <c r="B30" s="113" t="s">
        <v>1111</v>
      </c>
      <c r="C30" s="112" t="s">
        <v>1151</v>
      </c>
      <c r="D30" s="112" t="s">
        <v>1180</v>
      </c>
      <c r="E30" s="112" t="s">
        <v>1317</v>
      </c>
      <c r="F30" s="57" t="s">
        <v>1318</v>
      </c>
    </row>
    <row r="31" spans="1:6">
      <c r="A31" s="66"/>
      <c r="B31" s="113" t="s">
        <v>107</v>
      </c>
      <c r="C31" s="112" t="s">
        <v>105</v>
      </c>
      <c r="D31" s="112" t="s">
        <v>106</v>
      </c>
      <c r="E31" s="112" t="s">
        <v>1322</v>
      </c>
      <c r="F31" s="57" t="s">
        <v>1318</v>
      </c>
    </row>
    <row r="32" spans="1:6">
      <c r="A32" s="66"/>
      <c r="B32" s="113" t="s">
        <v>1323</v>
      </c>
      <c r="C32" s="112" t="s">
        <v>1324</v>
      </c>
      <c r="D32" s="112" t="s">
        <v>1325</v>
      </c>
      <c r="E32" s="112" t="s">
        <v>1326</v>
      </c>
      <c r="F32" s="57" t="s">
        <v>1321</v>
      </c>
    </row>
    <row r="33" spans="1:6">
      <c r="A33" s="66"/>
      <c r="B33" s="113" t="s">
        <v>110</v>
      </c>
      <c r="C33" s="112" t="s">
        <v>108</v>
      </c>
      <c r="D33" s="112" t="s">
        <v>109</v>
      </c>
      <c r="E33" s="112" t="s">
        <v>1322</v>
      </c>
      <c r="F33" s="57" t="s">
        <v>1318</v>
      </c>
    </row>
    <row r="34" spans="1:6">
      <c r="A34" s="66"/>
      <c r="B34" s="113" t="s">
        <v>1327</v>
      </c>
      <c r="C34" s="112" t="s">
        <v>1328</v>
      </c>
      <c r="D34" s="112" t="s">
        <v>1328</v>
      </c>
      <c r="E34" s="112" t="s">
        <v>1322</v>
      </c>
      <c r="F34" s="57" t="s">
        <v>1321</v>
      </c>
    </row>
    <row r="35" spans="1:6">
      <c r="A35" s="66" t="s">
        <v>705</v>
      </c>
      <c r="B35" s="113" t="s">
        <v>1329</v>
      </c>
      <c r="C35" s="112" t="s">
        <v>83</v>
      </c>
      <c r="D35" s="112" t="s">
        <v>1330</v>
      </c>
      <c r="E35" s="112" t="s">
        <v>1322</v>
      </c>
      <c r="F35" s="57" t="s">
        <v>1321</v>
      </c>
    </row>
    <row r="36" spans="1:6">
      <c r="A36" s="66"/>
      <c r="B36" s="113" t="s">
        <v>114</v>
      </c>
      <c r="C36" s="112" t="s">
        <v>112</v>
      </c>
      <c r="D36" s="112" t="s">
        <v>113</v>
      </c>
      <c r="E36" s="112" t="s">
        <v>1322</v>
      </c>
      <c r="F36" s="57" t="s">
        <v>1318</v>
      </c>
    </row>
    <row r="37" spans="1:6">
      <c r="A37" s="66" t="s">
        <v>709</v>
      </c>
      <c r="B37" s="113" t="s">
        <v>117</v>
      </c>
      <c r="C37" s="112" t="s">
        <v>115</v>
      </c>
      <c r="D37" s="112" t="s">
        <v>116</v>
      </c>
      <c r="E37" s="112" t="s">
        <v>1322</v>
      </c>
      <c r="F37" s="57" t="s">
        <v>1318</v>
      </c>
    </row>
    <row r="38" spans="1:6">
      <c r="A38" s="66" t="s">
        <v>705</v>
      </c>
      <c r="B38" s="113" t="s">
        <v>711</v>
      </c>
      <c r="C38" s="112" t="s">
        <v>83</v>
      </c>
      <c r="D38" s="112" t="s">
        <v>710</v>
      </c>
      <c r="E38" s="112" t="s">
        <v>1322</v>
      </c>
      <c r="F38" s="57" t="s">
        <v>1318</v>
      </c>
    </row>
    <row r="39" spans="1:6">
      <c r="A39" s="66"/>
      <c r="B39" s="113" t="s">
        <v>714</v>
      </c>
      <c r="C39" s="112" t="s">
        <v>712</v>
      </c>
      <c r="D39" s="112" t="s">
        <v>713</v>
      </c>
      <c r="E39" s="112" t="s">
        <v>1322</v>
      </c>
      <c r="F39" s="57" t="s">
        <v>1318</v>
      </c>
    </row>
    <row r="40" spans="1:6">
      <c r="A40" s="66"/>
      <c r="B40" s="113" t="s">
        <v>1331</v>
      </c>
      <c r="C40" s="112" t="s">
        <v>1332</v>
      </c>
      <c r="D40" s="112" t="s">
        <v>1333</v>
      </c>
      <c r="E40" s="112" t="s">
        <v>1322</v>
      </c>
      <c r="F40" s="57" t="s">
        <v>1321</v>
      </c>
    </row>
    <row r="41" spans="1:6">
      <c r="A41" s="66" t="s">
        <v>715</v>
      </c>
      <c r="B41" s="113" t="s">
        <v>120</v>
      </c>
      <c r="C41" s="112" t="s">
        <v>118</v>
      </c>
      <c r="D41" s="112" t="s">
        <v>119</v>
      </c>
      <c r="E41" s="112" t="s">
        <v>1334</v>
      </c>
      <c r="F41" s="57" t="s">
        <v>1318</v>
      </c>
    </row>
    <row r="42" spans="1:6">
      <c r="A42" s="66" t="s">
        <v>716</v>
      </c>
      <c r="B42" s="113" t="s">
        <v>125</v>
      </c>
      <c r="C42" s="112" t="s">
        <v>121</v>
      </c>
      <c r="D42" s="112" t="s">
        <v>124</v>
      </c>
      <c r="E42" s="112" t="s">
        <v>1334</v>
      </c>
      <c r="F42" s="57" t="s">
        <v>1318</v>
      </c>
    </row>
    <row r="43" spans="1:6">
      <c r="A43" s="66" t="s">
        <v>718</v>
      </c>
      <c r="B43" s="113" t="s">
        <v>127</v>
      </c>
      <c r="C43" s="112" t="s">
        <v>123</v>
      </c>
      <c r="D43" s="112" t="s">
        <v>126</v>
      </c>
      <c r="E43" s="112" t="s">
        <v>1334</v>
      </c>
      <c r="F43" s="57" t="s">
        <v>1318</v>
      </c>
    </row>
    <row r="44" spans="1:6">
      <c r="A44" s="66" t="s">
        <v>716</v>
      </c>
      <c r="B44" s="113" t="s">
        <v>924</v>
      </c>
      <c r="C44" s="112" t="s">
        <v>121</v>
      </c>
      <c r="D44" s="112" t="s">
        <v>128</v>
      </c>
      <c r="E44" s="112" t="s">
        <v>1334</v>
      </c>
      <c r="F44" s="57" t="s">
        <v>1318</v>
      </c>
    </row>
    <row r="45" spans="1:6">
      <c r="A45" s="66" t="s">
        <v>717</v>
      </c>
      <c r="B45" s="113" t="s">
        <v>129</v>
      </c>
      <c r="C45" s="112" t="s">
        <v>122</v>
      </c>
      <c r="D45" s="112" t="s">
        <v>130</v>
      </c>
      <c r="E45" s="112" t="s">
        <v>1334</v>
      </c>
      <c r="F45" s="57" t="s">
        <v>1318</v>
      </c>
    </row>
    <row r="46" spans="1:6">
      <c r="A46" s="66" t="s">
        <v>719</v>
      </c>
      <c r="B46" s="113" t="s">
        <v>133</v>
      </c>
      <c r="C46" s="112" t="s">
        <v>131</v>
      </c>
      <c r="D46" s="112" t="s">
        <v>132</v>
      </c>
      <c r="E46" s="112" t="s">
        <v>1334</v>
      </c>
      <c r="F46" s="57" t="s">
        <v>1318</v>
      </c>
    </row>
    <row r="47" spans="1:6">
      <c r="A47" s="66"/>
      <c r="B47" s="113" t="s">
        <v>1112</v>
      </c>
      <c r="C47" s="112" t="s">
        <v>1152</v>
      </c>
      <c r="D47" s="112" t="s">
        <v>1181</v>
      </c>
      <c r="E47" s="112" t="s">
        <v>1334</v>
      </c>
      <c r="F47" s="57" t="s">
        <v>1318</v>
      </c>
    </row>
    <row r="48" spans="1:6">
      <c r="A48" s="66" t="s">
        <v>720</v>
      </c>
      <c r="B48" s="113" t="s">
        <v>136</v>
      </c>
      <c r="C48" s="112" t="s">
        <v>134</v>
      </c>
      <c r="D48" s="112" t="s">
        <v>135</v>
      </c>
      <c r="E48" s="112" t="s">
        <v>1335</v>
      </c>
      <c r="F48" s="57" t="s">
        <v>1318</v>
      </c>
    </row>
    <row r="49" spans="1:6">
      <c r="A49" s="66" t="s">
        <v>720</v>
      </c>
      <c r="B49" s="113" t="s">
        <v>138</v>
      </c>
      <c r="C49" s="112" t="s">
        <v>134</v>
      </c>
      <c r="D49" s="112" t="s">
        <v>137</v>
      </c>
      <c r="E49" s="112" t="s">
        <v>1335</v>
      </c>
      <c r="F49" s="57" t="s">
        <v>1318</v>
      </c>
    </row>
    <row r="50" spans="1:6">
      <c r="A50" s="66" t="s">
        <v>722</v>
      </c>
      <c r="B50" s="113" t="s">
        <v>141</v>
      </c>
      <c r="C50" s="112" t="s">
        <v>139</v>
      </c>
      <c r="D50" s="112" t="s">
        <v>140</v>
      </c>
      <c r="E50" s="112" t="s">
        <v>1335</v>
      </c>
      <c r="F50" s="57" t="s">
        <v>1321</v>
      </c>
    </row>
    <row r="51" spans="1:6">
      <c r="A51" s="66" t="s">
        <v>722</v>
      </c>
      <c r="B51" s="113" t="s">
        <v>141</v>
      </c>
      <c r="C51" s="112" t="s">
        <v>139</v>
      </c>
      <c r="D51" s="112" t="s">
        <v>140</v>
      </c>
      <c r="E51" s="112" t="s">
        <v>1335</v>
      </c>
      <c r="F51" s="57" t="s">
        <v>1318</v>
      </c>
    </row>
    <row r="52" spans="1:6">
      <c r="A52" s="66"/>
      <c r="B52" s="113" t="s">
        <v>1014</v>
      </c>
      <c r="C52" s="112" t="s">
        <v>1045</v>
      </c>
      <c r="D52" s="112" t="s">
        <v>1071</v>
      </c>
      <c r="E52" s="112" t="s">
        <v>1335</v>
      </c>
      <c r="F52" s="57" t="s">
        <v>1318</v>
      </c>
    </row>
    <row r="53" spans="1:6">
      <c r="A53" s="66"/>
      <c r="B53" s="113" t="s">
        <v>1113</v>
      </c>
      <c r="C53" s="112" t="s">
        <v>1153</v>
      </c>
      <c r="D53" s="112" t="s">
        <v>1182</v>
      </c>
      <c r="E53" s="112" t="s">
        <v>1335</v>
      </c>
      <c r="F53" s="57" t="s">
        <v>1318</v>
      </c>
    </row>
    <row r="54" spans="1:6">
      <c r="A54" s="66"/>
      <c r="B54" s="113" t="s">
        <v>146</v>
      </c>
      <c r="C54" s="112" t="s">
        <v>143</v>
      </c>
      <c r="D54" s="112" t="s">
        <v>145</v>
      </c>
      <c r="E54" s="112" t="s">
        <v>1336</v>
      </c>
      <c r="F54" s="57" t="s">
        <v>1318</v>
      </c>
    </row>
    <row r="55" spans="1:6">
      <c r="A55" s="66"/>
      <c r="B55" s="113" t="s">
        <v>1337</v>
      </c>
      <c r="C55" s="112" t="s">
        <v>1338</v>
      </c>
      <c r="D55" s="112" t="s">
        <v>1339</v>
      </c>
      <c r="E55" s="112" t="s">
        <v>1336</v>
      </c>
      <c r="F55" s="57" t="s">
        <v>1321</v>
      </c>
    </row>
    <row r="56" spans="1:6">
      <c r="A56" s="66"/>
      <c r="B56" s="113" t="s">
        <v>149</v>
      </c>
      <c r="C56" s="112" t="s">
        <v>147</v>
      </c>
      <c r="D56" s="112" t="s">
        <v>148</v>
      </c>
      <c r="E56" s="112" t="s">
        <v>1336</v>
      </c>
      <c r="F56" s="57" t="s">
        <v>1318</v>
      </c>
    </row>
    <row r="57" spans="1:6">
      <c r="A57" s="66"/>
      <c r="B57" s="113" t="s">
        <v>150</v>
      </c>
      <c r="C57" s="112" t="s">
        <v>142</v>
      </c>
      <c r="D57" s="112" t="s">
        <v>144</v>
      </c>
      <c r="E57" s="112" t="s">
        <v>1336</v>
      </c>
      <c r="F57" s="57" t="s">
        <v>1318</v>
      </c>
    </row>
    <row r="58" spans="1:6">
      <c r="A58" s="66"/>
      <c r="B58" s="113" t="s">
        <v>153</v>
      </c>
      <c r="C58" s="112" t="s">
        <v>151</v>
      </c>
      <c r="D58" s="112" t="s">
        <v>152</v>
      </c>
      <c r="E58" s="112" t="s">
        <v>1336</v>
      </c>
      <c r="F58" s="57" t="s">
        <v>1318</v>
      </c>
    </row>
    <row r="59" spans="1:6">
      <c r="A59" s="66"/>
      <c r="B59" s="113" t="s">
        <v>155</v>
      </c>
      <c r="C59" s="112" t="s">
        <v>147</v>
      </c>
      <c r="D59" s="112" t="s">
        <v>154</v>
      </c>
      <c r="E59" s="112" t="s">
        <v>1336</v>
      </c>
      <c r="F59" s="57" t="s">
        <v>1318</v>
      </c>
    </row>
    <row r="60" spans="1:6">
      <c r="A60" s="66"/>
      <c r="B60" s="113" t="s">
        <v>158</v>
      </c>
      <c r="C60" s="112" t="s">
        <v>156</v>
      </c>
      <c r="D60" s="112" t="s">
        <v>157</v>
      </c>
      <c r="E60" s="112" t="s">
        <v>1336</v>
      </c>
      <c r="F60" s="57" t="s">
        <v>1318</v>
      </c>
    </row>
    <row r="61" spans="1:6">
      <c r="A61" s="66"/>
      <c r="B61" s="113" t="s">
        <v>1340</v>
      </c>
      <c r="C61" s="112" t="s">
        <v>159</v>
      </c>
      <c r="D61" s="112" t="s">
        <v>1341</v>
      </c>
      <c r="E61" s="112" t="s">
        <v>1336</v>
      </c>
      <c r="F61" s="57" t="s">
        <v>1321</v>
      </c>
    </row>
    <row r="62" spans="1:6">
      <c r="A62" s="66"/>
      <c r="B62" s="113" t="s">
        <v>725</v>
      </c>
      <c r="C62" s="112" t="s">
        <v>723</v>
      </c>
      <c r="D62" s="112" t="s">
        <v>724</v>
      </c>
      <c r="E62" s="112" t="s">
        <v>1336</v>
      </c>
      <c r="F62" s="57" t="s">
        <v>1318</v>
      </c>
    </row>
    <row r="63" spans="1:6">
      <c r="A63" s="66"/>
      <c r="B63" s="113" t="s">
        <v>848</v>
      </c>
      <c r="C63" s="112" t="s">
        <v>159</v>
      </c>
      <c r="D63" s="112" t="s">
        <v>726</v>
      </c>
      <c r="E63" s="112" t="s">
        <v>1336</v>
      </c>
      <c r="F63" s="57" t="s">
        <v>1318</v>
      </c>
    </row>
    <row r="64" spans="1:6">
      <c r="A64" s="66"/>
      <c r="B64" s="113" t="s">
        <v>849</v>
      </c>
      <c r="C64" s="112" t="s">
        <v>112</v>
      </c>
      <c r="D64" s="112" t="s">
        <v>891</v>
      </c>
      <c r="E64" s="112" t="s">
        <v>1336</v>
      </c>
      <c r="F64" s="57" t="s">
        <v>1318</v>
      </c>
    </row>
    <row r="65" spans="1:6">
      <c r="A65" s="66"/>
      <c r="B65" s="113" t="s">
        <v>1342</v>
      </c>
      <c r="C65" s="112" t="s">
        <v>147</v>
      </c>
      <c r="D65" s="112" t="s">
        <v>154</v>
      </c>
      <c r="E65" s="112" t="s">
        <v>1336</v>
      </c>
      <c r="F65" s="57" t="s">
        <v>1321</v>
      </c>
    </row>
    <row r="66" spans="1:6">
      <c r="A66" s="66" t="s">
        <v>746</v>
      </c>
      <c r="B66" s="113" t="s">
        <v>850</v>
      </c>
      <c r="C66" s="112" t="s">
        <v>294</v>
      </c>
      <c r="D66" s="112" t="s">
        <v>892</v>
      </c>
      <c r="E66" s="112" t="s">
        <v>1336</v>
      </c>
      <c r="F66" s="57" t="s">
        <v>1318</v>
      </c>
    </row>
    <row r="67" spans="1:6">
      <c r="A67" s="66"/>
      <c r="B67" s="113" t="s">
        <v>925</v>
      </c>
      <c r="C67" s="112" t="s">
        <v>948</v>
      </c>
      <c r="D67" s="112" t="s">
        <v>968</v>
      </c>
      <c r="E67" s="112" t="s">
        <v>1336</v>
      </c>
      <c r="F67" s="57" t="s">
        <v>1318</v>
      </c>
    </row>
    <row r="68" spans="1:6">
      <c r="A68" s="66"/>
      <c r="B68" s="113" t="s">
        <v>1343</v>
      </c>
      <c r="C68" s="112" t="s">
        <v>1344</v>
      </c>
      <c r="D68" s="112" t="s">
        <v>1345</v>
      </c>
      <c r="E68" s="112" t="s">
        <v>1336</v>
      </c>
      <c r="F68" s="57" t="s">
        <v>1321</v>
      </c>
    </row>
    <row r="69" spans="1:6">
      <c r="A69" s="66" t="s">
        <v>727</v>
      </c>
      <c r="B69" s="113" t="s">
        <v>162</v>
      </c>
      <c r="C69" s="112" t="s">
        <v>160</v>
      </c>
      <c r="D69" s="112" t="s">
        <v>161</v>
      </c>
      <c r="E69" s="112" t="s">
        <v>1346</v>
      </c>
      <c r="F69" s="57" t="s">
        <v>1318</v>
      </c>
    </row>
    <row r="70" spans="1:6">
      <c r="A70" s="66" t="s">
        <v>727</v>
      </c>
      <c r="B70" s="113" t="s">
        <v>163</v>
      </c>
      <c r="C70" s="112" t="s">
        <v>160</v>
      </c>
      <c r="D70" s="112" t="s">
        <v>1072</v>
      </c>
      <c r="E70" s="112" t="s">
        <v>1346</v>
      </c>
      <c r="F70" s="57" t="s">
        <v>1318</v>
      </c>
    </row>
    <row r="71" spans="1:6">
      <c r="A71" s="66" t="s">
        <v>728</v>
      </c>
      <c r="B71" s="113" t="s">
        <v>166</v>
      </c>
      <c r="C71" s="112" t="s">
        <v>164</v>
      </c>
      <c r="D71" s="112" t="s">
        <v>165</v>
      </c>
      <c r="E71" s="112" t="s">
        <v>1346</v>
      </c>
      <c r="F71" s="57" t="s">
        <v>1318</v>
      </c>
    </row>
    <row r="72" spans="1:6">
      <c r="A72" s="66"/>
      <c r="B72" s="113" t="s">
        <v>1015</v>
      </c>
      <c r="C72" s="112" t="s">
        <v>1046</v>
      </c>
      <c r="D72" s="112" t="s">
        <v>1073</v>
      </c>
      <c r="E72" s="112" t="s">
        <v>1346</v>
      </c>
      <c r="F72" s="57" t="s">
        <v>1318</v>
      </c>
    </row>
    <row r="73" spans="1:6">
      <c r="A73" s="66"/>
      <c r="B73" s="113" t="s">
        <v>1114</v>
      </c>
      <c r="C73" s="112" t="s">
        <v>1045</v>
      </c>
      <c r="D73" s="112" t="s">
        <v>1183</v>
      </c>
      <c r="E73" s="112" t="s">
        <v>1346</v>
      </c>
      <c r="F73" s="57" t="s">
        <v>1318</v>
      </c>
    </row>
    <row r="74" spans="1:6">
      <c r="A74" s="66" t="s">
        <v>746</v>
      </c>
      <c r="B74" s="113" t="s">
        <v>1115</v>
      </c>
      <c r="C74" s="112" t="s">
        <v>294</v>
      </c>
      <c r="D74" s="112" t="s">
        <v>1184</v>
      </c>
      <c r="E74" s="112" t="s">
        <v>1346</v>
      </c>
      <c r="F74" s="57" t="s">
        <v>1318</v>
      </c>
    </row>
    <row r="75" spans="1:6">
      <c r="A75" s="66" t="s">
        <v>729</v>
      </c>
      <c r="B75" s="113" t="s">
        <v>170</v>
      </c>
      <c r="C75" s="112" t="s">
        <v>168</v>
      </c>
      <c r="D75" s="112" t="s">
        <v>169</v>
      </c>
      <c r="E75" s="112" t="s">
        <v>1347</v>
      </c>
      <c r="F75" s="57" t="s">
        <v>1318</v>
      </c>
    </row>
    <row r="76" spans="1:6">
      <c r="A76" s="66" t="s">
        <v>727</v>
      </c>
      <c r="B76" s="113" t="s">
        <v>172</v>
      </c>
      <c r="C76" s="112" t="s">
        <v>160</v>
      </c>
      <c r="D76" s="112" t="s">
        <v>171</v>
      </c>
      <c r="E76" s="112" t="s">
        <v>1347</v>
      </c>
      <c r="F76" s="57" t="s">
        <v>1318</v>
      </c>
    </row>
    <row r="77" spans="1:6">
      <c r="A77" s="66"/>
      <c r="B77" s="113" t="s">
        <v>179</v>
      </c>
      <c r="C77" s="112" t="s">
        <v>177</v>
      </c>
      <c r="D77" s="112" t="s">
        <v>178</v>
      </c>
      <c r="E77" s="112" t="s">
        <v>1347</v>
      </c>
      <c r="F77" s="57" t="s">
        <v>1318</v>
      </c>
    </row>
    <row r="78" spans="1:6">
      <c r="A78" s="66"/>
      <c r="B78" s="113" t="s">
        <v>926</v>
      </c>
      <c r="C78" s="112" t="s">
        <v>159</v>
      </c>
      <c r="D78" s="112" t="s">
        <v>969</v>
      </c>
      <c r="E78" s="112" t="s">
        <v>1347</v>
      </c>
      <c r="F78" s="57" t="s">
        <v>1321</v>
      </c>
    </row>
    <row r="79" spans="1:6">
      <c r="A79" s="66"/>
      <c r="B79" s="113" t="s">
        <v>926</v>
      </c>
      <c r="C79" s="112" t="s">
        <v>159</v>
      </c>
      <c r="D79" s="112" t="s">
        <v>969</v>
      </c>
      <c r="E79" s="112" t="s">
        <v>1347</v>
      </c>
      <c r="F79" s="57" t="s">
        <v>1318</v>
      </c>
    </row>
    <row r="80" spans="1:6">
      <c r="A80" s="66"/>
      <c r="B80" s="113" t="s">
        <v>732</v>
      </c>
      <c r="C80" s="112" t="s">
        <v>731</v>
      </c>
      <c r="D80" s="112" t="s">
        <v>970</v>
      </c>
      <c r="E80" s="112" t="s">
        <v>1347</v>
      </c>
      <c r="F80" s="57" t="s">
        <v>1318</v>
      </c>
    </row>
    <row r="81" spans="1:6">
      <c r="A81" s="66"/>
      <c r="B81" s="113" t="s">
        <v>735</v>
      </c>
      <c r="C81" s="112" t="s">
        <v>733</v>
      </c>
      <c r="D81" s="112" t="s">
        <v>734</v>
      </c>
      <c r="E81" s="112" t="s">
        <v>1347</v>
      </c>
      <c r="F81" s="57" t="s">
        <v>1318</v>
      </c>
    </row>
    <row r="82" spans="1:6">
      <c r="A82" s="66" t="s">
        <v>1011</v>
      </c>
      <c r="B82" s="113" t="s">
        <v>1016</v>
      </c>
      <c r="C82" s="112" t="s">
        <v>1047</v>
      </c>
      <c r="D82" s="112" t="s">
        <v>1074</v>
      </c>
      <c r="E82" s="112" t="s">
        <v>1347</v>
      </c>
      <c r="F82" s="57" t="s">
        <v>1318</v>
      </c>
    </row>
    <row r="83" spans="1:6">
      <c r="A83" s="66"/>
      <c r="B83" s="113" t="s">
        <v>1116</v>
      </c>
      <c r="C83" s="112" t="s">
        <v>1045</v>
      </c>
      <c r="D83" s="112" t="s">
        <v>1185</v>
      </c>
      <c r="E83" s="112" t="s">
        <v>1347</v>
      </c>
      <c r="F83" s="57" t="s">
        <v>1318</v>
      </c>
    </row>
    <row r="84" spans="1:6">
      <c r="A84" s="66"/>
      <c r="B84" s="113" t="s">
        <v>1117</v>
      </c>
      <c r="C84" s="112" t="s">
        <v>1154</v>
      </c>
      <c r="D84" s="112" t="s">
        <v>1186</v>
      </c>
      <c r="E84" s="112" t="s">
        <v>1347</v>
      </c>
      <c r="F84" s="57" t="s">
        <v>1318</v>
      </c>
    </row>
    <row r="85" spans="1:6">
      <c r="A85" s="66"/>
      <c r="B85" s="113" t="s">
        <v>183</v>
      </c>
      <c r="C85" s="112" t="s">
        <v>181</v>
      </c>
      <c r="D85" s="112" t="s">
        <v>182</v>
      </c>
      <c r="E85" s="112" t="s">
        <v>1348</v>
      </c>
      <c r="F85" s="57" t="s">
        <v>1318</v>
      </c>
    </row>
    <row r="86" spans="1:6">
      <c r="A86" s="66"/>
      <c r="B86" s="113" t="s">
        <v>186</v>
      </c>
      <c r="C86" s="112" t="s">
        <v>184</v>
      </c>
      <c r="D86" s="112" t="s">
        <v>185</v>
      </c>
      <c r="E86" s="112" t="s">
        <v>1348</v>
      </c>
      <c r="F86" s="57" t="s">
        <v>1318</v>
      </c>
    </row>
    <row r="87" spans="1:6">
      <c r="A87" s="66"/>
      <c r="B87" s="113" t="s">
        <v>189</v>
      </c>
      <c r="C87" s="112" t="s">
        <v>188</v>
      </c>
      <c r="D87" s="112" t="s">
        <v>180</v>
      </c>
      <c r="E87" s="112" t="s">
        <v>1348</v>
      </c>
      <c r="F87" s="57" t="s">
        <v>1318</v>
      </c>
    </row>
    <row r="88" spans="1:6">
      <c r="A88" s="66" t="s">
        <v>736</v>
      </c>
      <c r="B88" s="113" t="s">
        <v>190</v>
      </c>
      <c r="C88" s="112" t="s">
        <v>187</v>
      </c>
      <c r="D88" s="112" t="s">
        <v>191</v>
      </c>
      <c r="E88" s="112" t="s">
        <v>1348</v>
      </c>
      <c r="F88" s="57" t="s">
        <v>1321</v>
      </c>
    </row>
    <row r="89" spans="1:6">
      <c r="A89" s="66" t="s">
        <v>736</v>
      </c>
      <c r="B89" s="113" t="s">
        <v>190</v>
      </c>
      <c r="C89" s="112" t="s">
        <v>187</v>
      </c>
      <c r="D89" s="112" t="s">
        <v>191</v>
      </c>
      <c r="E89" s="112" t="s">
        <v>1348</v>
      </c>
      <c r="F89" s="57" t="s">
        <v>1318</v>
      </c>
    </row>
    <row r="90" spans="1:6">
      <c r="A90" s="66"/>
      <c r="B90" s="113" t="s">
        <v>927</v>
      </c>
      <c r="C90" s="112" t="s">
        <v>949</v>
      </c>
      <c r="D90" s="112" t="s">
        <v>971</v>
      </c>
      <c r="E90" s="112" t="s">
        <v>1348</v>
      </c>
      <c r="F90" s="57" t="s">
        <v>1318</v>
      </c>
    </row>
    <row r="91" spans="1:6">
      <c r="A91" s="66"/>
      <c r="B91" s="113" t="s">
        <v>1017</v>
      </c>
      <c r="C91" s="112" t="s">
        <v>1048</v>
      </c>
      <c r="D91" s="112" t="s">
        <v>1187</v>
      </c>
      <c r="E91" s="112" t="s">
        <v>1348</v>
      </c>
      <c r="F91" s="57" t="s">
        <v>1318</v>
      </c>
    </row>
    <row r="92" spans="1:6">
      <c r="A92" s="66"/>
      <c r="B92" s="113" t="s">
        <v>1118</v>
      </c>
      <c r="C92" s="112" t="s">
        <v>1155</v>
      </c>
      <c r="D92" s="112" t="s">
        <v>1188</v>
      </c>
      <c r="E92" s="112" t="s">
        <v>1348</v>
      </c>
      <c r="F92" s="57" t="s">
        <v>1318</v>
      </c>
    </row>
    <row r="93" spans="1:6">
      <c r="A93" s="66"/>
      <c r="B93" s="113" t="s">
        <v>1119</v>
      </c>
      <c r="C93" s="112" t="s">
        <v>1045</v>
      </c>
      <c r="D93" s="112" t="s">
        <v>1189</v>
      </c>
      <c r="E93" s="112" t="s">
        <v>1348</v>
      </c>
      <c r="F93" s="57" t="s">
        <v>1318</v>
      </c>
    </row>
    <row r="94" spans="1:6">
      <c r="A94" s="66"/>
      <c r="B94" s="113" t="s">
        <v>194</v>
      </c>
      <c r="C94" s="112" t="s">
        <v>192</v>
      </c>
      <c r="D94" s="112" t="s">
        <v>193</v>
      </c>
      <c r="E94" s="112" t="s">
        <v>1349</v>
      </c>
      <c r="F94" s="57" t="s">
        <v>1318</v>
      </c>
    </row>
    <row r="95" spans="1:6">
      <c r="A95" s="66"/>
      <c r="B95" s="113" t="s">
        <v>199</v>
      </c>
      <c r="C95" s="112" t="s">
        <v>192</v>
      </c>
      <c r="D95" s="112" t="s">
        <v>198</v>
      </c>
      <c r="E95" s="112" t="s">
        <v>1349</v>
      </c>
      <c r="F95" s="57" t="s">
        <v>1318</v>
      </c>
    </row>
    <row r="96" spans="1:6">
      <c r="A96" s="66" t="s">
        <v>737</v>
      </c>
      <c r="B96" s="113" t="s">
        <v>200</v>
      </c>
      <c r="C96" s="112" t="s">
        <v>196</v>
      </c>
      <c r="D96" s="112" t="s">
        <v>197</v>
      </c>
      <c r="E96" s="112" t="s">
        <v>1349</v>
      </c>
      <c r="F96" s="57" t="s">
        <v>1318</v>
      </c>
    </row>
    <row r="97" spans="1:6">
      <c r="A97" s="66"/>
      <c r="B97" s="113" t="s">
        <v>202</v>
      </c>
      <c r="C97" s="112" t="s">
        <v>195</v>
      </c>
      <c r="D97" s="112" t="s">
        <v>201</v>
      </c>
      <c r="E97" s="112" t="s">
        <v>1349</v>
      </c>
      <c r="F97" s="57" t="s">
        <v>1318</v>
      </c>
    </row>
    <row r="98" spans="1:6">
      <c r="A98" s="66"/>
      <c r="B98" s="113" t="s">
        <v>204</v>
      </c>
      <c r="C98" s="112" t="s">
        <v>1156</v>
      </c>
      <c r="D98" s="112" t="s">
        <v>203</v>
      </c>
      <c r="E98" s="112" t="s">
        <v>1349</v>
      </c>
      <c r="F98" s="57" t="s">
        <v>1318</v>
      </c>
    </row>
    <row r="99" spans="1:6">
      <c r="A99" s="66"/>
      <c r="B99" s="113" t="s">
        <v>206</v>
      </c>
      <c r="C99" s="112" t="s">
        <v>195</v>
      </c>
      <c r="D99" s="112" t="s">
        <v>205</v>
      </c>
      <c r="E99" s="112" t="s">
        <v>1349</v>
      </c>
      <c r="F99" s="57" t="s">
        <v>1318</v>
      </c>
    </row>
    <row r="100" spans="1:6">
      <c r="A100" s="66"/>
      <c r="B100" s="113" t="s">
        <v>208</v>
      </c>
      <c r="C100" s="112" t="s">
        <v>58</v>
      </c>
      <c r="D100" s="112" t="s">
        <v>207</v>
      </c>
      <c r="E100" s="112" t="s">
        <v>1349</v>
      </c>
      <c r="F100" s="57" t="s">
        <v>1321</v>
      </c>
    </row>
    <row r="101" spans="1:6">
      <c r="A101" s="66"/>
      <c r="B101" s="113" t="s">
        <v>208</v>
      </c>
      <c r="C101" s="112" t="s">
        <v>58</v>
      </c>
      <c r="D101" s="112" t="s">
        <v>207</v>
      </c>
      <c r="E101" s="112" t="s">
        <v>1349</v>
      </c>
      <c r="F101" s="57" t="s">
        <v>1318</v>
      </c>
    </row>
    <row r="102" spans="1:6">
      <c r="A102" s="66" t="s">
        <v>706</v>
      </c>
      <c r="B102" s="113" t="s">
        <v>209</v>
      </c>
      <c r="C102" s="111" t="s">
        <v>964</v>
      </c>
      <c r="D102" s="295" t="s">
        <v>1483</v>
      </c>
      <c r="E102" s="112" t="s">
        <v>1349</v>
      </c>
      <c r="F102" s="57" t="s">
        <v>1318</v>
      </c>
    </row>
    <row r="103" spans="1:6">
      <c r="A103" s="66"/>
      <c r="B103" s="113" t="s">
        <v>212</v>
      </c>
      <c r="C103" s="112" t="s">
        <v>210</v>
      </c>
      <c r="D103" s="112" t="s">
        <v>211</v>
      </c>
      <c r="E103" s="112" t="s">
        <v>1349</v>
      </c>
      <c r="F103" s="57" t="s">
        <v>1318</v>
      </c>
    </row>
    <row r="104" spans="1:6">
      <c r="A104" s="66" t="s">
        <v>738</v>
      </c>
      <c r="B104" s="113" t="s">
        <v>215</v>
      </c>
      <c r="C104" s="112" t="s">
        <v>213</v>
      </c>
      <c r="D104" s="112" t="s">
        <v>214</v>
      </c>
      <c r="E104" s="112" t="s">
        <v>1349</v>
      </c>
      <c r="F104" s="57" t="s">
        <v>1318</v>
      </c>
    </row>
    <row r="105" spans="1:6">
      <c r="A105" s="66"/>
      <c r="B105" s="113" t="s">
        <v>218</v>
      </c>
      <c r="C105" s="112" t="s">
        <v>216</v>
      </c>
      <c r="D105" s="112" t="s">
        <v>217</v>
      </c>
      <c r="E105" s="112" t="s">
        <v>1349</v>
      </c>
      <c r="F105" s="57" t="s">
        <v>1318</v>
      </c>
    </row>
    <row r="106" spans="1:6">
      <c r="A106" s="66"/>
      <c r="B106" s="113" t="s">
        <v>1350</v>
      </c>
      <c r="C106" s="112" t="s">
        <v>1351</v>
      </c>
      <c r="D106" s="112" t="s">
        <v>1352</v>
      </c>
      <c r="E106" s="112" t="s">
        <v>1349</v>
      </c>
      <c r="F106" s="57" t="s">
        <v>1321</v>
      </c>
    </row>
    <row r="107" spans="1:6">
      <c r="A107" s="66" t="s">
        <v>706</v>
      </c>
      <c r="B107" s="113" t="s">
        <v>740</v>
      </c>
      <c r="C107" s="111" t="s">
        <v>1485</v>
      </c>
      <c r="D107" s="112" t="s">
        <v>739</v>
      </c>
      <c r="E107" s="112" t="s">
        <v>1349</v>
      </c>
      <c r="F107" s="57" t="s">
        <v>1318</v>
      </c>
    </row>
    <row r="108" spans="1:6">
      <c r="A108" s="66" t="s">
        <v>702</v>
      </c>
      <c r="B108" s="113" t="s">
        <v>1120</v>
      </c>
      <c r="C108" s="112" t="s">
        <v>62</v>
      </c>
      <c r="D108" s="112" t="s">
        <v>1190</v>
      </c>
      <c r="E108" s="112" t="s">
        <v>1349</v>
      </c>
      <c r="F108" s="57" t="s">
        <v>1318</v>
      </c>
    </row>
    <row r="109" spans="1:6">
      <c r="A109" s="66"/>
      <c r="B109" s="113" t="s">
        <v>1121</v>
      </c>
      <c r="C109" s="112" t="s">
        <v>1157</v>
      </c>
      <c r="D109" s="112" t="s">
        <v>1191</v>
      </c>
      <c r="E109" s="112" t="s">
        <v>1349</v>
      </c>
      <c r="F109" s="57" t="s">
        <v>1318</v>
      </c>
    </row>
    <row r="110" spans="1:6">
      <c r="A110" s="66"/>
      <c r="B110" s="113" t="s">
        <v>1122</v>
      </c>
      <c r="C110" s="112" t="s">
        <v>1158</v>
      </c>
      <c r="D110" s="112" t="s">
        <v>1192</v>
      </c>
      <c r="E110" s="112" t="s">
        <v>1349</v>
      </c>
      <c r="F110" s="57" t="s">
        <v>1318</v>
      </c>
    </row>
    <row r="111" spans="1:6">
      <c r="A111" s="66"/>
      <c r="B111" s="113" t="s">
        <v>851</v>
      </c>
      <c r="C111" s="112" t="s">
        <v>872</v>
      </c>
      <c r="D111" s="112" t="s">
        <v>893</v>
      </c>
      <c r="E111" s="112" t="s">
        <v>1353</v>
      </c>
      <c r="F111" s="57" t="s">
        <v>1318</v>
      </c>
    </row>
    <row r="112" spans="1:6">
      <c r="A112" s="66"/>
      <c r="B112" s="113" t="s">
        <v>221</v>
      </c>
      <c r="C112" s="112" t="s">
        <v>219</v>
      </c>
      <c r="D112" s="112" t="s">
        <v>220</v>
      </c>
      <c r="E112" s="112" t="s">
        <v>1353</v>
      </c>
      <c r="F112" s="57" t="s">
        <v>1318</v>
      </c>
    </row>
    <row r="113" spans="1:6">
      <c r="A113" s="66"/>
      <c r="B113" s="113" t="s">
        <v>224</v>
      </c>
      <c r="C113" s="112" t="s">
        <v>222</v>
      </c>
      <c r="D113" s="112" t="s">
        <v>223</v>
      </c>
      <c r="E113" s="112" t="s">
        <v>1353</v>
      </c>
      <c r="F113" s="57" t="s">
        <v>1318</v>
      </c>
    </row>
    <row r="114" spans="1:6">
      <c r="A114" s="66"/>
      <c r="B114" s="113" t="s">
        <v>227</v>
      </c>
      <c r="C114" s="112" t="s">
        <v>225</v>
      </c>
      <c r="D114" s="112" t="s">
        <v>226</v>
      </c>
      <c r="E114" s="112" t="s">
        <v>1353</v>
      </c>
      <c r="F114" s="57" t="s">
        <v>1318</v>
      </c>
    </row>
    <row r="115" spans="1:6">
      <c r="A115" s="66" t="s">
        <v>1354</v>
      </c>
      <c r="B115" s="113" t="s">
        <v>1355</v>
      </c>
      <c r="C115" s="112" t="s">
        <v>1356</v>
      </c>
      <c r="D115" s="112" t="s">
        <v>1357</v>
      </c>
      <c r="E115" s="112" t="s">
        <v>1353</v>
      </c>
      <c r="F115" s="57" t="s">
        <v>1321</v>
      </c>
    </row>
    <row r="116" spans="1:6">
      <c r="A116" s="66"/>
      <c r="B116" s="113" t="s">
        <v>230</v>
      </c>
      <c r="C116" s="112" t="s">
        <v>228</v>
      </c>
      <c r="D116" s="112" t="s">
        <v>229</v>
      </c>
      <c r="E116" s="112" t="s">
        <v>1353</v>
      </c>
      <c r="F116" s="57" t="s">
        <v>1318</v>
      </c>
    </row>
    <row r="117" spans="1:6">
      <c r="A117" s="66"/>
      <c r="B117" s="113" t="s">
        <v>232</v>
      </c>
      <c r="C117" s="112" t="s">
        <v>231</v>
      </c>
      <c r="D117" s="112" t="s">
        <v>233</v>
      </c>
      <c r="E117" s="112" t="s">
        <v>1353</v>
      </c>
      <c r="F117" s="57" t="s">
        <v>1318</v>
      </c>
    </row>
    <row r="118" spans="1:6">
      <c r="A118" s="66"/>
      <c r="B118" s="113" t="s">
        <v>1007</v>
      </c>
      <c r="C118" s="112" t="s">
        <v>1006</v>
      </c>
      <c r="D118" s="112" t="s">
        <v>1009</v>
      </c>
      <c r="E118" s="112" t="s">
        <v>1353</v>
      </c>
      <c r="F118" s="57" t="s">
        <v>1321</v>
      </c>
    </row>
    <row r="119" spans="1:6">
      <c r="A119" s="66"/>
      <c r="B119" s="113" t="s">
        <v>1007</v>
      </c>
      <c r="C119" s="112" t="s">
        <v>1006</v>
      </c>
      <c r="D119" s="112" t="s">
        <v>1009</v>
      </c>
      <c r="E119" s="112" t="s">
        <v>1353</v>
      </c>
      <c r="F119" s="57" t="s">
        <v>1318</v>
      </c>
    </row>
    <row r="120" spans="1:6">
      <c r="A120" s="66"/>
      <c r="B120" s="113" t="s">
        <v>1018</v>
      </c>
      <c r="C120" s="112" t="s">
        <v>258</v>
      </c>
      <c r="D120" s="112" t="s">
        <v>1075</v>
      </c>
      <c r="E120" s="112" t="s">
        <v>1353</v>
      </c>
      <c r="F120" s="57" t="s">
        <v>1318</v>
      </c>
    </row>
    <row r="121" spans="1:6">
      <c r="A121" s="66"/>
      <c r="B121" s="113" t="s">
        <v>1123</v>
      </c>
      <c r="C121" s="112" t="s">
        <v>1159</v>
      </c>
      <c r="D121" s="112" t="s">
        <v>1193</v>
      </c>
      <c r="E121" s="112" t="s">
        <v>1353</v>
      </c>
      <c r="F121" s="57" t="s">
        <v>1318</v>
      </c>
    </row>
    <row r="122" spans="1:6">
      <c r="A122" s="66" t="s">
        <v>741</v>
      </c>
      <c r="B122" s="113" t="s">
        <v>236</v>
      </c>
      <c r="C122" s="112" t="s">
        <v>234</v>
      </c>
      <c r="D122" s="112" t="s">
        <v>235</v>
      </c>
      <c r="E122" s="112" t="s">
        <v>1358</v>
      </c>
      <c r="F122" s="57" t="s">
        <v>1318</v>
      </c>
    </row>
    <row r="123" spans="1:6">
      <c r="A123" s="66"/>
      <c r="B123" s="113" t="s">
        <v>239</v>
      </c>
      <c r="C123" s="112" t="s">
        <v>237</v>
      </c>
      <c r="D123" s="112" t="s">
        <v>238</v>
      </c>
      <c r="E123" s="112" t="s">
        <v>1358</v>
      </c>
      <c r="F123" s="57" t="s">
        <v>1318</v>
      </c>
    </row>
    <row r="124" spans="1:6">
      <c r="A124" s="66"/>
      <c r="B124" s="113" t="s">
        <v>928</v>
      </c>
      <c r="C124" s="112" t="s">
        <v>950</v>
      </c>
      <c r="D124" s="112" t="s">
        <v>972</v>
      </c>
      <c r="E124" s="112" t="s">
        <v>1358</v>
      </c>
      <c r="F124" s="57" t="s">
        <v>1318</v>
      </c>
    </row>
    <row r="125" spans="1:6">
      <c r="A125" s="66" t="s">
        <v>845</v>
      </c>
      <c r="B125" s="113" t="s">
        <v>852</v>
      </c>
      <c r="C125" s="112" t="s">
        <v>873</v>
      </c>
      <c r="D125" s="112" t="s">
        <v>894</v>
      </c>
      <c r="E125" s="112" t="s">
        <v>1358</v>
      </c>
      <c r="F125" s="57" t="s">
        <v>1318</v>
      </c>
    </row>
    <row r="126" spans="1:6">
      <c r="A126" s="66"/>
      <c r="B126" s="113" t="s">
        <v>853</v>
      </c>
      <c r="C126" s="112" t="s">
        <v>299</v>
      </c>
      <c r="D126" s="112" t="s">
        <v>895</v>
      </c>
      <c r="E126" s="112" t="s">
        <v>1358</v>
      </c>
      <c r="F126" s="57" t="s">
        <v>1318</v>
      </c>
    </row>
    <row r="127" spans="1:6">
      <c r="A127" s="66" t="s">
        <v>1012</v>
      </c>
      <c r="B127" s="113" t="s">
        <v>929</v>
      </c>
      <c r="C127" s="112" t="s">
        <v>951</v>
      </c>
      <c r="D127" s="112" t="s">
        <v>973</v>
      </c>
      <c r="E127" s="112" t="s">
        <v>1358</v>
      </c>
      <c r="F127" s="57" t="s">
        <v>1318</v>
      </c>
    </row>
    <row r="128" spans="1:6">
      <c r="A128" s="66" t="s">
        <v>742</v>
      </c>
      <c r="B128" s="113" t="s">
        <v>245</v>
      </c>
      <c r="C128" s="112" t="s">
        <v>241</v>
      </c>
      <c r="D128" s="112" t="s">
        <v>244</v>
      </c>
      <c r="E128" s="112" t="s">
        <v>1359</v>
      </c>
      <c r="F128" s="57" t="s">
        <v>1318</v>
      </c>
    </row>
    <row r="129" spans="1:6">
      <c r="A129" s="66"/>
      <c r="B129" s="113" t="s">
        <v>249</v>
      </c>
      <c r="C129" s="112" t="s">
        <v>247</v>
      </c>
      <c r="D129" s="112" t="s">
        <v>248</v>
      </c>
      <c r="E129" s="112" t="s">
        <v>1359</v>
      </c>
      <c r="F129" s="57" t="s">
        <v>1318</v>
      </c>
    </row>
    <row r="130" spans="1:6">
      <c r="A130" s="66"/>
      <c r="B130" s="113" t="s">
        <v>251</v>
      </c>
      <c r="C130" s="112" t="s">
        <v>240</v>
      </c>
      <c r="D130" s="112" t="s">
        <v>250</v>
      </c>
      <c r="E130" s="112" t="s">
        <v>1359</v>
      </c>
      <c r="F130" s="57" t="s">
        <v>1318</v>
      </c>
    </row>
    <row r="131" spans="1:6">
      <c r="A131" s="66"/>
      <c r="B131" s="113" t="s">
        <v>253</v>
      </c>
      <c r="C131" s="112" t="s">
        <v>246</v>
      </c>
      <c r="D131" s="112" t="s">
        <v>252</v>
      </c>
      <c r="E131" s="112" t="s">
        <v>1359</v>
      </c>
      <c r="F131" s="57" t="s">
        <v>1318</v>
      </c>
    </row>
    <row r="132" spans="1:6">
      <c r="A132" s="66" t="s">
        <v>1360</v>
      </c>
      <c r="B132" s="113" t="s">
        <v>1361</v>
      </c>
      <c r="C132" s="112" t="s">
        <v>1362</v>
      </c>
      <c r="D132" s="112" t="s">
        <v>1363</v>
      </c>
      <c r="E132" s="112" t="s">
        <v>1359</v>
      </c>
      <c r="F132" s="57" t="s">
        <v>1321</v>
      </c>
    </row>
    <row r="133" spans="1:6">
      <c r="A133" s="66"/>
      <c r="B133" s="113" t="s">
        <v>257</v>
      </c>
      <c r="C133" s="112" t="s">
        <v>255</v>
      </c>
      <c r="D133" s="112" t="s">
        <v>256</v>
      </c>
      <c r="E133" s="112" t="s">
        <v>1359</v>
      </c>
      <c r="F133" s="57" t="s">
        <v>1321</v>
      </c>
    </row>
    <row r="134" spans="1:6">
      <c r="A134" s="66"/>
      <c r="B134" s="113" t="s">
        <v>257</v>
      </c>
      <c r="C134" s="112" t="s">
        <v>255</v>
      </c>
      <c r="D134" s="112" t="s">
        <v>256</v>
      </c>
      <c r="E134" s="112" t="s">
        <v>1359</v>
      </c>
      <c r="F134" s="57" t="s">
        <v>1318</v>
      </c>
    </row>
    <row r="135" spans="1:6">
      <c r="A135" s="66" t="s">
        <v>742</v>
      </c>
      <c r="B135" s="113" t="s">
        <v>259</v>
      </c>
      <c r="C135" s="112" t="s">
        <v>241</v>
      </c>
      <c r="D135" s="112" t="s">
        <v>243</v>
      </c>
      <c r="E135" s="112" t="s">
        <v>1359</v>
      </c>
      <c r="F135" s="57" t="s">
        <v>1318</v>
      </c>
    </row>
    <row r="136" spans="1:6">
      <c r="A136" s="66" t="s">
        <v>744</v>
      </c>
      <c r="B136" s="113" t="s">
        <v>262</v>
      </c>
      <c r="C136" s="112" t="s">
        <v>260</v>
      </c>
      <c r="D136" s="112" t="s">
        <v>261</v>
      </c>
      <c r="E136" s="112" t="s">
        <v>1359</v>
      </c>
      <c r="F136" s="57" t="s">
        <v>1318</v>
      </c>
    </row>
    <row r="137" spans="1:6">
      <c r="A137" s="66" t="s">
        <v>1487</v>
      </c>
      <c r="B137" s="113" t="s">
        <v>264</v>
      </c>
      <c r="C137" s="295" t="s">
        <v>1486</v>
      </c>
      <c r="D137" s="112" t="s">
        <v>263</v>
      </c>
      <c r="E137" s="112" t="s">
        <v>1359</v>
      </c>
      <c r="F137" s="57" t="s">
        <v>1318</v>
      </c>
    </row>
    <row r="138" spans="1:6">
      <c r="A138" s="66"/>
      <c r="B138" s="113" t="s">
        <v>267</v>
      </c>
      <c r="C138" s="112" t="s">
        <v>265</v>
      </c>
      <c r="D138" s="112" t="s">
        <v>266</v>
      </c>
      <c r="E138" s="112" t="s">
        <v>1359</v>
      </c>
      <c r="F138" s="57" t="s">
        <v>1318</v>
      </c>
    </row>
    <row r="139" spans="1:6">
      <c r="A139" s="66"/>
      <c r="B139" s="113" t="s">
        <v>270</v>
      </c>
      <c r="C139" s="112" t="s">
        <v>268</v>
      </c>
      <c r="D139" s="112" t="s">
        <v>269</v>
      </c>
      <c r="E139" s="112" t="s">
        <v>1359</v>
      </c>
      <c r="F139" s="57" t="s">
        <v>1318</v>
      </c>
    </row>
    <row r="140" spans="1:6">
      <c r="A140" s="66"/>
      <c r="B140" s="113" t="s">
        <v>273</v>
      </c>
      <c r="C140" s="112" t="s">
        <v>271</v>
      </c>
      <c r="D140" s="112" t="s">
        <v>272</v>
      </c>
      <c r="E140" s="112" t="s">
        <v>1359</v>
      </c>
      <c r="F140" s="57" t="s">
        <v>1318</v>
      </c>
    </row>
    <row r="141" spans="1:6">
      <c r="A141" s="66"/>
      <c r="B141" s="113" t="s">
        <v>276</v>
      </c>
      <c r="C141" s="112" t="s">
        <v>274</v>
      </c>
      <c r="D141" s="112" t="s">
        <v>275</v>
      </c>
      <c r="E141" s="112" t="s">
        <v>1359</v>
      </c>
      <c r="F141" s="57" t="s">
        <v>1318</v>
      </c>
    </row>
    <row r="142" spans="1:6">
      <c r="A142" s="66" t="s">
        <v>846</v>
      </c>
      <c r="B142" s="113" t="s">
        <v>854</v>
      </c>
      <c r="C142" s="112" t="s">
        <v>874</v>
      </c>
      <c r="D142" s="112" t="s">
        <v>896</v>
      </c>
      <c r="E142" s="112" t="s">
        <v>1359</v>
      </c>
      <c r="F142" s="57" t="s">
        <v>1318</v>
      </c>
    </row>
    <row r="143" spans="1:6">
      <c r="A143" s="66"/>
      <c r="B143" s="113" t="s">
        <v>855</v>
      </c>
      <c r="C143" s="112" t="s">
        <v>875</v>
      </c>
      <c r="D143" s="112" t="s">
        <v>1076</v>
      </c>
      <c r="E143" s="112" t="s">
        <v>1359</v>
      </c>
      <c r="F143" s="57" t="s">
        <v>1318</v>
      </c>
    </row>
    <row r="144" spans="1:6">
      <c r="A144" s="66"/>
      <c r="B144" s="113" t="s">
        <v>930</v>
      </c>
      <c r="C144" s="112" t="s">
        <v>952</v>
      </c>
      <c r="D144" s="112" t="s">
        <v>974</v>
      </c>
      <c r="E144" s="112" t="s">
        <v>1359</v>
      </c>
      <c r="F144" s="57" t="s">
        <v>1318</v>
      </c>
    </row>
    <row r="145" spans="1:6">
      <c r="A145" s="66"/>
      <c r="B145" s="113" t="s">
        <v>1019</v>
      </c>
      <c r="C145" s="112" t="s">
        <v>1050</v>
      </c>
      <c r="D145" s="112" t="s">
        <v>1077</v>
      </c>
      <c r="E145" s="112" t="s">
        <v>1359</v>
      </c>
      <c r="F145" s="57" t="s">
        <v>1318</v>
      </c>
    </row>
    <row r="146" spans="1:6">
      <c r="A146" s="66"/>
      <c r="B146" s="113" t="s">
        <v>1124</v>
      </c>
      <c r="C146" s="112" t="s">
        <v>1160</v>
      </c>
      <c r="D146" s="112" t="s">
        <v>1194</v>
      </c>
      <c r="E146" s="112" t="s">
        <v>1359</v>
      </c>
      <c r="F146" s="57" t="s">
        <v>1318</v>
      </c>
    </row>
    <row r="147" spans="1:6">
      <c r="A147" s="66"/>
      <c r="B147" s="113" t="s">
        <v>279</v>
      </c>
      <c r="C147" s="112" t="s">
        <v>277</v>
      </c>
      <c r="D147" s="112" t="s">
        <v>278</v>
      </c>
      <c r="E147" s="112" t="s">
        <v>1364</v>
      </c>
      <c r="F147" s="57" t="s">
        <v>1318</v>
      </c>
    </row>
    <row r="148" spans="1:6">
      <c r="A148" s="66"/>
      <c r="B148" s="113" t="s">
        <v>282</v>
      </c>
      <c r="C148" s="112" t="s">
        <v>280</v>
      </c>
      <c r="D148" s="112" t="s">
        <v>281</v>
      </c>
      <c r="E148" s="112" t="s">
        <v>1364</v>
      </c>
      <c r="F148" s="57" t="s">
        <v>1318</v>
      </c>
    </row>
    <row r="149" spans="1:6">
      <c r="A149" s="66"/>
      <c r="B149" s="113" t="s">
        <v>856</v>
      </c>
      <c r="C149" s="112" t="s">
        <v>876</v>
      </c>
      <c r="D149" s="112" t="s">
        <v>897</v>
      </c>
      <c r="E149" s="112" t="s">
        <v>1364</v>
      </c>
      <c r="F149" s="57" t="s">
        <v>1318</v>
      </c>
    </row>
    <row r="150" spans="1:6">
      <c r="A150" s="66"/>
      <c r="B150" s="113" t="s">
        <v>1125</v>
      </c>
      <c r="C150" s="112" t="s">
        <v>712</v>
      </c>
      <c r="D150" s="112" t="s">
        <v>1195</v>
      </c>
      <c r="E150" s="112" t="s">
        <v>1365</v>
      </c>
      <c r="F150" s="57" t="s">
        <v>1318</v>
      </c>
    </row>
    <row r="151" spans="1:6">
      <c r="A151" s="66" t="s">
        <v>737</v>
      </c>
      <c r="B151" s="113" t="s">
        <v>284</v>
      </c>
      <c r="C151" s="112" t="s">
        <v>196</v>
      </c>
      <c r="D151" s="112" t="s">
        <v>283</v>
      </c>
      <c r="E151" s="112" t="s">
        <v>1366</v>
      </c>
      <c r="F151" s="57" t="s">
        <v>1318</v>
      </c>
    </row>
    <row r="152" spans="1:6">
      <c r="A152" s="66"/>
      <c r="B152" s="113" t="s">
        <v>1367</v>
      </c>
      <c r="C152" s="112" t="s">
        <v>1368</v>
      </c>
      <c r="D152" s="112" t="s">
        <v>1369</v>
      </c>
      <c r="E152" s="112" t="s">
        <v>1366</v>
      </c>
      <c r="F152" s="57" t="s">
        <v>1321</v>
      </c>
    </row>
    <row r="153" spans="1:6">
      <c r="A153" s="66" t="s">
        <v>745</v>
      </c>
      <c r="B153" s="113" t="s">
        <v>287</v>
      </c>
      <c r="C153" s="112" t="s">
        <v>285</v>
      </c>
      <c r="D153" s="112" t="s">
        <v>286</v>
      </c>
      <c r="E153" s="112" t="s">
        <v>1370</v>
      </c>
      <c r="F153" s="57" t="s">
        <v>1318</v>
      </c>
    </row>
    <row r="154" spans="1:6">
      <c r="A154" s="66" t="s">
        <v>737</v>
      </c>
      <c r="B154" s="113" t="s">
        <v>289</v>
      </c>
      <c r="C154" s="112" t="s">
        <v>196</v>
      </c>
      <c r="D154" s="112" t="s">
        <v>288</v>
      </c>
      <c r="E154" s="112" t="s">
        <v>1371</v>
      </c>
      <c r="F154" s="57" t="s">
        <v>1318</v>
      </c>
    </row>
    <row r="155" spans="1:6">
      <c r="A155" s="66" t="s">
        <v>737</v>
      </c>
      <c r="B155" s="113" t="s">
        <v>291</v>
      </c>
      <c r="C155" s="112" t="s">
        <v>196</v>
      </c>
      <c r="D155" s="112" t="s">
        <v>290</v>
      </c>
      <c r="E155" s="112" t="s">
        <v>1370</v>
      </c>
      <c r="F155" s="57" t="s">
        <v>1318</v>
      </c>
    </row>
    <row r="156" spans="1:6">
      <c r="A156" s="66" t="s">
        <v>727</v>
      </c>
      <c r="B156" s="113" t="s">
        <v>293</v>
      </c>
      <c r="C156" s="112" t="s">
        <v>160</v>
      </c>
      <c r="D156" s="112" t="s">
        <v>292</v>
      </c>
      <c r="E156" s="112" t="s">
        <v>1372</v>
      </c>
      <c r="F156" s="57" t="s">
        <v>1318</v>
      </c>
    </row>
    <row r="157" spans="1:6">
      <c r="A157" s="66" t="s">
        <v>746</v>
      </c>
      <c r="B157" s="113" t="s">
        <v>295</v>
      </c>
      <c r="C157" s="112" t="s">
        <v>294</v>
      </c>
      <c r="D157" s="112" t="s">
        <v>296</v>
      </c>
      <c r="E157" s="112" t="s">
        <v>1373</v>
      </c>
      <c r="F157" s="57" t="s">
        <v>1318</v>
      </c>
    </row>
    <row r="158" spans="1:6">
      <c r="A158" s="66" t="s">
        <v>747</v>
      </c>
      <c r="B158" s="113" t="s">
        <v>298</v>
      </c>
      <c r="C158" s="112" t="s">
        <v>297</v>
      </c>
      <c r="D158" s="112" t="s">
        <v>898</v>
      </c>
      <c r="E158" s="112" t="s">
        <v>1371</v>
      </c>
      <c r="F158" s="57" t="s">
        <v>1318</v>
      </c>
    </row>
    <row r="159" spans="1:6">
      <c r="A159" s="66"/>
      <c r="B159" s="113" t="s">
        <v>1374</v>
      </c>
      <c r="C159" s="112" t="s">
        <v>299</v>
      </c>
      <c r="D159" s="112" t="s">
        <v>1375</v>
      </c>
      <c r="E159" s="112" t="s">
        <v>1370</v>
      </c>
      <c r="F159" s="57" t="s">
        <v>1321</v>
      </c>
    </row>
    <row r="160" spans="1:6">
      <c r="A160" s="66"/>
      <c r="B160" s="113" t="s">
        <v>302</v>
      </c>
      <c r="C160" s="112" t="s">
        <v>299</v>
      </c>
      <c r="D160" s="112" t="s">
        <v>975</v>
      </c>
      <c r="E160" s="112" t="s">
        <v>1370</v>
      </c>
      <c r="F160" s="57" t="s">
        <v>1318</v>
      </c>
    </row>
    <row r="161" spans="1:6">
      <c r="A161" s="66"/>
      <c r="B161" s="113" t="s">
        <v>1376</v>
      </c>
      <c r="C161" s="112" t="s">
        <v>299</v>
      </c>
      <c r="D161" s="112" t="s">
        <v>1377</v>
      </c>
      <c r="E161" s="112" t="s">
        <v>1370</v>
      </c>
      <c r="F161" s="57" t="s">
        <v>1321</v>
      </c>
    </row>
    <row r="162" spans="1:6">
      <c r="A162" s="66"/>
      <c r="B162" s="113" t="s">
        <v>857</v>
      </c>
      <c r="C162" s="112" t="s">
        <v>877</v>
      </c>
      <c r="D162" s="112" t="s">
        <v>300</v>
      </c>
      <c r="E162" s="112" t="s">
        <v>1370</v>
      </c>
      <c r="F162" s="57" t="s">
        <v>1318</v>
      </c>
    </row>
    <row r="163" spans="1:6">
      <c r="A163" s="66"/>
      <c r="B163" s="113" t="s">
        <v>858</v>
      </c>
      <c r="C163" s="112" t="s">
        <v>878</v>
      </c>
      <c r="D163" s="112" t="s">
        <v>899</v>
      </c>
      <c r="E163" s="112" t="s">
        <v>1372</v>
      </c>
      <c r="F163" s="57" t="s">
        <v>1318</v>
      </c>
    </row>
    <row r="164" spans="1:6">
      <c r="A164" s="66"/>
      <c r="B164" s="113" t="s">
        <v>931</v>
      </c>
      <c r="C164" s="112" t="s">
        <v>299</v>
      </c>
      <c r="D164" s="112" t="s">
        <v>1378</v>
      </c>
      <c r="E164" s="112" t="s">
        <v>1370</v>
      </c>
      <c r="F164" s="57" t="s">
        <v>1321</v>
      </c>
    </row>
    <row r="165" spans="1:6">
      <c r="A165" s="66"/>
      <c r="B165" s="113" t="s">
        <v>931</v>
      </c>
      <c r="C165" s="112" t="s">
        <v>299</v>
      </c>
      <c r="D165" s="112" t="s">
        <v>301</v>
      </c>
      <c r="E165" s="112" t="s">
        <v>1370</v>
      </c>
      <c r="F165" s="57" t="s">
        <v>1318</v>
      </c>
    </row>
    <row r="166" spans="1:6">
      <c r="A166" s="66"/>
      <c r="B166" s="113" t="s">
        <v>932</v>
      </c>
      <c r="C166" s="112" t="s">
        <v>98</v>
      </c>
      <c r="D166" s="112" t="s">
        <v>976</v>
      </c>
      <c r="E166" s="112" t="s">
        <v>1373</v>
      </c>
      <c r="F166" s="57" t="s">
        <v>1318</v>
      </c>
    </row>
    <row r="167" spans="1:6">
      <c r="A167" s="66" t="s">
        <v>720</v>
      </c>
      <c r="B167" s="113" t="s">
        <v>933</v>
      </c>
      <c r="C167" s="112" t="s">
        <v>134</v>
      </c>
      <c r="D167" s="112" t="s">
        <v>977</v>
      </c>
      <c r="E167" s="112" t="s">
        <v>1373</v>
      </c>
      <c r="F167" s="57" t="s">
        <v>1318</v>
      </c>
    </row>
    <row r="168" spans="1:6">
      <c r="A168" s="66"/>
      <c r="B168" s="113" t="s">
        <v>934</v>
      </c>
      <c r="C168" s="112" t="s">
        <v>299</v>
      </c>
      <c r="D168" s="112" t="s">
        <v>978</v>
      </c>
      <c r="E168" s="112" t="s">
        <v>1370</v>
      </c>
      <c r="F168" s="57" t="s">
        <v>1318</v>
      </c>
    </row>
    <row r="169" spans="1:6">
      <c r="A169" s="66"/>
      <c r="B169" s="113" t="s">
        <v>1020</v>
      </c>
      <c r="C169" s="112" t="s">
        <v>1051</v>
      </c>
      <c r="D169" s="112" t="s">
        <v>303</v>
      </c>
      <c r="E169" s="112" t="s">
        <v>1372</v>
      </c>
      <c r="F169" s="57" t="s">
        <v>1318</v>
      </c>
    </row>
    <row r="170" spans="1:6">
      <c r="A170" s="66"/>
      <c r="B170" s="113" t="s">
        <v>1126</v>
      </c>
      <c r="C170" s="112" t="s">
        <v>1161</v>
      </c>
      <c r="D170" s="112" t="s">
        <v>1196</v>
      </c>
      <c r="E170" s="112" t="s">
        <v>1373</v>
      </c>
      <c r="F170" s="57" t="s">
        <v>1318</v>
      </c>
    </row>
    <row r="171" spans="1:6">
      <c r="A171" s="66" t="s">
        <v>737</v>
      </c>
      <c r="B171" s="113" t="s">
        <v>305</v>
      </c>
      <c r="C171" s="112" t="s">
        <v>196</v>
      </c>
      <c r="D171" s="112" t="s">
        <v>304</v>
      </c>
      <c r="E171" s="112" t="s">
        <v>1379</v>
      </c>
      <c r="F171" s="57" t="s">
        <v>1318</v>
      </c>
    </row>
    <row r="172" spans="1:6">
      <c r="A172" s="66"/>
      <c r="B172" s="113" t="s">
        <v>859</v>
      </c>
      <c r="C172" s="112" t="s">
        <v>306</v>
      </c>
      <c r="D172" s="112" t="s">
        <v>307</v>
      </c>
      <c r="E172" s="112" t="s">
        <v>1380</v>
      </c>
      <c r="F172" s="57" t="s">
        <v>1318</v>
      </c>
    </row>
    <row r="173" spans="1:6">
      <c r="A173" s="66" t="s">
        <v>737</v>
      </c>
      <c r="B173" s="113" t="s">
        <v>309</v>
      </c>
      <c r="C173" s="112" t="s">
        <v>196</v>
      </c>
      <c r="D173" s="112" t="s">
        <v>308</v>
      </c>
      <c r="E173" s="112" t="s">
        <v>1380</v>
      </c>
      <c r="F173" s="57" t="s">
        <v>1318</v>
      </c>
    </row>
    <row r="174" spans="1:6">
      <c r="A174" s="66"/>
      <c r="B174" s="113" t="s">
        <v>311</v>
      </c>
      <c r="C174" s="112" t="s">
        <v>173</v>
      </c>
      <c r="D174" s="112" t="s">
        <v>310</v>
      </c>
      <c r="E174" s="112" t="s">
        <v>1380</v>
      </c>
      <c r="F174" s="57" t="s">
        <v>1318</v>
      </c>
    </row>
    <row r="175" spans="1:6">
      <c r="A175" s="66"/>
      <c r="B175" s="113" t="s">
        <v>313</v>
      </c>
      <c r="C175" s="112" t="s">
        <v>953</v>
      </c>
      <c r="D175" s="112" t="s">
        <v>312</v>
      </c>
      <c r="E175" s="112" t="s">
        <v>1381</v>
      </c>
      <c r="F175" s="57" t="s">
        <v>1318</v>
      </c>
    </row>
    <row r="176" spans="1:6">
      <c r="A176" s="66" t="s">
        <v>1487</v>
      </c>
      <c r="B176" s="113" t="s">
        <v>314</v>
      </c>
      <c r="C176" s="112" t="s">
        <v>1049</v>
      </c>
      <c r="D176" s="295" t="s">
        <v>1484</v>
      </c>
      <c r="E176" s="112" t="s">
        <v>1380</v>
      </c>
      <c r="F176" s="57" t="s">
        <v>1318</v>
      </c>
    </row>
    <row r="177" spans="1:6">
      <c r="A177" s="66"/>
      <c r="B177" s="113" t="s">
        <v>317</v>
      </c>
      <c r="C177" s="112" t="s">
        <v>315</v>
      </c>
      <c r="D177" s="112" t="s">
        <v>316</v>
      </c>
      <c r="E177" s="112" t="s">
        <v>1381</v>
      </c>
      <c r="F177" s="57" t="s">
        <v>1318</v>
      </c>
    </row>
    <row r="178" spans="1:6">
      <c r="A178" s="66"/>
      <c r="B178" s="113" t="s">
        <v>860</v>
      </c>
      <c r="C178" s="112" t="s">
        <v>101</v>
      </c>
      <c r="D178" s="112" t="s">
        <v>900</v>
      </c>
      <c r="E178" s="112" t="s">
        <v>1380</v>
      </c>
      <c r="F178" s="57" t="s">
        <v>1318</v>
      </c>
    </row>
    <row r="179" spans="1:6">
      <c r="A179" s="66" t="s">
        <v>1013</v>
      </c>
      <c r="B179" s="113" t="s">
        <v>935</v>
      </c>
      <c r="C179" s="112" t="s">
        <v>784</v>
      </c>
      <c r="D179" s="112" t="s">
        <v>318</v>
      </c>
      <c r="E179" s="112" t="s">
        <v>1381</v>
      </c>
      <c r="F179" s="57" t="s">
        <v>1318</v>
      </c>
    </row>
    <row r="180" spans="1:6">
      <c r="A180" s="66"/>
      <c r="B180" s="113" t="s">
        <v>321</v>
      </c>
      <c r="C180" s="112" t="s">
        <v>319</v>
      </c>
      <c r="D180" s="112" t="s">
        <v>320</v>
      </c>
      <c r="E180" s="112" t="s">
        <v>1382</v>
      </c>
      <c r="F180" s="57" t="s">
        <v>1318</v>
      </c>
    </row>
    <row r="181" spans="1:6">
      <c r="A181" s="66" t="s">
        <v>737</v>
      </c>
      <c r="B181" s="113" t="s">
        <v>323</v>
      </c>
      <c r="C181" s="112" t="s">
        <v>196</v>
      </c>
      <c r="D181" s="112" t="s">
        <v>322</v>
      </c>
      <c r="E181" s="112" t="s">
        <v>1383</v>
      </c>
      <c r="F181" s="57" t="s">
        <v>1318</v>
      </c>
    </row>
    <row r="182" spans="1:6">
      <c r="A182" s="66"/>
      <c r="B182" s="113" t="s">
        <v>325</v>
      </c>
      <c r="C182" s="112" t="s">
        <v>173</v>
      </c>
      <c r="D182" s="112" t="s">
        <v>324</v>
      </c>
      <c r="E182" s="112" t="s">
        <v>1326</v>
      </c>
      <c r="F182" s="57" t="s">
        <v>1318</v>
      </c>
    </row>
    <row r="183" spans="1:6">
      <c r="A183" s="66"/>
      <c r="B183" s="113" t="s">
        <v>327</v>
      </c>
      <c r="C183" s="112" t="s">
        <v>105</v>
      </c>
      <c r="D183" s="112" t="s">
        <v>326</v>
      </c>
      <c r="E183" s="112" t="s">
        <v>1326</v>
      </c>
      <c r="F183" s="57" t="s">
        <v>1318</v>
      </c>
    </row>
    <row r="184" spans="1:6">
      <c r="A184" s="66"/>
      <c r="B184" s="113" t="s">
        <v>329</v>
      </c>
      <c r="C184" s="112" t="s">
        <v>255</v>
      </c>
      <c r="D184" s="112" t="s">
        <v>328</v>
      </c>
      <c r="E184" s="112" t="s">
        <v>1326</v>
      </c>
      <c r="F184" s="57" t="s">
        <v>1318</v>
      </c>
    </row>
    <row r="185" spans="1:6">
      <c r="A185" s="66"/>
      <c r="B185" s="113" t="s">
        <v>1384</v>
      </c>
      <c r="C185" s="112" t="s">
        <v>1385</v>
      </c>
      <c r="D185" s="112" t="s">
        <v>1386</v>
      </c>
      <c r="E185" s="112" t="s">
        <v>1382</v>
      </c>
      <c r="F185" s="57" t="s">
        <v>1321</v>
      </c>
    </row>
    <row r="186" spans="1:6">
      <c r="A186" s="66"/>
      <c r="B186" s="113" t="s">
        <v>1387</v>
      </c>
      <c r="C186" s="112" t="s">
        <v>1388</v>
      </c>
      <c r="D186" s="112" t="s">
        <v>1389</v>
      </c>
      <c r="E186" s="112" t="s">
        <v>1382</v>
      </c>
      <c r="F186" s="57" t="s">
        <v>1321</v>
      </c>
    </row>
    <row r="187" spans="1:6">
      <c r="A187" s="66"/>
      <c r="B187" s="113" t="s">
        <v>936</v>
      </c>
      <c r="C187" s="112" t="s">
        <v>954</v>
      </c>
      <c r="D187" s="112" t="s">
        <v>979</v>
      </c>
      <c r="E187" s="112" t="s">
        <v>1382</v>
      </c>
      <c r="F187" s="57" t="s">
        <v>1318</v>
      </c>
    </row>
    <row r="188" spans="1:6">
      <c r="A188" s="66" t="s">
        <v>730</v>
      </c>
      <c r="B188" s="113" t="s">
        <v>331</v>
      </c>
      <c r="C188" s="112" t="s">
        <v>174</v>
      </c>
      <c r="D188" s="112" t="s">
        <v>330</v>
      </c>
      <c r="E188" s="112" t="s">
        <v>1383</v>
      </c>
      <c r="F188" s="57" t="s">
        <v>1318</v>
      </c>
    </row>
    <row r="189" spans="1:6">
      <c r="A189" s="66"/>
      <c r="B189" s="113" t="s">
        <v>937</v>
      </c>
      <c r="C189" s="112" t="s">
        <v>955</v>
      </c>
      <c r="D189" s="112" t="s">
        <v>980</v>
      </c>
      <c r="E189" s="112" t="s">
        <v>1326</v>
      </c>
      <c r="F189" s="57" t="s">
        <v>1318</v>
      </c>
    </row>
    <row r="190" spans="1:6">
      <c r="A190" s="66" t="s">
        <v>748</v>
      </c>
      <c r="B190" s="113" t="s">
        <v>334</v>
      </c>
      <c r="C190" s="112" t="s">
        <v>332</v>
      </c>
      <c r="D190" s="112" t="s">
        <v>333</v>
      </c>
      <c r="E190" s="112" t="s">
        <v>1365</v>
      </c>
      <c r="F190" s="57" t="s">
        <v>1318</v>
      </c>
    </row>
    <row r="191" spans="1:6">
      <c r="A191" s="66" t="s">
        <v>749</v>
      </c>
      <c r="B191" s="113" t="s">
        <v>337</v>
      </c>
      <c r="C191" s="112" t="s">
        <v>335</v>
      </c>
      <c r="D191" s="112" t="s">
        <v>336</v>
      </c>
      <c r="E191" s="112" t="s">
        <v>1365</v>
      </c>
      <c r="F191" s="57" t="s">
        <v>1318</v>
      </c>
    </row>
    <row r="192" spans="1:6">
      <c r="A192" s="66" t="s">
        <v>744</v>
      </c>
      <c r="B192" s="113" t="s">
        <v>339</v>
      </c>
      <c r="C192" s="112" t="s">
        <v>260</v>
      </c>
      <c r="D192" s="112" t="s">
        <v>338</v>
      </c>
      <c r="E192" s="112" t="s">
        <v>1390</v>
      </c>
      <c r="F192" s="57" t="s">
        <v>1318</v>
      </c>
    </row>
    <row r="193" spans="1:6">
      <c r="A193" s="66" t="s">
        <v>743</v>
      </c>
      <c r="B193" s="113" t="s">
        <v>341</v>
      </c>
      <c r="C193" s="112" t="s">
        <v>242</v>
      </c>
      <c r="D193" s="112" t="s">
        <v>340</v>
      </c>
      <c r="E193" s="112" t="s">
        <v>1364</v>
      </c>
      <c r="F193" s="57" t="s">
        <v>1318</v>
      </c>
    </row>
    <row r="194" spans="1:6">
      <c r="A194" s="66" t="s">
        <v>744</v>
      </c>
      <c r="B194" s="113" t="s">
        <v>344</v>
      </c>
      <c r="C194" s="112" t="s">
        <v>260</v>
      </c>
      <c r="D194" s="112" t="s">
        <v>343</v>
      </c>
      <c r="E194" s="112" t="s">
        <v>1390</v>
      </c>
      <c r="F194" s="57" t="s">
        <v>1318</v>
      </c>
    </row>
    <row r="195" spans="1:6">
      <c r="A195" s="66" t="s">
        <v>721</v>
      </c>
      <c r="B195" s="113" t="s">
        <v>346</v>
      </c>
      <c r="C195" s="112" t="s">
        <v>59</v>
      </c>
      <c r="D195" s="112" t="s">
        <v>345</v>
      </c>
      <c r="E195" s="112" t="s">
        <v>1365</v>
      </c>
      <c r="F195" s="57" t="s">
        <v>1318</v>
      </c>
    </row>
    <row r="196" spans="1:6">
      <c r="A196" s="66" t="s">
        <v>750</v>
      </c>
      <c r="B196" s="113" t="s">
        <v>349</v>
      </c>
      <c r="C196" s="112" t="s">
        <v>347</v>
      </c>
      <c r="D196" s="112" t="s">
        <v>348</v>
      </c>
      <c r="E196" s="112" t="s">
        <v>1364</v>
      </c>
      <c r="F196" s="57" t="s">
        <v>1318</v>
      </c>
    </row>
    <row r="197" spans="1:6">
      <c r="A197" s="66" t="s">
        <v>751</v>
      </c>
      <c r="B197" s="113" t="s">
        <v>351</v>
      </c>
      <c r="C197" s="112" t="s">
        <v>350</v>
      </c>
      <c r="D197" s="112" t="s">
        <v>342</v>
      </c>
      <c r="E197" s="112" t="s">
        <v>1390</v>
      </c>
      <c r="F197" s="57" t="s">
        <v>1318</v>
      </c>
    </row>
    <row r="198" spans="1:6">
      <c r="A198" s="66" t="s">
        <v>744</v>
      </c>
      <c r="B198" s="113" t="s">
        <v>353</v>
      </c>
      <c r="C198" s="112" t="s">
        <v>260</v>
      </c>
      <c r="D198" s="112" t="s">
        <v>352</v>
      </c>
      <c r="E198" s="112" t="s">
        <v>1391</v>
      </c>
      <c r="F198" s="57" t="s">
        <v>1318</v>
      </c>
    </row>
    <row r="199" spans="1:6">
      <c r="A199" s="66"/>
      <c r="B199" s="113" t="s">
        <v>861</v>
      </c>
      <c r="C199" s="112" t="s">
        <v>879</v>
      </c>
      <c r="D199" s="112" t="s">
        <v>901</v>
      </c>
      <c r="E199" s="112" t="s">
        <v>1390</v>
      </c>
      <c r="F199" s="57" t="s">
        <v>1318</v>
      </c>
    </row>
    <row r="200" spans="1:6">
      <c r="A200" s="66"/>
      <c r="B200" s="113" t="s">
        <v>1392</v>
      </c>
      <c r="C200" s="112" t="s">
        <v>1393</v>
      </c>
      <c r="D200" s="112" t="s">
        <v>1394</v>
      </c>
      <c r="E200" s="112" t="s">
        <v>1391</v>
      </c>
      <c r="F200" s="57" t="s">
        <v>1321</v>
      </c>
    </row>
    <row r="201" spans="1:6">
      <c r="A201" s="66" t="s">
        <v>752</v>
      </c>
      <c r="B201" s="113" t="s">
        <v>357</v>
      </c>
      <c r="C201" s="112" t="s">
        <v>355</v>
      </c>
      <c r="D201" s="112" t="s">
        <v>356</v>
      </c>
      <c r="E201" s="112" t="s">
        <v>1395</v>
      </c>
      <c r="F201" s="57" t="s">
        <v>1318</v>
      </c>
    </row>
    <row r="202" spans="1:6">
      <c r="A202" s="66" t="s">
        <v>752</v>
      </c>
      <c r="B202" s="113" t="s">
        <v>359</v>
      </c>
      <c r="C202" s="112" t="s">
        <v>355</v>
      </c>
      <c r="D202" s="112" t="s">
        <v>358</v>
      </c>
      <c r="E202" s="112" t="s">
        <v>1395</v>
      </c>
      <c r="F202" s="57" t="s">
        <v>1318</v>
      </c>
    </row>
    <row r="203" spans="1:6">
      <c r="A203" s="66" t="s">
        <v>753</v>
      </c>
      <c r="B203" s="113" t="s">
        <v>362</v>
      </c>
      <c r="C203" s="112" t="s">
        <v>360</v>
      </c>
      <c r="D203" s="112" t="s">
        <v>361</v>
      </c>
      <c r="E203" s="112" t="s">
        <v>1396</v>
      </c>
      <c r="F203" s="57" t="s">
        <v>1318</v>
      </c>
    </row>
    <row r="204" spans="1:6">
      <c r="A204" s="66"/>
      <c r="B204" s="113" t="s">
        <v>938</v>
      </c>
      <c r="C204" s="112" t="s">
        <v>956</v>
      </c>
      <c r="D204" s="112" t="s">
        <v>956</v>
      </c>
      <c r="E204" s="112" t="s">
        <v>1395</v>
      </c>
      <c r="F204" s="57" t="s">
        <v>1318</v>
      </c>
    </row>
    <row r="205" spans="1:6">
      <c r="A205" s="66"/>
      <c r="B205" s="113" t="s">
        <v>364</v>
      </c>
      <c r="C205" s="112" t="s">
        <v>363</v>
      </c>
      <c r="D205" s="112" t="s">
        <v>365</v>
      </c>
      <c r="E205" s="112" t="s">
        <v>1397</v>
      </c>
      <c r="F205" s="57" t="s">
        <v>1318</v>
      </c>
    </row>
    <row r="206" spans="1:6">
      <c r="A206" s="66" t="s">
        <v>1360</v>
      </c>
      <c r="B206" s="113" t="s">
        <v>1398</v>
      </c>
      <c r="C206" s="112" t="s">
        <v>1362</v>
      </c>
      <c r="D206" s="112" t="s">
        <v>1399</v>
      </c>
      <c r="E206" s="112" t="s">
        <v>1397</v>
      </c>
      <c r="F206" s="57" t="s">
        <v>1321</v>
      </c>
    </row>
    <row r="207" spans="1:6">
      <c r="A207" s="66" t="s">
        <v>744</v>
      </c>
      <c r="B207" s="113" t="s">
        <v>367</v>
      </c>
      <c r="C207" s="112" t="s">
        <v>260</v>
      </c>
      <c r="D207" s="112" t="s">
        <v>366</v>
      </c>
      <c r="E207" s="112" t="s">
        <v>1400</v>
      </c>
      <c r="F207" s="57" t="s">
        <v>1318</v>
      </c>
    </row>
    <row r="208" spans="1:6">
      <c r="A208" s="66" t="s">
        <v>754</v>
      </c>
      <c r="B208" s="113" t="s">
        <v>370</v>
      </c>
      <c r="C208" s="112" t="s">
        <v>368</v>
      </c>
      <c r="D208" s="112" t="s">
        <v>369</v>
      </c>
      <c r="E208" s="112" t="s">
        <v>1400</v>
      </c>
      <c r="F208" s="57" t="s">
        <v>1318</v>
      </c>
    </row>
    <row r="209" spans="1:6">
      <c r="A209" s="66" t="s">
        <v>1360</v>
      </c>
      <c r="B209" s="113" t="s">
        <v>1401</v>
      </c>
      <c r="C209" s="112" t="s">
        <v>1362</v>
      </c>
      <c r="D209" s="112" t="s">
        <v>1402</v>
      </c>
      <c r="E209" s="112" t="s">
        <v>1397</v>
      </c>
      <c r="F209" s="57" t="s">
        <v>1321</v>
      </c>
    </row>
    <row r="210" spans="1:6">
      <c r="A210" s="66"/>
      <c r="B210" s="113" t="s">
        <v>372</v>
      </c>
      <c r="C210" s="112" t="s">
        <v>74</v>
      </c>
      <c r="D210" s="112" t="s">
        <v>371</v>
      </c>
      <c r="E210" s="112" t="s">
        <v>1400</v>
      </c>
      <c r="F210" s="57" t="s">
        <v>1318</v>
      </c>
    </row>
    <row r="211" spans="1:6">
      <c r="A211" s="66"/>
      <c r="B211" s="113" t="s">
        <v>375</v>
      </c>
      <c r="C211" s="112" t="s">
        <v>373</v>
      </c>
      <c r="D211" s="112" t="s">
        <v>374</v>
      </c>
      <c r="E211" s="112" t="s">
        <v>1397</v>
      </c>
      <c r="F211" s="57" t="s">
        <v>1318</v>
      </c>
    </row>
    <row r="212" spans="1:6">
      <c r="A212" s="66" t="s">
        <v>744</v>
      </c>
      <c r="B212" s="113" t="s">
        <v>377</v>
      </c>
      <c r="C212" s="112" t="s">
        <v>260</v>
      </c>
      <c r="D212" s="112" t="s">
        <v>376</v>
      </c>
      <c r="E212" s="112" t="s">
        <v>1400</v>
      </c>
      <c r="F212" s="57" t="s">
        <v>1318</v>
      </c>
    </row>
    <row r="213" spans="1:6">
      <c r="A213" s="66"/>
      <c r="B213" s="113" t="s">
        <v>1403</v>
      </c>
      <c r="C213" s="112" t="s">
        <v>299</v>
      </c>
      <c r="D213" s="112" t="s">
        <v>1404</v>
      </c>
      <c r="E213" s="112" t="s">
        <v>1400</v>
      </c>
      <c r="F213" s="57" t="s">
        <v>1321</v>
      </c>
    </row>
    <row r="214" spans="1:6">
      <c r="A214" s="66"/>
      <c r="B214" s="113" t="s">
        <v>379</v>
      </c>
      <c r="C214" s="112" t="s">
        <v>299</v>
      </c>
      <c r="D214" s="112" t="s">
        <v>378</v>
      </c>
      <c r="E214" s="112" t="s">
        <v>1400</v>
      </c>
      <c r="F214" s="57" t="s">
        <v>1318</v>
      </c>
    </row>
    <row r="215" spans="1:6">
      <c r="A215" s="66"/>
      <c r="B215" s="113" t="s">
        <v>1021</v>
      </c>
      <c r="C215" s="112" t="s">
        <v>1052</v>
      </c>
      <c r="D215" s="112" t="s">
        <v>1078</v>
      </c>
      <c r="E215" s="112" t="s">
        <v>1400</v>
      </c>
      <c r="F215" s="57" t="s">
        <v>1318</v>
      </c>
    </row>
    <row r="216" spans="1:6">
      <c r="A216" s="66"/>
      <c r="B216" s="113" t="s">
        <v>382</v>
      </c>
      <c r="C216" s="112" t="s">
        <v>380</v>
      </c>
      <c r="D216" s="112" t="s">
        <v>381</v>
      </c>
      <c r="E216" s="112" t="s">
        <v>1405</v>
      </c>
      <c r="F216" s="57" t="s">
        <v>1318</v>
      </c>
    </row>
    <row r="217" spans="1:6">
      <c r="A217" s="66"/>
      <c r="B217" s="113" t="s">
        <v>390</v>
      </c>
      <c r="C217" s="112" t="s">
        <v>388</v>
      </c>
      <c r="D217" s="112" t="s">
        <v>389</v>
      </c>
      <c r="E217" s="112" t="s">
        <v>1406</v>
      </c>
      <c r="F217" s="57" t="s">
        <v>1318</v>
      </c>
    </row>
    <row r="218" spans="1:6">
      <c r="A218" s="66"/>
      <c r="B218" s="113" t="s">
        <v>394</v>
      </c>
      <c r="C218" s="112" t="s">
        <v>392</v>
      </c>
      <c r="D218" s="112" t="s">
        <v>393</v>
      </c>
      <c r="E218" s="112" t="s">
        <v>1406</v>
      </c>
      <c r="F218" s="57" t="s">
        <v>1318</v>
      </c>
    </row>
    <row r="219" spans="1:6">
      <c r="A219" s="66"/>
      <c r="B219" s="113" t="s">
        <v>395</v>
      </c>
      <c r="C219" s="112" t="s">
        <v>880</v>
      </c>
      <c r="D219" s="112" t="s">
        <v>396</v>
      </c>
      <c r="E219" s="112" t="s">
        <v>1406</v>
      </c>
      <c r="F219" s="57" t="s">
        <v>1318</v>
      </c>
    </row>
    <row r="220" spans="1:6">
      <c r="A220" s="66"/>
      <c r="B220" s="113" t="s">
        <v>398</v>
      </c>
      <c r="C220" s="112" t="s">
        <v>384</v>
      </c>
      <c r="D220" s="112" t="s">
        <v>397</v>
      </c>
      <c r="E220" s="112" t="s">
        <v>1406</v>
      </c>
      <c r="F220" s="57" t="s">
        <v>1318</v>
      </c>
    </row>
    <row r="221" spans="1:6">
      <c r="A221" s="66"/>
      <c r="B221" s="113" t="s">
        <v>401</v>
      </c>
      <c r="C221" s="112" t="s">
        <v>399</v>
      </c>
      <c r="D221" s="112" t="s">
        <v>400</v>
      </c>
      <c r="E221" s="112" t="s">
        <v>1406</v>
      </c>
      <c r="F221" s="57" t="s">
        <v>1318</v>
      </c>
    </row>
    <row r="222" spans="1:6">
      <c r="A222" s="66"/>
      <c r="B222" s="113" t="s">
        <v>403</v>
      </c>
      <c r="C222" s="112" t="s">
        <v>387</v>
      </c>
      <c r="D222" s="112" t="s">
        <v>402</v>
      </c>
      <c r="E222" s="112" t="s">
        <v>1406</v>
      </c>
      <c r="F222" s="57" t="s">
        <v>1321</v>
      </c>
    </row>
    <row r="223" spans="1:6">
      <c r="A223" s="66"/>
      <c r="B223" s="113" t="s">
        <v>403</v>
      </c>
      <c r="C223" s="112" t="s">
        <v>387</v>
      </c>
      <c r="D223" s="112" t="s">
        <v>402</v>
      </c>
      <c r="E223" s="112" t="s">
        <v>1406</v>
      </c>
      <c r="F223" s="57" t="s">
        <v>1318</v>
      </c>
    </row>
    <row r="224" spans="1:6">
      <c r="A224" s="66"/>
      <c r="B224" s="113" t="s">
        <v>407</v>
      </c>
      <c r="C224" s="112" t="s">
        <v>405</v>
      </c>
      <c r="D224" s="112" t="s">
        <v>406</v>
      </c>
      <c r="E224" s="112" t="s">
        <v>1406</v>
      </c>
      <c r="F224" s="57" t="s">
        <v>1318</v>
      </c>
    </row>
    <row r="225" spans="1:6">
      <c r="A225" s="66"/>
      <c r="B225" s="113" t="s">
        <v>410</v>
      </c>
      <c r="C225" s="112" t="s">
        <v>386</v>
      </c>
      <c r="D225" s="112" t="s">
        <v>409</v>
      </c>
      <c r="E225" s="112" t="s">
        <v>1406</v>
      </c>
      <c r="F225" s="57" t="s">
        <v>1318</v>
      </c>
    </row>
    <row r="226" spans="1:6">
      <c r="A226" s="66"/>
      <c r="B226" s="113" t="s">
        <v>412</v>
      </c>
      <c r="C226" s="112" t="s">
        <v>383</v>
      </c>
      <c r="D226" s="112" t="s">
        <v>411</v>
      </c>
      <c r="E226" s="112" t="s">
        <v>1406</v>
      </c>
      <c r="F226" s="57" t="s">
        <v>1318</v>
      </c>
    </row>
    <row r="227" spans="1:6">
      <c r="A227" s="66"/>
      <c r="B227" s="113" t="s">
        <v>416</v>
      </c>
      <c r="C227" s="112" t="s">
        <v>414</v>
      </c>
      <c r="D227" s="112" t="s">
        <v>415</v>
      </c>
      <c r="E227" s="112" t="s">
        <v>1406</v>
      </c>
      <c r="F227" s="57" t="s">
        <v>1318</v>
      </c>
    </row>
    <row r="228" spans="1:6">
      <c r="A228" s="66"/>
      <c r="B228" s="113" t="s">
        <v>419</v>
      </c>
      <c r="C228" s="112" t="s">
        <v>417</v>
      </c>
      <c r="D228" s="112" t="s">
        <v>418</v>
      </c>
      <c r="E228" s="112" t="s">
        <v>1406</v>
      </c>
      <c r="F228" s="57" t="s">
        <v>1318</v>
      </c>
    </row>
    <row r="229" spans="1:6">
      <c r="A229" s="66"/>
      <c r="B229" s="113" t="s">
        <v>422</v>
      </c>
      <c r="C229" s="112" t="s">
        <v>421</v>
      </c>
      <c r="D229" s="112" t="s">
        <v>1197</v>
      </c>
      <c r="E229" s="112" t="s">
        <v>1406</v>
      </c>
      <c r="F229" s="57" t="s">
        <v>1318</v>
      </c>
    </row>
    <row r="230" spans="1:6">
      <c r="A230" s="66"/>
      <c r="B230" s="113" t="s">
        <v>426</v>
      </c>
      <c r="C230" s="112" t="s">
        <v>425</v>
      </c>
      <c r="D230" s="112" t="s">
        <v>424</v>
      </c>
      <c r="E230" s="112" t="s">
        <v>1406</v>
      </c>
      <c r="F230" s="57" t="s">
        <v>1318</v>
      </c>
    </row>
    <row r="231" spans="1:6">
      <c r="A231" s="66"/>
      <c r="B231" s="113" t="s">
        <v>1407</v>
      </c>
      <c r="C231" s="112" t="s">
        <v>428</v>
      </c>
      <c r="D231" s="112" t="s">
        <v>1408</v>
      </c>
      <c r="E231" s="112" t="s">
        <v>1406</v>
      </c>
      <c r="F231" s="57" t="s">
        <v>1321</v>
      </c>
    </row>
    <row r="232" spans="1:6">
      <c r="A232" s="66"/>
      <c r="B232" s="113" t="s">
        <v>435</v>
      </c>
      <c r="C232" s="112" t="s">
        <v>433</v>
      </c>
      <c r="D232" s="112" t="s">
        <v>434</v>
      </c>
      <c r="E232" s="112" t="s">
        <v>1406</v>
      </c>
      <c r="F232" s="57" t="s">
        <v>1318</v>
      </c>
    </row>
    <row r="233" spans="1:6">
      <c r="A233" s="66"/>
      <c r="B233" s="113" t="s">
        <v>437</v>
      </c>
      <c r="C233" s="112" t="s">
        <v>436</v>
      </c>
      <c r="D233" s="112" t="s">
        <v>413</v>
      </c>
      <c r="E233" s="112" t="s">
        <v>1406</v>
      </c>
      <c r="F233" s="57" t="s">
        <v>1318</v>
      </c>
    </row>
    <row r="234" spans="1:6">
      <c r="A234" s="66"/>
      <c r="B234" s="113" t="s">
        <v>438</v>
      </c>
      <c r="C234" s="112" t="s">
        <v>386</v>
      </c>
      <c r="D234" s="112" t="s">
        <v>1409</v>
      </c>
      <c r="E234" s="112" t="s">
        <v>1410</v>
      </c>
      <c r="F234" s="57" t="s">
        <v>1321</v>
      </c>
    </row>
    <row r="235" spans="1:6">
      <c r="A235" s="66"/>
      <c r="B235" s="113" t="s">
        <v>438</v>
      </c>
      <c r="C235" s="112" t="s">
        <v>386</v>
      </c>
      <c r="D235" s="112" t="s">
        <v>1079</v>
      </c>
      <c r="E235" s="112" t="s">
        <v>1411</v>
      </c>
      <c r="F235" s="57" t="s">
        <v>1318</v>
      </c>
    </row>
    <row r="236" spans="1:6">
      <c r="A236" s="66"/>
      <c r="B236" s="113" t="s">
        <v>440</v>
      </c>
      <c r="C236" s="112" t="s">
        <v>391</v>
      </c>
      <c r="D236" s="112" t="s">
        <v>439</v>
      </c>
      <c r="E236" s="112" t="s">
        <v>1406</v>
      </c>
      <c r="F236" s="57" t="s">
        <v>1318</v>
      </c>
    </row>
    <row r="237" spans="1:6">
      <c r="A237" s="66"/>
      <c r="B237" s="113" t="s">
        <v>1127</v>
      </c>
      <c r="C237" s="112" t="s">
        <v>441</v>
      </c>
      <c r="D237" s="112" t="s">
        <v>1198</v>
      </c>
      <c r="E237" s="112" t="s">
        <v>1406</v>
      </c>
      <c r="F237" s="57" t="s">
        <v>1318</v>
      </c>
    </row>
    <row r="238" spans="1:6">
      <c r="A238" s="66"/>
      <c r="B238" s="113" t="s">
        <v>446</v>
      </c>
      <c r="C238" s="112" t="s">
        <v>444</v>
      </c>
      <c r="D238" s="112" t="s">
        <v>445</v>
      </c>
      <c r="E238" s="112" t="s">
        <v>1406</v>
      </c>
      <c r="F238" s="57" t="s">
        <v>1318</v>
      </c>
    </row>
    <row r="239" spans="1:6">
      <c r="A239" s="66"/>
      <c r="B239" s="113" t="s">
        <v>448</v>
      </c>
      <c r="C239" s="112" t="s">
        <v>447</v>
      </c>
      <c r="D239" s="112" t="s">
        <v>443</v>
      </c>
      <c r="E239" s="112" t="s">
        <v>1406</v>
      </c>
      <c r="F239" s="57" t="s">
        <v>1318</v>
      </c>
    </row>
    <row r="240" spans="1:6">
      <c r="A240" s="66"/>
      <c r="B240" s="113" t="s">
        <v>451</v>
      </c>
      <c r="C240" s="112" t="s">
        <v>449</v>
      </c>
      <c r="D240" s="112" t="s">
        <v>450</v>
      </c>
      <c r="E240" s="112" t="s">
        <v>1406</v>
      </c>
      <c r="F240" s="57" t="s">
        <v>1318</v>
      </c>
    </row>
    <row r="241" spans="1:6">
      <c r="A241" s="66"/>
      <c r="B241" s="113" t="s">
        <v>454</v>
      </c>
      <c r="C241" s="112" t="s">
        <v>452</v>
      </c>
      <c r="D241" s="112" t="s">
        <v>453</v>
      </c>
      <c r="E241" s="112" t="s">
        <v>1406</v>
      </c>
      <c r="F241" s="57" t="s">
        <v>1318</v>
      </c>
    </row>
    <row r="242" spans="1:6">
      <c r="A242" s="66"/>
      <c r="B242" s="113" t="s">
        <v>457</v>
      </c>
      <c r="C242" s="112" t="s">
        <v>455</v>
      </c>
      <c r="D242" s="112" t="s">
        <v>456</v>
      </c>
      <c r="E242" s="112" t="s">
        <v>1406</v>
      </c>
      <c r="F242" s="57" t="s">
        <v>1321</v>
      </c>
    </row>
    <row r="243" spans="1:6">
      <c r="A243" s="66"/>
      <c r="B243" s="113" t="s">
        <v>457</v>
      </c>
      <c r="C243" s="112" t="s">
        <v>455</v>
      </c>
      <c r="D243" s="112" t="s">
        <v>456</v>
      </c>
      <c r="E243" s="112" t="s">
        <v>1406</v>
      </c>
      <c r="F243" s="57" t="s">
        <v>1318</v>
      </c>
    </row>
    <row r="244" spans="1:6">
      <c r="A244" s="66"/>
      <c r="B244" s="113" t="s">
        <v>460</v>
      </c>
      <c r="C244" s="112" t="s">
        <v>458</v>
      </c>
      <c r="D244" s="112" t="s">
        <v>459</v>
      </c>
      <c r="E244" s="112" t="s">
        <v>1406</v>
      </c>
      <c r="F244" s="57" t="s">
        <v>1318</v>
      </c>
    </row>
    <row r="245" spans="1:6">
      <c r="A245" s="66"/>
      <c r="B245" s="113" t="s">
        <v>1022</v>
      </c>
      <c r="C245" s="112" t="s">
        <v>958</v>
      </c>
      <c r="D245" s="112" t="s">
        <v>1080</v>
      </c>
      <c r="E245" s="112" t="s">
        <v>1406</v>
      </c>
      <c r="F245" s="57" t="s">
        <v>1318</v>
      </c>
    </row>
    <row r="246" spans="1:6">
      <c r="A246" s="66"/>
      <c r="B246" s="113" t="s">
        <v>461</v>
      </c>
      <c r="C246" s="112" t="s">
        <v>98</v>
      </c>
      <c r="D246" s="112" t="s">
        <v>1199</v>
      </c>
      <c r="E246" s="112" t="s">
        <v>1406</v>
      </c>
      <c r="F246" s="57" t="s">
        <v>1318</v>
      </c>
    </row>
    <row r="247" spans="1:6">
      <c r="A247" s="66"/>
      <c r="B247" s="113" t="s">
        <v>463</v>
      </c>
      <c r="C247" s="112" t="s">
        <v>462</v>
      </c>
      <c r="D247" s="112" t="s">
        <v>1081</v>
      </c>
      <c r="E247" s="112" t="s">
        <v>1406</v>
      </c>
      <c r="F247" s="57" t="s">
        <v>1318</v>
      </c>
    </row>
    <row r="248" spans="1:6">
      <c r="A248" s="66"/>
      <c r="B248" s="113" t="s">
        <v>464</v>
      </c>
      <c r="C248" s="112" t="s">
        <v>462</v>
      </c>
      <c r="D248" s="112" t="s">
        <v>1082</v>
      </c>
      <c r="E248" s="112" t="s">
        <v>1406</v>
      </c>
      <c r="F248" s="57" t="s">
        <v>1318</v>
      </c>
    </row>
    <row r="249" spans="1:6">
      <c r="A249" s="66"/>
      <c r="B249" s="113" t="s">
        <v>467</v>
      </c>
      <c r="C249" s="112" t="s">
        <v>465</v>
      </c>
      <c r="D249" s="112" t="s">
        <v>466</v>
      </c>
      <c r="E249" s="112" t="s">
        <v>1406</v>
      </c>
      <c r="F249" s="57" t="s">
        <v>1318</v>
      </c>
    </row>
    <row r="250" spans="1:6">
      <c r="A250" s="66"/>
      <c r="B250" s="113" t="s">
        <v>469</v>
      </c>
      <c r="C250" s="112" t="s">
        <v>63</v>
      </c>
      <c r="D250" s="112" t="s">
        <v>468</v>
      </c>
      <c r="E250" s="112" t="s">
        <v>1406</v>
      </c>
      <c r="F250" s="57" t="s">
        <v>1318</v>
      </c>
    </row>
    <row r="251" spans="1:6">
      <c r="A251" s="66"/>
      <c r="B251" s="113" t="s">
        <v>472</v>
      </c>
      <c r="C251" s="112" t="s">
        <v>441</v>
      </c>
      <c r="D251" s="112" t="s">
        <v>471</v>
      </c>
      <c r="E251" s="112" t="s">
        <v>1406</v>
      </c>
      <c r="F251" s="57" t="s">
        <v>1318</v>
      </c>
    </row>
    <row r="252" spans="1:6">
      <c r="A252" s="66"/>
      <c r="B252" s="113" t="s">
        <v>476</v>
      </c>
      <c r="C252" s="112" t="s">
        <v>474</v>
      </c>
      <c r="D252" s="112" t="s">
        <v>475</v>
      </c>
      <c r="E252" s="112" t="s">
        <v>1406</v>
      </c>
      <c r="F252" s="57" t="s">
        <v>1318</v>
      </c>
    </row>
    <row r="253" spans="1:6">
      <c r="A253" s="66"/>
      <c r="B253" s="113" t="s">
        <v>478</v>
      </c>
      <c r="C253" s="112" t="s">
        <v>477</v>
      </c>
      <c r="D253" s="112" t="s">
        <v>431</v>
      </c>
      <c r="E253" s="112" t="s">
        <v>1406</v>
      </c>
      <c r="F253" s="57" t="s">
        <v>1318</v>
      </c>
    </row>
    <row r="254" spans="1:6">
      <c r="A254" s="66"/>
      <c r="B254" s="113" t="s">
        <v>1412</v>
      </c>
      <c r="C254" s="112" t="s">
        <v>1413</v>
      </c>
      <c r="D254" s="112" t="s">
        <v>1414</v>
      </c>
      <c r="E254" s="112" t="s">
        <v>1406</v>
      </c>
      <c r="F254" s="57" t="s">
        <v>1321</v>
      </c>
    </row>
    <row r="255" spans="1:6">
      <c r="A255" s="66"/>
      <c r="B255" s="113" t="s">
        <v>481</v>
      </c>
      <c r="C255" s="112" t="s">
        <v>479</v>
      </c>
      <c r="D255" s="112" t="s">
        <v>480</v>
      </c>
      <c r="E255" s="112" t="s">
        <v>1406</v>
      </c>
      <c r="F255" s="57" t="s">
        <v>1318</v>
      </c>
    </row>
    <row r="256" spans="1:6">
      <c r="A256" s="66"/>
      <c r="B256" s="113" t="s">
        <v>483</v>
      </c>
      <c r="C256" s="112" t="s">
        <v>880</v>
      </c>
      <c r="D256" s="112" t="s">
        <v>482</v>
      </c>
      <c r="E256" s="112" t="s">
        <v>1406</v>
      </c>
      <c r="F256" s="57" t="s">
        <v>1318</v>
      </c>
    </row>
    <row r="257" spans="1:6">
      <c r="A257" s="66"/>
      <c r="B257" s="113" t="s">
        <v>1415</v>
      </c>
      <c r="C257" s="112" t="s">
        <v>1416</v>
      </c>
      <c r="D257" s="112" t="s">
        <v>1417</v>
      </c>
      <c r="E257" s="112" t="s">
        <v>1406</v>
      </c>
      <c r="F257" s="57" t="s">
        <v>1321</v>
      </c>
    </row>
    <row r="258" spans="1:6">
      <c r="A258" s="66"/>
      <c r="B258" s="113" t="s">
        <v>486</v>
      </c>
      <c r="C258" s="112" t="s">
        <v>484</v>
      </c>
      <c r="D258" s="112" t="s">
        <v>485</v>
      </c>
      <c r="E258" s="112" t="s">
        <v>1406</v>
      </c>
      <c r="F258" s="57" t="s">
        <v>1318</v>
      </c>
    </row>
    <row r="259" spans="1:6">
      <c r="A259" s="66"/>
      <c r="B259" s="113" t="s">
        <v>487</v>
      </c>
      <c r="C259" s="112" t="s">
        <v>429</v>
      </c>
      <c r="D259" s="112" t="s">
        <v>430</v>
      </c>
      <c r="E259" s="112" t="s">
        <v>1406</v>
      </c>
      <c r="F259" s="57" t="s">
        <v>1318</v>
      </c>
    </row>
    <row r="260" spans="1:6">
      <c r="A260" s="66"/>
      <c r="B260" s="113" t="s">
        <v>1418</v>
      </c>
      <c r="C260" s="112" t="s">
        <v>159</v>
      </c>
      <c r="D260" s="112" t="s">
        <v>1419</v>
      </c>
      <c r="E260" s="112" t="s">
        <v>1406</v>
      </c>
      <c r="F260" s="57" t="s">
        <v>1321</v>
      </c>
    </row>
    <row r="261" spans="1:6">
      <c r="A261" s="66"/>
      <c r="B261" s="113" t="s">
        <v>489</v>
      </c>
      <c r="C261" s="112" t="s">
        <v>488</v>
      </c>
      <c r="D261" s="112" t="s">
        <v>473</v>
      </c>
      <c r="E261" s="112" t="s">
        <v>1406</v>
      </c>
      <c r="F261" s="57" t="s">
        <v>1318</v>
      </c>
    </row>
    <row r="262" spans="1:6">
      <c r="A262" s="66"/>
      <c r="B262" s="113" t="s">
        <v>491</v>
      </c>
      <c r="C262" s="112" t="s">
        <v>1053</v>
      </c>
      <c r="D262" s="112" t="s">
        <v>490</v>
      </c>
      <c r="E262" s="112" t="s">
        <v>1406</v>
      </c>
      <c r="F262" s="57" t="s">
        <v>1318</v>
      </c>
    </row>
    <row r="263" spans="1:6">
      <c r="A263" s="66"/>
      <c r="B263" s="113" t="s">
        <v>493</v>
      </c>
      <c r="C263" s="112" t="s">
        <v>385</v>
      </c>
      <c r="D263" s="112" t="s">
        <v>492</v>
      </c>
      <c r="E263" s="112" t="s">
        <v>1406</v>
      </c>
      <c r="F263" s="57" t="s">
        <v>1318</v>
      </c>
    </row>
    <row r="264" spans="1:6">
      <c r="A264" s="66"/>
      <c r="B264" s="113" t="s">
        <v>758</v>
      </c>
      <c r="C264" s="112" t="s">
        <v>405</v>
      </c>
      <c r="D264" s="112" t="s">
        <v>757</v>
      </c>
      <c r="E264" s="112" t="s">
        <v>1406</v>
      </c>
      <c r="F264" s="57" t="s">
        <v>1321</v>
      </c>
    </row>
    <row r="265" spans="1:6">
      <c r="A265" s="66"/>
      <c r="B265" s="113" t="s">
        <v>758</v>
      </c>
      <c r="C265" s="112" t="s">
        <v>405</v>
      </c>
      <c r="D265" s="112" t="s">
        <v>757</v>
      </c>
      <c r="E265" s="112" t="s">
        <v>1406</v>
      </c>
      <c r="F265" s="57" t="s">
        <v>1318</v>
      </c>
    </row>
    <row r="266" spans="1:6">
      <c r="A266" s="66"/>
      <c r="B266" s="113" t="s">
        <v>1128</v>
      </c>
      <c r="C266" s="112" t="s">
        <v>1162</v>
      </c>
      <c r="D266" s="112" t="s">
        <v>1420</v>
      </c>
      <c r="E266" s="112" t="s">
        <v>1406</v>
      </c>
      <c r="F266" s="57" t="s">
        <v>1321</v>
      </c>
    </row>
    <row r="267" spans="1:6">
      <c r="A267" s="66"/>
      <c r="B267" s="113" t="s">
        <v>1128</v>
      </c>
      <c r="C267" s="112" t="s">
        <v>1162</v>
      </c>
      <c r="D267" s="112" t="s">
        <v>1200</v>
      </c>
      <c r="E267" s="112" t="s">
        <v>1406</v>
      </c>
      <c r="F267" s="57" t="s">
        <v>1318</v>
      </c>
    </row>
    <row r="268" spans="1:6">
      <c r="A268" s="66"/>
      <c r="B268" s="113" t="s">
        <v>761</v>
      </c>
      <c r="C268" s="112" t="s">
        <v>759</v>
      </c>
      <c r="D268" s="112" t="s">
        <v>760</v>
      </c>
      <c r="E268" s="112" t="s">
        <v>1406</v>
      </c>
      <c r="F268" s="57" t="s">
        <v>1318</v>
      </c>
    </row>
    <row r="269" spans="1:6">
      <c r="A269" s="66"/>
      <c r="B269" s="113" t="s">
        <v>762</v>
      </c>
      <c r="C269" s="112" t="s">
        <v>462</v>
      </c>
      <c r="D269" s="112" t="s">
        <v>1083</v>
      </c>
      <c r="E269" s="112" t="s">
        <v>1406</v>
      </c>
      <c r="F269" s="57" t="s">
        <v>1318</v>
      </c>
    </row>
    <row r="270" spans="1:6">
      <c r="A270" s="66"/>
      <c r="B270" s="113" t="s">
        <v>765</v>
      </c>
      <c r="C270" s="112" t="s">
        <v>763</v>
      </c>
      <c r="D270" s="112" t="s">
        <v>764</v>
      </c>
      <c r="E270" s="112" t="s">
        <v>1406</v>
      </c>
      <c r="F270" s="57" t="s">
        <v>1318</v>
      </c>
    </row>
    <row r="271" spans="1:6">
      <c r="A271" s="66"/>
      <c r="B271" s="113" t="s">
        <v>767</v>
      </c>
      <c r="C271" s="112" t="s">
        <v>159</v>
      </c>
      <c r="D271" s="112" t="s">
        <v>766</v>
      </c>
      <c r="E271" s="112" t="s">
        <v>1406</v>
      </c>
      <c r="F271" s="57" t="s">
        <v>1318</v>
      </c>
    </row>
    <row r="272" spans="1:6">
      <c r="A272" s="66"/>
      <c r="B272" s="113" t="s">
        <v>768</v>
      </c>
      <c r="C272" s="112" t="s">
        <v>428</v>
      </c>
      <c r="D272" s="112" t="s">
        <v>442</v>
      </c>
      <c r="E272" s="112" t="s">
        <v>1406</v>
      </c>
      <c r="F272" s="57" t="s">
        <v>1318</v>
      </c>
    </row>
    <row r="273" spans="1:6">
      <c r="A273" s="66"/>
      <c r="B273" s="113" t="s">
        <v>1421</v>
      </c>
      <c r="C273" s="112" t="s">
        <v>1422</v>
      </c>
      <c r="D273" s="112" t="s">
        <v>1423</v>
      </c>
      <c r="E273" s="112" t="s">
        <v>1406</v>
      </c>
      <c r="F273" s="57" t="s">
        <v>1321</v>
      </c>
    </row>
    <row r="274" spans="1:6">
      <c r="A274" s="66"/>
      <c r="B274" s="113" t="s">
        <v>770</v>
      </c>
      <c r="C274" s="112" t="s">
        <v>1163</v>
      </c>
      <c r="D274" s="112" t="s">
        <v>769</v>
      </c>
      <c r="E274" s="112" t="s">
        <v>1406</v>
      </c>
      <c r="F274" s="57" t="s">
        <v>1318</v>
      </c>
    </row>
    <row r="275" spans="1:6">
      <c r="A275" s="66"/>
      <c r="B275" s="113" t="s">
        <v>862</v>
      </c>
      <c r="C275" s="112" t="s">
        <v>881</v>
      </c>
      <c r="D275" s="112" t="s">
        <v>902</v>
      </c>
      <c r="E275" s="112" t="s">
        <v>1406</v>
      </c>
      <c r="F275" s="57" t="s">
        <v>1318</v>
      </c>
    </row>
    <row r="276" spans="1:6">
      <c r="A276" s="66"/>
      <c r="B276" s="113" t="s">
        <v>863</v>
      </c>
      <c r="C276" s="112" t="s">
        <v>882</v>
      </c>
      <c r="D276" s="112" t="s">
        <v>903</v>
      </c>
      <c r="E276" s="112" t="s">
        <v>1406</v>
      </c>
      <c r="F276" s="57" t="s">
        <v>1318</v>
      </c>
    </row>
    <row r="277" spans="1:6">
      <c r="A277" s="66"/>
      <c r="B277" s="113" t="s">
        <v>864</v>
      </c>
      <c r="C277" s="112" t="s">
        <v>883</v>
      </c>
      <c r="D277" s="112" t="s">
        <v>904</v>
      </c>
      <c r="E277" s="112" t="s">
        <v>1406</v>
      </c>
      <c r="F277" s="57" t="s">
        <v>1318</v>
      </c>
    </row>
    <row r="278" spans="1:6">
      <c r="A278" s="66"/>
      <c r="B278" s="113" t="s">
        <v>865</v>
      </c>
      <c r="C278" s="112" t="s">
        <v>884</v>
      </c>
      <c r="D278" s="112" t="s">
        <v>884</v>
      </c>
      <c r="E278" s="112" t="s">
        <v>1406</v>
      </c>
      <c r="F278" s="57" t="s">
        <v>1318</v>
      </c>
    </row>
    <row r="279" spans="1:6">
      <c r="A279" s="66"/>
      <c r="B279" s="113" t="s">
        <v>866</v>
      </c>
      <c r="C279" s="112" t="s">
        <v>885</v>
      </c>
      <c r="D279" s="112" t="s">
        <v>905</v>
      </c>
      <c r="E279" s="112" t="s">
        <v>1406</v>
      </c>
      <c r="F279" s="57" t="s">
        <v>1318</v>
      </c>
    </row>
    <row r="280" spans="1:6">
      <c r="A280" s="66"/>
      <c r="B280" s="113" t="s">
        <v>1023</v>
      </c>
      <c r="C280" s="112" t="s">
        <v>881</v>
      </c>
      <c r="D280" s="112" t="s">
        <v>906</v>
      </c>
      <c r="E280" s="112" t="s">
        <v>1406</v>
      </c>
      <c r="F280" s="57" t="s">
        <v>1318</v>
      </c>
    </row>
    <row r="281" spans="1:6">
      <c r="A281" s="66"/>
      <c r="B281" s="113" t="s">
        <v>939</v>
      </c>
      <c r="C281" s="112" t="s">
        <v>957</v>
      </c>
      <c r="D281" s="112" t="s">
        <v>981</v>
      </c>
      <c r="E281" s="112" t="s">
        <v>1406</v>
      </c>
      <c r="F281" s="57" t="s">
        <v>1318</v>
      </c>
    </row>
    <row r="282" spans="1:6">
      <c r="A282" s="66"/>
      <c r="B282" s="113" t="s">
        <v>1424</v>
      </c>
      <c r="C282" s="112" t="s">
        <v>462</v>
      </c>
      <c r="D282" s="112" t="s">
        <v>1425</v>
      </c>
      <c r="E282" s="112" t="s">
        <v>1406</v>
      </c>
      <c r="F282" s="57" t="s">
        <v>1321</v>
      </c>
    </row>
    <row r="283" spans="1:6">
      <c r="A283" s="66"/>
      <c r="B283" s="113" t="s">
        <v>1426</v>
      </c>
      <c r="C283" s="112" t="s">
        <v>1427</v>
      </c>
      <c r="D283" s="112" t="s">
        <v>1428</v>
      </c>
      <c r="E283" s="112" t="s">
        <v>1410</v>
      </c>
      <c r="F283" s="57" t="s">
        <v>1321</v>
      </c>
    </row>
    <row r="284" spans="1:6">
      <c r="A284" s="66"/>
      <c r="B284" s="113" t="s">
        <v>1429</v>
      </c>
      <c r="C284" s="112" t="s">
        <v>1430</v>
      </c>
      <c r="D284" s="112" t="s">
        <v>1431</v>
      </c>
      <c r="E284" s="112" t="s">
        <v>1406</v>
      </c>
      <c r="F284" s="57" t="s">
        <v>1321</v>
      </c>
    </row>
    <row r="285" spans="1:6">
      <c r="A285" s="66"/>
      <c r="B285" s="113" t="s">
        <v>940</v>
      </c>
      <c r="C285" s="112" t="s">
        <v>959</v>
      </c>
      <c r="D285" s="112" t="s">
        <v>982</v>
      </c>
      <c r="E285" s="112" t="s">
        <v>1406</v>
      </c>
      <c r="F285" s="57" t="s">
        <v>1318</v>
      </c>
    </row>
    <row r="286" spans="1:6">
      <c r="A286" s="66"/>
      <c r="B286" s="113" t="s">
        <v>1024</v>
      </c>
      <c r="C286" s="112" t="s">
        <v>1054</v>
      </c>
      <c r="D286" s="112" t="s">
        <v>1084</v>
      </c>
      <c r="E286" s="112" t="s">
        <v>1406</v>
      </c>
      <c r="F286" s="57" t="s">
        <v>1318</v>
      </c>
    </row>
    <row r="287" spans="1:6">
      <c r="A287" s="66"/>
      <c r="B287" s="113" t="s">
        <v>1025</v>
      </c>
      <c r="C287" s="112" t="s">
        <v>1055</v>
      </c>
      <c r="D287" s="112" t="s">
        <v>1201</v>
      </c>
      <c r="E287" s="112" t="s">
        <v>1406</v>
      </c>
      <c r="F287" s="57" t="s">
        <v>1318</v>
      </c>
    </row>
    <row r="288" spans="1:6">
      <c r="A288" s="66"/>
      <c r="B288" s="113" t="s">
        <v>1026</v>
      </c>
      <c r="C288" s="112" t="s">
        <v>1056</v>
      </c>
      <c r="D288" s="112" t="s">
        <v>1085</v>
      </c>
      <c r="E288" s="112" t="s">
        <v>1406</v>
      </c>
      <c r="F288" s="57" t="s">
        <v>1318</v>
      </c>
    </row>
    <row r="289" spans="1:6">
      <c r="A289" s="66"/>
      <c r="B289" s="113" t="s">
        <v>1432</v>
      </c>
      <c r="C289" s="112" t="s">
        <v>1433</v>
      </c>
      <c r="D289" s="112" t="s">
        <v>1434</v>
      </c>
      <c r="E289" s="112" t="s">
        <v>1406</v>
      </c>
      <c r="F289" s="57" t="s">
        <v>1321</v>
      </c>
    </row>
    <row r="290" spans="1:6">
      <c r="A290" s="66"/>
      <c r="B290" s="113" t="s">
        <v>1027</v>
      </c>
      <c r="C290" s="112" t="s">
        <v>1057</v>
      </c>
      <c r="D290" s="112" t="s">
        <v>432</v>
      </c>
      <c r="E290" s="112" t="s">
        <v>1406</v>
      </c>
      <c r="F290" s="57" t="s">
        <v>1318</v>
      </c>
    </row>
    <row r="291" spans="1:6">
      <c r="A291" s="66"/>
      <c r="B291" s="113" t="s">
        <v>1028</v>
      </c>
      <c r="C291" s="112" t="s">
        <v>1058</v>
      </c>
      <c r="D291" s="112" t="s">
        <v>1086</v>
      </c>
      <c r="E291" s="112" t="s">
        <v>1406</v>
      </c>
      <c r="F291" s="57" t="s">
        <v>1318</v>
      </c>
    </row>
    <row r="292" spans="1:6">
      <c r="A292" s="66"/>
      <c r="B292" s="113" t="s">
        <v>1029</v>
      </c>
      <c r="C292" s="112" t="s">
        <v>1059</v>
      </c>
      <c r="D292" s="112" t="s">
        <v>1087</v>
      </c>
      <c r="E292" s="112" t="s">
        <v>1406</v>
      </c>
      <c r="F292" s="57" t="s">
        <v>1318</v>
      </c>
    </row>
    <row r="293" spans="1:6">
      <c r="A293" s="66"/>
      <c r="B293" s="113" t="s">
        <v>1129</v>
      </c>
      <c r="C293" s="112" t="s">
        <v>1164</v>
      </c>
      <c r="D293" s="112" t="s">
        <v>1202</v>
      </c>
      <c r="E293" s="112" t="s">
        <v>1406</v>
      </c>
      <c r="F293" s="57" t="s">
        <v>1318</v>
      </c>
    </row>
    <row r="294" spans="1:6">
      <c r="A294" s="66"/>
      <c r="B294" s="113" t="s">
        <v>1130</v>
      </c>
      <c r="C294" s="112" t="s">
        <v>1165</v>
      </c>
      <c r="D294" s="112" t="s">
        <v>1203</v>
      </c>
      <c r="E294" s="112" t="s">
        <v>1406</v>
      </c>
      <c r="F294" s="57" t="s">
        <v>1318</v>
      </c>
    </row>
    <row r="295" spans="1:6">
      <c r="A295" s="66"/>
      <c r="B295" s="113" t="s">
        <v>1131</v>
      </c>
      <c r="C295" s="112" t="s">
        <v>1166</v>
      </c>
      <c r="D295" s="112" t="s">
        <v>1204</v>
      </c>
      <c r="E295" s="112" t="s">
        <v>1406</v>
      </c>
      <c r="F295" s="57" t="s">
        <v>1318</v>
      </c>
    </row>
    <row r="296" spans="1:6">
      <c r="A296" s="66"/>
      <c r="B296" s="113" t="s">
        <v>1132</v>
      </c>
      <c r="C296" s="112" t="s">
        <v>98</v>
      </c>
      <c r="D296" s="112" t="s">
        <v>1205</v>
      </c>
      <c r="E296" s="112" t="s">
        <v>1406</v>
      </c>
      <c r="F296" s="57" t="s">
        <v>1318</v>
      </c>
    </row>
    <row r="297" spans="1:6">
      <c r="A297" s="66"/>
      <c r="B297" s="113" t="s">
        <v>1133</v>
      </c>
      <c r="C297" s="112" t="s">
        <v>763</v>
      </c>
      <c r="D297" s="112" t="s">
        <v>1206</v>
      </c>
      <c r="E297" s="112" t="s">
        <v>1406</v>
      </c>
      <c r="F297" s="57" t="s">
        <v>1318</v>
      </c>
    </row>
    <row r="298" spans="1:6">
      <c r="A298" s="66"/>
      <c r="B298" s="113" t="s">
        <v>1134</v>
      </c>
      <c r="C298" s="112" t="s">
        <v>260</v>
      </c>
      <c r="D298" s="112" t="s">
        <v>1207</v>
      </c>
      <c r="E298" s="112" t="s">
        <v>1406</v>
      </c>
      <c r="F298" s="57" t="s">
        <v>1318</v>
      </c>
    </row>
    <row r="299" spans="1:6">
      <c r="A299" s="66"/>
      <c r="B299" s="113" t="s">
        <v>1135</v>
      </c>
      <c r="C299" s="112" t="s">
        <v>405</v>
      </c>
      <c r="D299" s="112" t="s">
        <v>1208</v>
      </c>
      <c r="E299" s="112" t="s">
        <v>1406</v>
      </c>
      <c r="F299" s="57" t="s">
        <v>1318</v>
      </c>
    </row>
    <row r="300" spans="1:6">
      <c r="A300" s="66"/>
      <c r="B300" s="113" t="s">
        <v>496</v>
      </c>
      <c r="C300" s="112" t="s">
        <v>494</v>
      </c>
      <c r="D300" s="112" t="s">
        <v>495</v>
      </c>
      <c r="E300" s="112" t="s">
        <v>1410</v>
      </c>
      <c r="F300" s="57" t="s">
        <v>1318</v>
      </c>
    </row>
    <row r="301" spans="1:6">
      <c r="A301" s="66"/>
      <c r="B301" s="234" t="s">
        <v>498</v>
      </c>
      <c r="C301" s="111" t="s">
        <v>104</v>
      </c>
      <c r="D301" s="111" t="s">
        <v>497</v>
      </c>
      <c r="E301" s="111" t="s">
        <v>1410</v>
      </c>
      <c r="F301" s="57" t="s">
        <v>1318</v>
      </c>
    </row>
    <row r="302" spans="1:6">
      <c r="A302" s="66"/>
      <c r="B302" s="234" t="s">
        <v>503</v>
      </c>
      <c r="C302" s="111" t="s">
        <v>470</v>
      </c>
      <c r="D302" s="111" t="s">
        <v>502</v>
      </c>
      <c r="E302" s="111" t="s">
        <v>1410</v>
      </c>
      <c r="F302" s="57" t="s">
        <v>1318</v>
      </c>
    </row>
    <row r="303" spans="1:6">
      <c r="A303" s="66"/>
      <c r="B303" s="234" t="s">
        <v>505</v>
      </c>
      <c r="C303" s="111" t="s">
        <v>504</v>
      </c>
      <c r="D303" s="111" t="s">
        <v>1209</v>
      </c>
      <c r="E303" s="111" t="s">
        <v>1410</v>
      </c>
      <c r="F303" s="57" t="s">
        <v>1318</v>
      </c>
    </row>
    <row r="304" spans="1:6">
      <c r="A304" s="66"/>
      <c r="B304" s="234" t="s">
        <v>507</v>
      </c>
      <c r="C304" s="111" t="s">
        <v>260</v>
      </c>
      <c r="D304" s="111" t="s">
        <v>506</v>
      </c>
      <c r="E304" s="111" t="s">
        <v>1410</v>
      </c>
      <c r="F304" s="57" t="s">
        <v>1318</v>
      </c>
    </row>
    <row r="305" spans="1:6">
      <c r="A305" s="66"/>
      <c r="B305" s="234" t="s">
        <v>511</v>
      </c>
      <c r="C305" s="111" t="s">
        <v>509</v>
      </c>
      <c r="D305" s="111" t="s">
        <v>510</v>
      </c>
      <c r="E305" s="111" t="s">
        <v>1410</v>
      </c>
      <c r="F305" s="57" t="s">
        <v>1318</v>
      </c>
    </row>
    <row r="306" spans="1:6">
      <c r="A306" s="66"/>
      <c r="B306" s="234" t="s">
        <v>512</v>
      </c>
      <c r="C306" s="111" t="s">
        <v>500</v>
      </c>
      <c r="D306" s="111" t="s">
        <v>501</v>
      </c>
      <c r="E306" s="111" t="s">
        <v>1410</v>
      </c>
      <c r="F306" s="57" t="s">
        <v>1318</v>
      </c>
    </row>
    <row r="307" spans="1:6">
      <c r="A307" s="66"/>
      <c r="B307" s="234" t="s">
        <v>514</v>
      </c>
      <c r="C307" s="111" t="s">
        <v>404</v>
      </c>
      <c r="D307" s="111" t="s">
        <v>513</v>
      </c>
      <c r="E307" s="111" t="s">
        <v>1410</v>
      </c>
      <c r="F307" s="57" t="s">
        <v>1318</v>
      </c>
    </row>
    <row r="308" spans="1:6">
      <c r="A308" s="66"/>
      <c r="B308" s="234" t="s">
        <v>516</v>
      </c>
      <c r="C308" s="111" t="s">
        <v>960</v>
      </c>
      <c r="D308" s="111" t="s">
        <v>515</v>
      </c>
      <c r="E308" s="111" t="s">
        <v>1410</v>
      </c>
      <c r="F308" s="57" t="s">
        <v>1318</v>
      </c>
    </row>
    <row r="309" spans="1:6">
      <c r="A309" s="66"/>
      <c r="B309" s="234" t="s">
        <v>518</v>
      </c>
      <c r="C309" s="111" t="s">
        <v>504</v>
      </c>
      <c r="D309" s="111" t="s">
        <v>517</v>
      </c>
      <c r="E309" s="111" t="s">
        <v>1410</v>
      </c>
      <c r="F309" s="57" t="s">
        <v>1318</v>
      </c>
    </row>
    <row r="310" spans="1:6">
      <c r="A310" s="66"/>
      <c r="B310" s="234" t="s">
        <v>520</v>
      </c>
      <c r="C310" s="111" t="s">
        <v>447</v>
      </c>
      <c r="D310" s="111" t="s">
        <v>519</v>
      </c>
      <c r="E310" s="111" t="s">
        <v>1410</v>
      </c>
      <c r="F310" s="57" t="s">
        <v>1318</v>
      </c>
    </row>
    <row r="311" spans="1:6">
      <c r="A311" s="66"/>
      <c r="B311" s="234" t="s">
        <v>1435</v>
      </c>
      <c r="C311" s="111" t="s">
        <v>887</v>
      </c>
      <c r="D311" s="111" t="s">
        <v>1436</v>
      </c>
      <c r="E311" s="111" t="s">
        <v>1410</v>
      </c>
      <c r="F311" s="57" t="s">
        <v>1321</v>
      </c>
    </row>
    <row r="312" spans="1:6">
      <c r="A312" s="66"/>
      <c r="B312" s="234" t="s">
        <v>522</v>
      </c>
      <c r="C312" s="111" t="s">
        <v>521</v>
      </c>
      <c r="D312" s="111" t="s">
        <v>907</v>
      </c>
      <c r="E312" s="111" t="s">
        <v>1410</v>
      </c>
      <c r="F312" s="57" t="s">
        <v>1318</v>
      </c>
    </row>
    <row r="313" spans="1:6">
      <c r="A313" s="66"/>
      <c r="B313" s="234" t="s">
        <v>1437</v>
      </c>
      <c r="C313" s="111" t="s">
        <v>1438</v>
      </c>
      <c r="D313" s="111" t="s">
        <v>1439</v>
      </c>
      <c r="E313" s="111" t="s">
        <v>1410</v>
      </c>
      <c r="F313" s="57" t="s">
        <v>1321</v>
      </c>
    </row>
    <row r="314" spans="1:6">
      <c r="A314" s="66"/>
      <c r="B314" s="234" t="s">
        <v>525</v>
      </c>
      <c r="C314" s="111" t="s">
        <v>523</v>
      </c>
      <c r="D314" s="111" t="s">
        <v>524</v>
      </c>
      <c r="E314" s="111" t="s">
        <v>1410</v>
      </c>
      <c r="F314" s="57" t="s">
        <v>1318</v>
      </c>
    </row>
    <row r="315" spans="1:6">
      <c r="A315" s="66"/>
      <c r="B315" s="234" t="s">
        <v>867</v>
      </c>
      <c r="C315" s="111" t="s">
        <v>174</v>
      </c>
      <c r="D315" s="111" t="s">
        <v>175</v>
      </c>
      <c r="E315" s="111" t="s">
        <v>1410</v>
      </c>
      <c r="F315" s="57" t="s">
        <v>1318</v>
      </c>
    </row>
    <row r="316" spans="1:6">
      <c r="A316" s="66"/>
      <c r="B316" s="234" t="s">
        <v>773</v>
      </c>
      <c r="C316" s="111" t="s">
        <v>771</v>
      </c>
      <c r="D316" s="111" t="s">
        <v>772</v>
      </c>
      <c r="E316" s="111" t="s">
        <v>1410</v>
      </c>
      <c r="F316" s="57" t="s">
        <v>1318</v>
      </c>
    </row>
    <row r="317" spans="1:6">
      <c r="A317" s="66"/>
      <c r="B317" s="234" t="s">
        <v>756</v>
      </c>
      <c r="C317" s="111" t="s">
        <v>755</v>
      </c>
      <c r="D317" s="111" t="s">
        <v>774</v>
      </c>
      <c r="E317" s="111" t="s">
        <v>1410</v>
      </c>
      <c r="F317" s="57" t="s">
        <v>1318</v>
      </c>
    </row>
    <row r="318" spans="1:6">
      <c r="A318" s="66"/>
      <c r="B318" s="234" t="s">
        <v>777</v>
      </c>
      <c r="C318" s="111" t="s">
        <v>775</v>
      </c>
      <c r="D318" s="111" t="s">
        <v>776</v>
      </c>
      <c r="E318" s="111" t="s">
        <v>1410</v>
      </c>
      <c r="F318" s="57" t="s">
        <v>1318</v>
      </c>
    </row>
    <row r="319" spans="1:6">
      <c r="A319" s="66"/>
      <c r="B319" s="234" t="s">
        <v>1440</v>
      </c>
      <c r="C319" s="111" t="s">
        <v>1441</v>
      </c>
      <c r="D319" s="111" t="s">
        <v>1442</v>
      </c>
      <c r="E319" s="111" t="s">
        <v>1410</v>
      </c>
      <c r="F319" s="57" t="s">
        <v>1321</v>
      </c>
    </row>
    <row r="320" spans="1:6">
      <c r="A320" s="66"/>
      <c r="B320" s="234" t="s">
        <v>941</v>
      </c>
      <c r="C320" s="111" t="s">
        <v>421</v>
      </c>
      <c r="D320" s="111" t="s">
        <v>1088</v>
      </c>
      <c r="E320" s="111" t="s">
        <v>1410</v>
      </c>
      <c r="F320" s="57" t="s">
        <v>1318</v>
      </c>
    </row>
    <row r="321" spans="1:6">
      <c r="A321" s="66"/>
      <c r="B321" s="234" t="s">
        <v>942</v>
      </c>
      <c r="C321" s="111" t="s">
        <v>961</v>
      </c>
      <c r="D321" s="111" t="s">
        <v>983</v>
      </c>
      <c r="E321" s="111" t="s">
        <v>1410</v>
      </c>
      <c r="F321" s="57" t="s">
        <v>1318</v>
      </c>
    </row>
    <row r="322" spans="1:6">
      <c r="A322" s="66"/>
      <c r="B322" s="234" t="s">
        <v>943</v>
      </c>
      <c r="C322" s="111" t="s">
        <v>962</v>
      </c>
      <c r="D322" s="111" t="s">
        <v>984</v>
      </c>
      <c r="E322" s="111" t="s">
        <v>1443</v>
      </c>
      <c r="F322" s="57" t="s">
        <v>1318</v>
      </c>
    </row>
    <row r="323" spans="1:6">
      <c r="A323" s="66"/>
      <c r="B323" s="234" t="s">
        <v>1444</v>
      </c>
      <c r="C323" s="111" t="s">
        <v>1445</v>
      </c>
      <c r="D323" s="111" t="s">
        <v>1446</v>
      </c>
      <c r="E323" s="111" t="s">
        <v>1410</v>
      </c>
      <c r="F323" s="57" t="s">
        <v>1321</v>
      </c>
    </row>
    <row r="324" spans="1:6">
      <c r="A324" s="66"/>
      <c r="B324" s="234" t="s">
        <v>1136</v>
      </c>
      <c r="C324" s="111" t="s">
        <v>1167</v>
      </c>
      <c r="D324" s="111" t="s">
        <v>1210</v>
      </c>
      <c r="E324" s="111" t="s">
        <v>1410</v>
      </c>
      <c r="F324" s="57" t="s">
        <v>1318</v>
      </c>
    </row>
    <row r="325" spans="1:6">
      <c r="A325" s="66"/>
      <c r="B325" s="234" t="s">
        <v>527</v>
      </c>
      <c r="C325" s="111" t="s">
        <v>386</v>
      </c>
      <c r="D325" s="111" t="s">
        <v>526</v>
      </c>
      <c r="E325" s="111" t="s">
        <v>1411</v>
      </c>
      <c r="F325" s="57" t="s">
        <v>1318</v>
      </c>
    </row>
    <row r="326" spans="1:6">
      <c r="A326" s="66"/>
      <c r="B326" s="234" t="s">
        <v>529</v>
      </c>
      <c r="C326" s="111" t="s">
        <v>260</v>
      </c>
      <c r="D326" s="111" t="s">
        <v>528</v>
      </c>
      <c r="E326" s="111" t="s">
        <v>1411</v>
      </c>
      <c r="F326" s="57" t="s">
        <v>1318</v>
      </c>
    </row>
    <row r="327" spans="1:6">
      <c r="A327" s="66"/>
      <c r="B327" s="234" t="s">
        <v>531</v>
      </c>
      <c r="C327" s="111" t="s">
        <v>521</v>
      </c>
      <c r="D327" s="111" t="s">
        <v>908</v>
      </c>
      <c r="E327" s="111" t="s">
        <v>1411</v>
      </c>
      <c r="F327" s="57" t="s">
        <v>1318</v>
      </c>
    </row>
    <row r="328" spans="1:6">
      <c r="A328" s="66"/>
      <c r="B328" s="234" t="s">
        <v>533</v>
      </c>
      <c r="C328" s="111" t="s">
        <v>500</v>
      </c>
      <c r="D328" s="111" t="s">
        <v>532</v>
      </c>
      <c r="E328" s="111" t="s">
        <v>1411</v>
      </c>
      <c r="F328" s="57" t="s">
        <v>1318</v>
      </c>
    </row>
    <row r="329" spans="1:6">
      <c r="A329" s="66"/>
      <c r="B329" s="234" t="s">
        <v>1447</v>
      </c>
      <c r="C329" s="111" t="s">
        <v>101</v>
      </c>
      <c r="D329" s="111" t="s">
        <v>1448</v>
      </c>
      <c r="E329" s="111" t="s">
        <v>1411</v>
      </c>
      <c r="F329" s="57" t="s">
        <v>1321</v>
      </c>
    </row>
    <row r="330" spans="1:6">
      <c r="A330" s="66"/>
      <c r="B330" s="234" t="s">
        <v>535</v>
      </c>
      <c r="C330" s="111" t="s">
        <v>530</v>
      </c>
      <c r="D330" s="111" t="s">
        <v>534</v>
      </c>
      <c r="E330" s="111" t="s">
        <v>1411</v>
      </c>
      <c r="F330" s="57" t="s">
        <v>1318</v>
      </c>
    </row>
    <row r="331" spans="1:6">
      <c r="A331" s="66"/>
      <c r="B331" s="234" t="s">
        <v>538</v>
      </c>
      <c r="C331" s="111" t="s">
        <v>536</v>
      </c>
      <c r="D331" s="111" t="s">
        <v>537</v>
      </c>
      <c r="E331" s="111" t="s">
        <v>1411</v>
      </c>
      <c r="F331" s="57" t="s">
        <v>1318</v>
      </c>
    </row>
    <row r="332" spans="1:6">
      <c r="A332" s="66"/>
      <c r="B332" s="234" t="s">
        <v>540</v>
      </c>
      <c r="C332" s="111" t="s">
        <v>1060</v>
      </c>
      <c r="D332" s="111" t="s">
        <v>539</v>
      </c>
      <c r="E332" s="111" t="s">
        <v>1411</v>
      </c>
      <c r="F332" s="57" t="s">
        <v>1318</v>
      </c>
    </row>
    <row r="333" spans="1:6">
      <c r="A333" s="66"/>
      <c r="B333" s="234" t="s">
        <v>541</v>
      </c>
      <c r="C333" s="111" t="s">
        <v>521</v>
      </c>
      <c r="D333" s="111" t="s">
        <v>909</v>
      </c>
      <c r="E333" s="111" t="s">
        <v>1410</v>
      </c>
      <c r="F333" s="57" t="s">
        <v>1318</v>
      </c>
    </row>
    <row r="334" spans="1:6">
      <c r="A334" s="66"/>
      <c r="B334" s="234" t="s">
        <v>543</v>
      </c>
      <c r="C334" s="111" t="s">
        <v>268</v>
      </c>
      <c r="D334" s="111" t="s">
        <v>542</v>
      </c>
      <c r="E334" s="111" t="s">
        <v>1411</v>
      </c>
      <c r="F334" s="57" t="s">
        <v>1318</v>
      </c>
    </row>
    <row r="335" spans="1:6">
      <c r="A335" s="66"/>
      <c r="B335" s="234" t="s">
        <v>545</v>
      </c>
      <c r="C335" s="111" t="s">
        <v>260</v>
      </c>
      <c r="D335" s="111" t="s">
        <v>544</v>
      </c>
      <c r="E335" s="111" t="s">
        <v>1411</v>
      </c>
      <c r="F335" s="57" t="s">
        <v>1318</v>
      </c>
    </row>
    <row r="336" spans="1:6">
      <c r="A336" s="66"/>
      <c r="B336" s="234" t="s">
        <v>547</v>
      </c>
      <c r="C336" s="111" t="s">
        <v>465</v>
      </c>
      <c r="D336" s="111" t="s">
        <v>546</v>
      </c>
      <c r="E336" s="111" t="s">
        <v>1411</v>
      </c>
      <c r="F336" s="57" t="s">
        <v>1318</v>
      </c>
    </row>
    <row r="337" spans="1:6">
      <c r="A337" s="66"/>
      <c r="B337" s="234" t="s">
        <v>550</v>
      </c>
      <c r="C337" s="111" t="s">
        <v>548</v>
      </c>
      <c r="D337" s="111" t="s">
        <v>549</v>
      </c>
      <c r="E337" s="111" t="s">
        <v>1411</v>
      </c>
      <c r="F337" s="57" t="s">
        <v>1318</v>
      </c>
    </row>
    <row r="338" spans="1:6">
      <c r="A338" s="66"/>
      <c r="B338" s="234" t="s">
        <v>554</v>
      </c>
      <c r="C338" s="111" t="s">
        <v>552</v>
      </c>
      <c r="D338" s="111" t="s">
        <v>553</v>
      </c>
      <c r="E338" s="111" t="s">
        <v>1411</v>
      </c>
      <c r="F338" s="57" t="s">
        <v>1321</v>
      </c>
    </row>
    <row r="339" spans="1:6">
      <c r="A339" s="66"/>
      <c r="B339" s="234" t="s">
        <v>554</v>
      </c>
      <c r="C339" s="111" t="s">
        <v>552</v>
      </c>
      <c r="D339" s="111" t="s">
        <v>553</v>
      </c>
      <c r="E339" s="111" t="s">
        <v>1411</v>
      </c>
      <c r="F339" s="57" t="s">
        <v>1318</v>
      </c>
    </row>
    <row r="340" spans="1:6">
      <c r="A340" s="66"/>
      <c r="B340" s="234" t="s">
        <v>557</v>
      </c>
      <c r="C340" s="111" t="s">
        <v>555</v>
      </c>
      <c r="D340" s="111" t="s">
        <v>556</v>
      </c>
      <c r="E340" s="111" t="s">
        <v>1411</v>
      </c>
      <c r="F340" s="57" t="s">
        <v>1318</v>
      </c>
    </row>
    <row r="341" spans="1:6">
      <c r="A341" s="66"/>
      <c r="B341" s="234" t="s">
        <v>559</v>
      </c>
      <c r="C341" s="111" t="s">
        <v>548</v>
      </c>
      <c r="D341" s="111" t="s">
        <v>558</v>
      </c>
      <c r="E341" s="111" t="s">
        <v>1411</v>
      </c>
      <c r="F341" s="57" t="s">
        <v>1318</v>
      </c>
    </row>
    <row r="342" spans="1:6">
      <c r="A342" s="66"/>
      <c r="B342" s="234" t="s">
        <v>562</v>
      </c>
      <c r="C342" s="111" t="s">
        <v>560</v>
      </c>
      <c r="D342" s="111" t="s">
        <v>561</v>
      </c>
      <c r="E342" s="111" t="s">
        <v>1411</v>
      </c>
      <c r="F342" s="57" t="s">
        <v>1318</v>
      </c>
    </row>
    <row r="343" spans="1:6">
      <c r="A343" s="66"/>
      <c r="B343" s="234" t="s">
        <v>565</v>
      </c>
      <c r="C343" s="111" t="s">
        <v>563</v>
      </c>
      <c r="D343" s="111" t="s">
        <v>564</v>
      </c>
      <c r="E343" s="111" t="s">
        <v>1411</v>
      </c>
      <c r="F343" s="57" t="s">
        <v>1318</v>
      </c>
    </row>
    <row r="344" spans="1:6">
      <c r="A344" s="66"/>
      <c r="B344" s="234" t="s">
        <v>567</v>
      </c>
      <c r="C344" s="111" t="s">
        <v>566</v>
      </c>
      <c r="D344" s="111" t="s">
        <v>985</v>
      </c>
      <c r="E344" s="111" t="s">
        <v>1411</v>
      </c>
      <c r="F344" s="57" t="s">
        <v>1318</v>
      </c>
    </row>
    <row r="345" spans="1:6">
      <c r="A345" s="66"/>
      <c r="B345" s="234" t="s">
        <v>570</v>
      </c>
      <c r="C345" s="111" t="s">
        <v>568</v>
      </c>
      <c r="D345" s="111" t="s">
        <v>569</v>
      </c>
      <c r="E345" s="111" t="s">
        <v>1411</v>
      </c>
      <c r="F345" s="57" t="s">
        <v>1318</v>
      </c>
    </row>
    <row r="346" spans="1:6">
      <c r="A346" s="66"/>
      <c r="B346" s="234" t="s">
        <v>780</v>
      </c>
      <c r="C346" s="111" t="s">
        <v>778</v>
      </c>
      <c r="D346" s="111" t="s">
        <v>779</v>
      </c>
      <c r="E346" s="111" t="s">
        <v>1411</v>
      </c>
      <c r="F346" s="57" t="s">
        <v>1318</v>
      </c>
    </row>
    <row r="347" spans="1:6">
      <c r="A347" s="66"/>
      <c r="B347" s="234" t="s">
        <v>783</v>
      </c>
      <c r="C347" s="111" t="s">
        <v>781</v>
      </c>
      <c r="D347" s="111" t="s">
        <v>782</v>
      </c>
      <c r="E347" s="111" t="s">
        <v>1411</v>
      </c>
      <c r="F347" s="57" t="s">
        <v>1318</v>
      </c>
    </row>
    <row r="348" spans="1:6">
      <c r="A348" s="66"/>
      <c r="B348" s="234" t="s">
        <v>786</v>
      </c>
      <c r="C348" s="111" t="s">
        <v>784</v>
      </c>
      <c r="D348" s="111" t="s">
        <v>785</v>
      </c>
      <c r="E348" s="111" t="s">
        <v>1411</v>
      </c>
      <c r="F348" s="57" t="s">
        <v>1318</v>
      </c>
    </row>
    <row r="349" spans="1:6">
      <c r="A349" s="66"/>
      <c r="B349" s="234" t="s">
        <v>1449</v>
      </c>
      <c r="C349" s="111" t="s">
        <v>1450</v>
      </c>
      <c r="D349" s="111" t="s">
        <v>1451</v>
      </c>
      <c r="E349" s="111" t="s">
        <v>1411</v>
      </c>
      <c r="F349" s="57" t="s">
        <v>1321</v>
      </c>
    </row>
    <row r="350" spans="1:6">
      <c r="A350" s="66"/>
      <c r="B350" s="234" t="s">
        <v>868</v>
      </c>
      <c r="C350" s="111" t="s">
        <v>886</v>
      </c>
      <c r="D350" s="111" t="s">
        <v>910</v>
      </c>
      <c r="E350" s="111" t="s">
        <v>1411</v>
      </c>
      <c r="F350" s="57" t="s">
        <v>1318</v>
      </c>
    </row>
    <row r="351" spans="1:6">
      <c r="A351" s="66"/>
      <c r="B351" s="234" t="s">
        <v>1030</v>
      </c>
      <c r="C351" s="111" t="s">
        <v>1061</v>
      </c>
      <c r="D351" s="111" t="s">
        <v>1089</v>
      </c>
      <c r="E351" s="111" t="s">
        <v>1411</v>
      </c>
      <c r="F351" s="57" t="s">
        <v>1318</v>
      </c>
    </row>
    <row r="352" spans="1:6">
      <c r="A352" s="66"/>
      <c r="B352" s="234" t="s">
        <v>1452</v>
      </c>
      <c r="C352" s="111" t="s">
        <v>1453</v>
      </c>
      <c r="D352" s="111" t="s">
        <v>1454</v>
      </c>
      <c r="E352" s="111" t="s">
        <v>1411</v>
      </c>
      <c r="F352" s="57" t="s">
        <v>1321</v>
      </c>
    </row>
    <row r="353" spans="1:6">
      <c r="A353" s="66"/>
      <c r="B353" s="234" t="s">
        <v>944</v>
      </c>
      <c r="C353" s="111" t="s">
        <v>963</v>
      </c>
      <c r="D353" s="111" t="s">
        <v>987</v>
      </c>
      <c r="E353" s="111" t="s">
        <v>1411</v>
      </c>
      <c r="F353" s="57" t="s">
        <v>1318</v>
      </c>
    </row>
    <row r="354" spans="1:6">
      <c r="A354" s="66"/>
      <c r="B354" s="234" t="s">
        <v>1031</v>
      </c>
      <c r="C354" s="111" t="s">
        <v>1062</v>
      </c>
      <c r="D354" s="111" t="s">
        <v>1090</v>
      </c>
      <c r="E354" s="111" t="s">
        <v>1411</v>
      </c>
      <c r="F354" s="57" t="s">
        <v>1318</v>
      </c>
    </row>
    <row r="355" spans="1:6">
      <c r="A355" s="66"/>
      <c r="B355" s="234" t="s">
        <v>1032</v>
      </c>
      <c r="C355" s="111" t="s">
        <v>1063</v>
      </c>
      <c r="D355" s="111" t="s">
        <v>1091</v>
      </c>
      <c r="E355" s="111" t="s">
        <v>1411</v>
      </c>
      <c r="F355" s="57" t="s">
        <v>1318</v>
      </c>
    </row>
    <row r="356" spans="1:6">
      <c r="A356" s="66"/>
      <c r="B356" s="234" t="s">
        <v>1033</v>
      </c>
      <c r="C356" s="111" t="s">
        <v>488</v>
      </c>
      <c r="D356" s="111" t="s">
        <v>1092</v>
      </c>
      <c r="E356" s="111" t="s">
        <v>1411</v>
      </c>
      <c r="F356" s="57" t="s">
        <v>1318</v>
      </c>
    </row>
    <row r="357" spans="1:6">
      <c r="A357" s="66"/>
      <c r="B357" s="234" t="s">
        <v>1137</v>
      </c>
      <c r="C357" s="111" t="s">
        <v>1059</v>
      </c>
      <c r="D357" s="111" t="s">
        <v>986</v>
      </c>
      <c r="E357" s="111" t="s">
        <v>1411</v>
      </c>
      <c r="F357" s="57" t="s">
        <v>1318</v>
      </c>
    </row>
    <row r="358" spans="1:6">
      <c r="A358" s="66"/>
      <c r="B358" s="234" t="s">
        <v>1138</v>
      </c>
      <c r="C358" s="111" t="s">
        <v>1168</v>
      </c>
      <c r="D358" s="111" t="s">
        <v>1211</v>
      </c>
      <c r="E358" s="111" t="s">
        <v>1411</v>
      </c>
      <c r="F358" s="57" t="s">
        <v>1318</v>
      </c>
    </row>
    <row r="359" spans="1:6">
      <c r="A359" s="66"/>
      <c r="B359" s="234" t="s">
        <v>1139</v>
      </c>
      <c r="C359" s="111" t="s">
        <v>405</v>
      </c>
      <c r="D359" s="111" t="s">
        <v>1212</v>
      </c>
      <c r="E359" s="111" t="s">
        <v>1411</v>
      </c>
      <c r="F359" s="57" t="s">
        <v>1318</v>
      </c>
    </row>
    <row r="360" spans="1:6">
      <c r="A360" s="66"/>
      <c r="B360" s="234" t="s">
        <v>573</v>
      </c>
      <c r="C360" s="111" t="s">
        <v>571</v>
      </c>
      <c r="D360" s="111" t="s">
        <v>572</v>
      </c>
      <c r="E360" s="111" t="s">
        <v>1455</v>
      </c>
      <c r="F360" s="57" t="s">
        <v>1318</v>
      </c>
    </row>
    <row r="361" spans="1:6">
      <c r="A361" s="66"/>
      <c r="B361" s="234" t="s">
        <v>574</v>
      </c>
      <c r="C361" s="111" t="s">
        <v>423</v>
      </c>
      <c r="D361" s="111" t="s">
        <v>575</v>
      </c>
      <c r="E361" s="111" t="s">
        <v>1455</v>
      </c>
      <c r="F361" s="57" t="s">
        <v>1318</v>
      </c>
    </row>
    <row r="362" spans="1:6">
      <c r="A362" s="66"/>
      <c r="B362" s="234" t="s">
        <v>578</v>
      </c>
      <c r="C362" s="111" t="s">
        <v>576</v>
      </c>
      <c r="D362" s="111" t="s">
        <v>577</v>
      </c>
      <c r="E362" s="111" t="s">
        <v>1455</v>
      </c>
      <c r="F362" s="57" t="s">
        <v>1318</v>
      </c>
    </row>
    <row r="363" spans="1:6">
      <c r="A363" s="66"/>
      <c r="B363" s="234" t="s">
        <v>581</v>
      </c>
      <c r="C363" s="111" t="s">
        <v>579</v>
      </c>
      <c r="D363" s="111" t="s">
        <v>580</v>
      </c>
      <c r="E363" s="111" t="s">
        <v>1455</v>
      </c>
      <c r="F363" s="57" t="s">
        <v>1318</v>
      </c>
    </row>
    <row r="364" spans="1:6">
      <c r="A364" s="66"/>
      <c r="B364" s="234" t="s">
        <v>1581</v>
      </c>
      <c r="C364" s="111" t="s">
        <v>571</v>
      </c>
      <c r="D364" s="111" t="s">
        <v>583</v>
      </c>
      <c r="E364" s="111" t="s">
        <v>1455</v>
      </c>
      <c r="F364" s="57" t="s">
        <v>1321</v>
      </c>
    </row>
    <row r="365" spans="1:6">
      <c r="A365" s="66"/>
      <c r="B365" s="234" t="s">
        <v>584</v>
      </c>
      <c r="C365" s="111" t="s">
        <v>571</v>
      </c>
      <c r="D365" s="111" t="s">
        <v>583</v>
      </c>
      <c r="E365" s="111" t="s">
        <v>1455</v>
      </c>
      <c r="F365" s="57" t="s">
        <v>1318</v>
      </c>
    </row>
    <row r="366" spans="1:6">
      <c r="A366" s="66"/>
      <c r="B366" s="234" t="s">
        <v>585</v>
      </c>
      <c r="C366" s="111" t="s">
        <v>509</v>
      </c>
      <c r="D366" s="111" t="s">
        <v>582</v>
      </c>
      <c r="E366" s="111" t="s">
        <v>1455</v>
      </c>
      <c r="F366" s="57" t="s">
        <v>1318</v>
      </c>
    </row>
    <row r="367" spans="1:6">
      <c r="A367" s="66"/>
      <c r="B367" s="234" t="s">
        <v>587</v>
      </c>
      <c r="C367" s="111" t="s">
        <v>887</v>
      </c>
      <c r="D367" s="111" t="s">
        <v>586</v>
      </c>
      <c r="E367" s="111" t="s">
        <v>1455</v>
      </c>
      <c r="F367" s="57" t="s">
        <v>1318</v>
      </c>
    </row>
    <row r="368" spans="1:6">
      <c r="A368" s="66"/>
      <c r="B368" s="234" t="s">
        <v>589</v>
      </c>
      <c r="C368" s="111" t="s">
        <v>508</v>
      </c>
      <c r="D368" s="111" t="s">
        <v>588</v>
      </c>
      <c r="E368" s="111" t="s">
        <v>1455</v>
      </c>
      <c r="F368" s="57" t="s">
        <v>1318</v>
      </c>
    </row>
    <row r="369" spans="1:6">
      <c r="A369" s="66" t="s">
        <v>706</v>
      </c>
      <c r="B369" s="234" t="s">
        <v>591</v>
      </c>
      <c r="C369" s="111" t="s">
        <v>964</v>
      </c>
      <c r="D369" s="111" t="s">
        <v>590</v>
      </c>
      <c r="E369" s="111" t="s">
        <v>1455</v>
      </c>
      <c r="F369" s="57" t="s">
        <v>1318</v>
      </c>
    </row>
    <row r="370" spans="1:6">
      <c r="A370" s="66"/>
      <c r="B370" s="234" t="s">
        <v>594</v>
      </c>
      <c r="C370" s="111" t="s">
        <v>592</v>
      </c>
      <c r="D370" s="111" t="s">
        <v>593</v>
      </c>
      <c r="E370" s="111" t="s">
        <v>1455</v>
      </c>
      <c r="F370" s="57" t="s">
        <v>1318</v>
      </c>
    </row>
    <row r="371" spans="1:6">
      <c r="A371" s="66"/>
      <c r="B371" s="234" t="s">
        <v>596</v>
      </c>
      <c r="C371" s="111" t="s">
        <v>568</v>
      </c>
      <c r="D371" s="111" t="s">
        <v>595</v>
      </c>
      <c r="E371" s="111" t="s">
        <v>1455</v>
      </c>
      <c r="F371" s="57" t="s">
        <v>1318</v>
      </c>
    </row>
    <row r="372" spans="1:6">
      <c r="A372" s="66"/>
      <c r="B372" s="234" t="s">
        <v>599</v>
      </c>
      <c r="C372" s="111" t="s">
        <v>597</v>
      </c>
      <c r="D372" s="111" t="s">
        <v>598</v>
      </c>
      <c r="E372" s="111" t="s">
        <v>1455</v>
      </c>
      <c r="F372" s="57" t="s">
        <v>1318</v>
      </c>
    </row>
    <row r="373" spans="1:6">
      <c r="A373" s="66"/>
      <c r="B373" s="234" t="s">
        <v>602</v>
      </c>
      <c r="C373" s="111" t="s">
        <v>600</v>
      </c>
      <c r="D373" s="111" t="s">
        <v>601</v>
      </c>
      <c r="E373" s="111" t="s">
        <v>1455</v>
      </c>
      <c r="F373" s="57" t="s">
        <v>1318</v>
      </c>
    </row>
    <row r="374" spans="1:6">
      <c r="A374" s="66"/>
      <c r="B374" s="234" t="s">
        <v>604</v>
      </c>
      <c r="C374" s="111" t="s">
        <v>427</v>
      </c>
      <c r="D374" s="111" t="s">
        <v>603</v>
      </c>
      <c r="E374" s="111" t="s">
        <v>1455</v>
      </c>
      <c r="F374" s="57" t="s">
        <v>1318</v>
      </c>
    </row>
    <row r="375" spans="1:6">
      <c r="A375" s="66"/>
      <c r="B375" s="234" t="s">
        <v>607</v>
      </c>
      <c r="C375" s="111" t="s">
        <v>605</v>
      </c>
      <c r="D375" s="111" t="s">
        <v>606</v>
      </c>
      <c r="E375" s="111" t="s">
        <v>1455</v>
      </c>
      <c r="F375" s="57" t="s">
        <v>1318</v>
      </c>
    </row>
    <row r="376" spans="1:6">
      <c r="B376" s="234" t="s">
        <v>609</v>
      </c>
      <c r="C376" s="111" t="s">
        <v>608</v>
      </c>
      <c r="D376" s="111" t="s">
        <v>988</v>
      </c>
      <c r="E376" s="111" t="s">
        <v>1455</v>
      </c>
      <c r="F376" s="57" t="s">
        <v>1321</v>
      </c>
    </row>
    <row r="377" spans="1:6">
      <c r="B377" s="234" t="s">
        <v>609</v>
      </c>
      <c r="C377" s="111" t="s">
        <v>608</v>
      </c>
      <c r="D377" s="111" t="s">
        <v>988</v>
      </c>
      <c r="E377" s="111" t="s">
        <v>1455</v>
      </c>
      <c r="F377" s="57" t="s">
        <v>1318</v>
      </c>
    </row>
    <row r="378" spans="1:6">
      <c r="B378" s="234" t="s">
        <v>611</v>
      </c>
      <c r="C378" s="111" t="s">
        <v>1169</v>
      </c>
      <c r="D378" s="111" t="s">
        <v>610</v>
      </c>
      <c r="E378" s="111" t="s">
        <v>1455</v>
      </c>
      <c r="F378" s="57" t="s">
        <v>1318</v>
      </c>
    </row>
    <row r="379" spans="1:6">
      <c r="B379" s="234" t="s">
        <v>613</v>
      </c>
      <c r="C379" s="111" t="s">
        <v>447</v>
      </c>
      <c r="D379" s="111" t="s">
        <v>612</v>
      </c>
      <c r="E379" s="111" t="s">
        <v>1455</v>
      </c>
      <c r="F379" s="57" t="s">
        <v>1318</v>
      </c>
    </row>
    <row r="380" spans="1:6">
      <c r="B380" s="234" t="s">
        <v>616</v>
      </c>
      <c r="C380" s="111" t="s">
        <v>614</v>
      </c>
      <c r="D380" s="111" t="s">
        <v>615</v>
      </c>
      <c r="E380" s="111" t="s">
        <v>1455</v>
      </c>
      <c r="F380" s="57" t="s">
        <v>1318</v>
      </c>
    </row>
    <row r="381" spans="1:6">
      <c r="B381" s="234" t="s">
        <v>618</v>
      </c>
      <c r="C381" s="111" t="s">
        <v>551</v>
      </c>
      <c r="D381" s="111" t="s">
        <v>617</v>
      </c>
      <c r="E381" s="111" t="s">
        <v>1455</v>
      </c>
      <c r="F381" s="57" t="s">
        <v>1318</v>
      </c>
    </row>
    <row r="382" spans="1:6">
      <c r="B382" s="234" t="s">
        <v>622</v>
      </c>
      <c r="C382" s="111" t="s">
        <v>620</v>
      </c>
      <c r="D382" s="111" t="s">
        <v>621</v>
      </c>
      <c r="E382" s="111" t="s">
        <v>1455</v>
      </c>
      <c r="F382" s="57" t="s">
        <v>1318</v>
      </c>
    </row>
    <row r="383" spans="1:6">
      <c r="B383" s="234" t="s">
        <v>1456</v>
      </c>
      <c r="C383" s="111" t="s">
        <v>1457</v>
      </c>
      <c r="D383" s="111" t="s">
        <v>1458</v>
      </c>
      <c r="E383" s="111" t="s">
        <v>1411</v>
      </c>
      <c r="F383" s="57" t="s">
        <v>1321</v>
      </c>
    </row>
    <row r="384" spans="1:6">
      <c r="B384" s="234" t="s">
        <v>787</v>
      </c>
      <c r="C384" s="111" t="s">
        <v>167</v>
      </c>
      <c r="D384" s="111" t="s">
        <v>1213</v>
      </c>
      <c r="E384" s="111" t="s">
        <v>1455</v>
      </c>
      <c r="F384" s="57" t="s">
        <v>1318</v>
      </c>
    </row>
    <row r="385" spans="2:6">
      <c r="B385" s="234" t="s">
        <v>789</v>
      </c>
      <c r="C385" s="111" t="s">
        <v>788</v>
      </c>
      <c r="D385" s="111" t="s">
        <v>989</v>
      </c>
      <c r="E385" s="111" t="s">
        <v>1455</v>
      </c>
      <c r="F385" s="57" t="s">
        <v>1318</v>
      </c>
    </row>
    <row r="386" spans="2:6">
      <c r="B386" s="234" t="s">
        <v>791</v>
      </c>
      <c r="C386" s="111" t="s">
        <v>112</v>
      </c>
      <c r="D386" s="111" t="s">
        <v>790</v>
      </c>
      <c r="E386" s="111" t="s">
        <v>1455</v>
      </c>
      <c r="F386" s="57" t="s">
        <v>1318</v>
      </c>
    </row>
    <row r="387" spans="2:6">
      <c r="B387" s="234" t="s">
        <v>869</v>
      </c>
      <c r="C387" s="111" t="s">
        <v>888</v>
      </c>
      <c r="D387" s="111" t="s">
        <v>911</v>
      </c>
      <c r="E387" s="111" t="s">
        <v>1455</v>
      </c>
      <c r="F387" s="57" t="s">
        <v>1318</v>
      </c>
    </row>
    <row r="388" spans="2:6">
      <c r="B388" s="234" t="s">
        <v>870</v>
      </c>
      <c r="C388" s="111" t="s">
        <v>441</v>
      </c>
      <c r="D388" s="111" t="s">
        <v>912</v>
      </c>
      <c r="E388" s="111" t="s">
        <v>1455</v>
      </c>
      <c r="F388" s="57" t="s">
        <v>1318</v>
      </c>
    </row>
    <row r="389" spans="2:6">
      <c r="B389" s="234" t="s">
        <v>1459</v>
      </c>
      <c r="C389" s="111" t="s">
        <v>1460</v>
      </c>
      <c r="D389" s="111" t="s">
        <v>1461</v>
      </c>
      <c r="E389" s="111" t="s">
        <v>1455</v>
      </c>
      <c r="F389" s="57" t="s">
        <v>1321</v>
      </c>
    </row>
    <row r="390" spans="2:6">
      <c r="B390" s="234" t="s">
        <v>945</v>
      </c>
      <c r="C390" s="111" t="s">
        <v>965</v>
      </c>
      <c r="D390" s="111" t="s">
        <v>990</v>
      </c>
      <c r="E390" s="111" t="s">
        <v>1455</v>
      </c>
      <c r="F390" s="57" t="s">
        <v>1318</v>
      </c>
    </row>
    <row r="391" spans="2:6">
      <c r="B391" s="234" t="s">
        <v>1462</v>
      </c>
      <c r="C391" s="111" t="s">
        <v>1463</v>
      </c>
      <c r="D391" s="111" t="s">
        <v>1464</v>
      </c>
      <c r="E391" s="111" t="s">
        <v>1455</v>
      </c>
      <c r="F391" s="57" t="s">
        <v>1321</v>
      </c>
    </row>
    <row r="392" spans="2:6">
      <c r="B392" s="234" t="s">
        <v>1034</v>
      </c>
      <c r="C392" s="111" t="s">
        <v>1064</v>
      </c>
      <c r="D392" s="111" t="s">
        <v>1093</v>
      </c>
      <c r="E392" s="111" t="s">
        <v>1455</v>
      </c>
      <c r="F392" s="57" t="s">
        <v>1318</v>
      </c>
    </row>
    <row r="393" spans="2:6">
      <c r="B393" s="234" t="s">
        <v>1035</v>
      </c>
      <c r="C393" s="111" t="s">
        <v>1065</v>
      </c>
      <c r="D393" s="111" t="s">
        <v>1094</v>
      </c>
      <c r="E393" s="111" t="s">
        <v>1455</v>
      </c>
      <c r="F393" s="57" t="s">
        <v>1318</v>
      </c>
    </row>
    <row r="394" spans="2:6">
      <c r="B394" s="234" t="s">
        <v>1036</v>
      </c>
      <c r="C394" s="111" t="s">
        <v>1066</v>
      </c>
      <c r="D394" s="111" t="s">
        <v>619</v>
      </c>
      <c r="E394" s="111" t="s">
        <v>1455</v>
      </c>
      <c r="F394" s="57" t="s">
        <v>1318</v>
      </c>
    </row>
    <row r="395" spans="2:6">
      <c r="B395" s="234" t="s">
        <v>1037</v>
      </c>
      <c r="C395" s="111" t="s">
        <v>723</v>
      </c>
      <c r="D395" s="111" t="s">
        <v>1095</v>
      </c>
      <c r="E395" s="111" t="s">
        <v>1455</v>
      </c>
      <c r="F395" s="57" t="s">
        <v>1318</v>
      </c>
    </row>
    <row r="396" spans="2:6">
      <c r="B396" s="234" t="s">
        <v>1140</v>
      </c>
      <c r="C396" s="111" t="s">
        <v>1170</v>
      </c>
      <c r="D396" s="111" t="s">
        <v>1214</v>
      </c>
      <c r="E396" s="111" t="s">
        <v>1455</v>
      </c>
      <c r="F396" s="57" t="s">
        <v>1318</v>
      </c>
    </row>
    <row r="397" spans="2:6">
      <c r="B397" s="66" t="s">
        <v>1141</v>
      </c>
      <c r="C397" s="57" t="s">
        <v>1171</v>
      </c>
      <c r="D397" s="57" t="s">
        <v>1215</v>
      </c>
      <c r="E397" s="57" t="s">
        <v>1455</v>
      </c>
      <c r="F397" s="57" t="s">
        <v>1318</v>
      </c>
    </row>
    <row r="398" spans="2:6">
      <c r="B398" s="66" t="s">
        <v>1142</v>
      </c>
      <c r="C398" s="57" t="s">
        <v>1172</v>
      </c>
      <c r="D398" s="57" t="s">
        <v>1216</v>
      </c>
      <c r="E398" s="57" t="s">
        <v>1455</v>
      </c>
      <c r="F398" s="57" t="s">
        <v>1318</v>
      </c>
    </row>
    <row r="399" spans="2:6">
      <c r="B399" s="66" t="s">
        <v>625</v>
      </c>
      <c r="C399" s="57" t="s">
        <v>386</v>
      </c>
      <c r="D399" s="57" t="s">
        <v>624</v>
      </c>
      <c r="E399" s="57" t="s">
        <v>1443</v>
      </c>
      <c r="F399" s="57" t="s">
        <v>1318</v>
      </c>
    </row>
    <row r="400" spans="2:6">
      <c r="B400" s="66" t="s">
        <v>627</v>
      </c>
      <c r="C400" s="57" t="s">
        <v>399</v>
      </c>
      <c r="D400" s="57" t="s">
        <v>626</v>
      </c>
      <c r="E400" s="57" t="s">
        <v>1443</v>
      </c>
      <c r="F400" s="57" t="s">
        <v>1318</v>
      </c>
    </row>
    <row r="401" spans="2:6">
      <c r="B401" s="66" t="s">
        <v>630</v>
      </c>
      <c r="C401" s="57" t="s">
        <v>628</v>
      </c>
      <c r="D401" s="57" t="s">
        <v>629</v>
      </c>
      <c r="E401" s="57" t="s">
        <v>1443</v>
      </c>
      <c r="F401" s="57" t="s">
        <v>1318</v>
      </c>
    </row>
    <row r="402" spans="2:6">
      <c r="B402" s="66" t="s">
        <v>633</v>
      </c>
      <c r="C402" s="57" t="s">
        <v>631</v>
      </c>
      <c r="D402" s="57" t="s">
        <v>632</v>
      </c>
      <c r="E402" s="57" t="s">
        <v>1443</v>
      </c>
      <c r="F402" s="57" t="s">
        <v>1318</v>
      </c>
    </row>
    <row r="403" spans="2:6">
      <c r="B403" s="66" t="s">
        <v>635</v>
      </c>
      <c r="C403" s="57" t="s">
        <v>623</v>
      </c>
      <c r="D403" s="57" t="s">
        <v>634</v>
      </c>
      <c r="E403" s="57" t="s">
        <v>1443</v>
      </c>
      <c r="F403" s="57" t="s">
        <v>1318</v>
      </c>
    </row>
    <row r="404" spans="2:6">
      <c r="B404" s="66" t="s">
        <v>637</v>
      </c>
      <c r="C404" s="57" t="s">
        <v>499</v>
      </c>
      <c r="D404" s="57" t="s">
        <v>636</v>
      </c>
      <c r="E404" s="57" t="s">
        <v>1443</v>
      </c>
      <c r="F404" s="57" t="s">
        <v>1318</v>
      </c>
    </row>
    <row r="405" spans="2:6">
      <c r="B405" s="66" t="s">
        <v>639</v>
      </c>
      <c r="C405" s="57" t="s">
        <v>420</v>
      </c>
      <c r="D405" s="57" t="s">
        <v>638</v>
      </c>
      <c r="E405" s="57" t="s">
        <v>1443</v>
      </c>
      <c r="F405" s="57" t="s">
        <v>1318</v>
      </c>
    </row>
    <row r="406" spans="2:6">
      <c r="B406" s="66" t="s">
        <v>641</v>
      </c>
      <c r="C406" s="57" t="s">
        <v>383</v>
      </c>
      <c r="D406" s="57" t="s">
        <v>640</v>
      </c>
      <c r="E406" s="57" t="s">
        <v>1443</v>
      </c>
      <c r="F406" s="57" t="s">
        <v>1318</v>
      </c>
    </row>
    <row r="407" spans="2:6">
      <c r="B407" s="66" t="s">
        <v>644</v>
      </c>
      <c r="C407" s="57" t="s">
        <v>642</v>
      </c>
      <c r="D407" s="57" t="s">
        <v>643</v>
      </c>
      <c r="E407" s="57" t="s">
        <v>1443</v>
      </c>
      <c r="F407" s="57" t="s">
        <v>1318</v>
      </c>
    </row>
    <row r="408" spans="2:6">
      <c r="B408" s="66" t="s">
        <v>646</v>
      </c>
      <c r="C408" s="57" t="s">
        <v>383</v>
      </c>
      <c r="D408" s="57" t="s">
        <v>645</v>
      </c>
      <c r="E408" s="57" t="s">
        <v>1443</v>
      </c>
      <c r="F408" s="57" t="s">
        <v>1318</v>
      </c>
    </row>
    <row r="409" spans="2:6">
      <c r="B409" s="66" t="s">
        <v>648</v>
      </c>
      <c r="C409" s="57" t="s">
        <v>647</v>
      </c>
      <c r="D409" s="57" t="s">
        <v>1096</v>
      </c>
      <c r="E409" s="57" t="s">
        <v>1410</v>
      </c>
      <c r="F409" s="57" t="s">
        <v>1318</v>
      </c>
    </row>
    <row r="410" spans="2:6">
      <c r="B410" s="66" t="s">
        <v>650</v>
      </c>
      <c r="C410" s="57" t="s">
        <v>551</v>
      </c>
      <c r="D410" s="57" t="s">
        <v>649</v>
      </c>
      <c r="E410" s="57" t="s">
        <v>1443</v>
      </c>
      <c r="F410" s="57" t="s">
        <v>1318</v>
      </c>
    </row>
    <row r="411" spans="2:6">
      <c r="B411" s="66" t="s">
        <v>652</v>
      </c>
      <c r="C411" s="57" t="s">
        <v>176</v>
      </c>
      <c r="D411" s="57" t="s">
        <v>651</v>
      </c>
      <c r="E411" s="57" t="s">
        <v>1443</v>
      </c>
      <c r="F411" s="57" t="s">
        <v>1318</v>
      </c>
    </row>
    <row r="412" spans="2:6">
      <c r="B412" s="66" t="s">
        <v>655</v>
      </c>
      <c r="C412" s="57" t="s">
        <v>653</v>
      </c>
      <c r="D412" s="57" t="s">
        <v>654</v>
      </c>
      <c r="E412" s="57" t="s">
        <v>1443</v>
      </c>
      <c r="F412" s="57" t="s">
        <v>1318</v>
      </c>
    </row>
    <row r="413" spans="2:6">
      <c r="B413" s="66" t="s">
        <v>656</v>
      </c>
      <c r="C413" s="57" t="s">
        <v>254</v>
      </c>
      <c r="D413" s="57" t="s">
        <v>1217</v>
      </c>
      <c r="E413" s="57" t="s">
        <v>1443</v>
      </c>
      <c r="F413" s="57" t="s">
        <v>1321</v>
      </c>
    </row>
    <row r="414" spans="2:6">
      <c r="B414" s="66" t="s">
        <v>656</v>
      </c>
      <c r="C414" s="57" t="s">
        <v>254</v>
      </c>
      <c r="D414" s="57" t="s">
        <v>1217</v>
      </c>
      <c r="E414" s="57" t="s">
        <v>1443</v>
      </c>
      <c r="F414" s="57" t="s">
        <v>1318</v>
      </c>
    </row>
    <row r="415" spans="2:6">
      <c r="B415" s="66" t="s">
        <v>657</v>
      </c>
      <c r="C415" s="57" t="s">
        <v>408</v>
      </c>
      <c r="D415" s="57" t="s">
        <v>658</v>
      </c>
      <c r="E415" s="57" t="s">
        <v>1443</v>
      </c>
      <c r="F415" s="57" t="s">
        <v>1318</v>
      </c>
    </row>
    <row r="416" spans="2:6">
      <c r="B416" s="66" t="s">
        <v>662</v>
      </c>
      <c r="C416" s="57" t="s">
        <v>660</v>
      </c>
      <c r="D416" s="57" t="s">
        <v>661</v>
      </c>
      <c r="E416" s="57" t="s">
        <v>1443</v>
      </c>
      <c r="F416" s="57" t="s">
        <v>1318</v>
      </c>
    </row>
    <row r="417" spans="2:6">
      <c r="B417" s="66" t="s">
        <v>665</v>
      </c>
      <c r="C417" s="57" t="s">
        <v>663</v>
      </c>
      <c r="D417" s="57" t="s">
        <v>664</v>
      </c>
      <c r="E417" s="57" t="s">
        <v>1443</v>
      </c>
      <c r="F417" s="57" t="s">
        <v>1318</v>
      </c>
    </row>
    <row r="418" spans="2:6">
      <c r="B418" s="66" t="s">
        <v>871</v>
      </c>
      <c r="C418" s="57" t="s">
        <v>889</v>
      </c>
      <c r="D418" s="57" t="s">
        <v>913</v>
      </c>
      <c r="E418" s="57" t="s">
        <v>1443</v>
      </c>
      <c r="F418" s="57" t="s">
        <v>1318</v>
      </c>
    </row>
    <row r="419" spans="2:6">
      <c r="B419" s="66" t="s">
        <v>1465</v>
      </c>
      <c r="C419" s="57" t="s">
        <v>1466</v>
      </c>
      <c r="D419" s="57" t="s">
        <v>1467</v>
      </c>
      <c r="E419" s="57" t="s">
        <v>1443</v>
      </c>
      <c r="F419" s="57" t="s">
        <v>1321</v>
      </c>
    </row>
    <row r="420" spans="2:6">
      <c r="B420" s="66" t="s">
        <v>946</v>
      </c>
      <c r="C420" s="57" t="s">
        <v>723</v>
      </c>
      <c r="D420" s="57" t="s">
        <v>991</v>
      </c>
      <c r="E420" s="57" t="s">
        <v>1443</v>
      </c>
      <c r="F420" s="57" t="s">
        <v>1318</v>
      </c>
    </row>
    <row r="421" spans="2:6">
      <c r="B421" s="66" t="s">
        <v>1038</v>
      </c>
      <c r="C421" s="57" t="s">
        <v>111</v>
      </c>
      <c r="D421" s="57" t="s">
        <v>354</v>
      </c>
      <c r="E421" s="57" t="s">
        <v>1406</v>
      </c>
      <c r="F421" s="57" t="s">
        <v>1318</v>
      </c>
    </row>
    <row r="422" spans="2:6">
      <c r="B422" s="66" t="s">
        <v>1468</v>
      </c>
      <c r="C422" s="57" t="s">
        <v>1469</v>
      </c>
      <c r="D422" s="57" t="s">
        <v>1470</v>
      </c>
      <c r="E422" s="57" t="s">
        <v>1443</v>
      </c>
      <c r="F422" s="57" t="s">
        <v>1321</v>
      </c>
    </row>
    <row r="423" spans="2:6">
      <c r="B423" s="66" t="s">
        <v>1471</v>
      </c>
      <c r="C423" s="57" t="s">
        <v>1466</v>
      </c>
      <c r="D423" s="57" t="s">
        <v>1472</v>
      </c>
      <c r="E423" s="57" t="s">
        <v>1443</v>
      </c>
      <c r="F423" s="57" t="s">
        <v>1321</v>
      </c>
    </row>
    <row r="424" spans="2:6">
      <c r="B424" s="66" t="s">
        <v>1039</v>
      </c>
      <c r="C424" s="57" t="s">
        <v>1067</v>
      </c>
      <c r="D424" s="57" t="s">
        <v>659</v>
      </c>
      <c r="E424" s="57" t="s">
        <v>1443</v>
      </c>
      <c r="F424" s="57" t="s">
        <v>1318</v>
      </c>
    </row>
    <row r="425" spans="2:6">
      <c r="B425" s="66" t="s">
        <v>1040</v>
      </c>
      <c r="C425" s="57" t="s">
        <v>1068</v>
      </c>
      <c r="D425" s="57" t="s">
        <v>1097</v>
      </c>
      <c r="E425" s="57" t="s">
        <v>1443</v>
      </c>
      <c r="F425" s="57" t="s">
        <v>1318</v>
      </c>
    </row>
    <row r="426" spans="2:6">
      <c r="B426" s="66" t="s">
        <v>1041</v>
      </c>
      <c r="C426" s="57" t="s">
        <v>1053</v>
      </c>
      <c r="D426" s="57" t="s">
        <v>1098</v>
      </c>
      <c r="E426" s="57" t="s">
        <v>1443</v>
      </c>
      <c r="F426" s="57" t="s">
        <v>1318</v>
      </c>
    </row>
    <row r="427" spans="2:6">
      <c r="B427" s="66" t="s">
        <v>1042</v>
      </c>
      <c r="C427" s="57" t="s">
        <v>1066</v>
      </c>
      <c r="D427" s="57" t="s">
        <v>1099</v>
      </c>
      <c r="E427" s="57" t="s">
        <v>1443</v>
      </c>
      <c r="F427" s="57" t="s">
        <v>1318</v>
      </c>
    </row>
    <row r="428" spans="2:6">
      <c r="B428" s="66" t="s">
        <v>1043</v>
      </c>
      <c r="C428" s="57" t="s">
        <v>1069</v>
      </c>
      <c r="D428" s="57" t="s">
        <v>1100</v>
      </c>
      <c r="E428" s="57" t="s">
        <v>1443</v>
      </c>
      <c r="F428" s="57" t="s">
        <v>1318</v>
      </c>
    </row>
    <row r="429" spans="2:6">
      <c r="B429" s="66" t="s">
        <v>1044</v>
      </c>
      <c r="C429" s="57" t="s">
        <v>1070</v>
      </c>
      <c r="D429" s="57" t="s">
        <v>1101</v>
      </c>
      <c r="E429" s="57" t="s">
        <v>1443</v>
      </c>
      <c r="F429" s="57" t="s">
        <v>1318</v>
      </c>
    </row>
    <row r="430" spans="2:6">
      <c r="B430" s="66" t="s">
        <v>1143</v>
      </c>
      <c r="C430" s="57" t="s">
        <v>663</v>
      </c>
      <c r="D430" s="57" t="s">
        <v>1218</v>
      </c>
      <c r="E430" s="57" t="s">
        <v>1443</v>
      </c>
      <c r="F430" s="57" t="s">
        <v>1318</v>
      </c>
    </row>
    <row r="431" spans="2:6">
      <c r="B431" s="66" t="s">
        <v>1473</v>
      </c>
      <c r="C431" s="57" t="s">
        <v>1474</v>
      </c>
      <c r="D431" s="57" t="s">
        <v>1475</v>
      </c>
      <c r="E431" s="57" t="s">
        <v>1443</v>
      </c>
      <c r="F431" s="57" t="s">
        <v>1321</v>
      </c>
    </row>
    <row r="432" spans="2:6">
      <c r="B432" s="66" t="s">
        <v>1144</v>
      </c>
      <c r="C432" s="57" t="s">
        <v>1173</v>
      </c>
      <c r="D432" s="57" t="s">
        <v>1219</v>
      </c>
      <c r="E432" s="57" t="s">
        <v>1443</v>
      </c>
      <c r="F432" s="57" t="s">
        <v>1318</v>
      </c>
    </row>
    <row r="433" spans="2:6">
      <c r="B433" s="66" t="s">
        <v>1145</v>
      </c>
      <c r="C433" s="57" t="s">
        <v>1174</v>
      </c>
      <c r="D433" s="57" t="s">
        <v>1220</v>
      </c>
      <c r="E433" s="57" t="s">
        <v>1443</v>
      </c>
      <c r="F433" s="57" t="s">
        <v>1318</v>
      </c>
    </row>
    <row r="434" spans="2:6">
      <c r="B434" s="66" t="s">
        <v>1146</v>
      </c>
      <c r="C434" s="57" t="s">
        <v>881</v>
      </c>
      <c r="D434" s="57" t="s">
        <v>1221</v>
      </c>
      <c r="E434" s="57" t="s">
        <v>1443</v>
      </c>
      <c r="F434" s="57" t="s">
        <v>1318</v>
      </c>
    </row>
    <row r="435" spans="2:6">
      <c r="B435" s="66" t="s">
        <v>1147</v>
      </c>
      <c r="C435" s="57" t="s">
        <v>1175</v>
      </c>
      <c r="D435" s="57" t="s">
        <v>1222</v>
      </c>
      <c r="E435" s="57" t="s">
        <v>1443</v>
      </c>
      <c r="F435" s="57" t="s">
        <v>1318</v>
      </c>
    </row>
    <row r="436" spans="2:6">
      <c r="B436" s="66" t="s">
        <v>1148</v>
      </c>
      <c r="C436" s="57" t="s">
        <v>1176</v>
      </c>
      <c r="D436" s="57" t="s">
        <v>1223</v>
      </c>
      <c r="E436" s="57" t="s">
        <v>1443</v>
      </c>
      <c r="F436" s="57" t="s">
        <v>1318</v>
      </c>
    </row>
    <row r="437" spans="2:6">
      <c r="B437" s="66" t="s">
        <v>1149</v>
      </c>
      <c r="C437" s="57" t="s">
        <v>1177</v>
      </c>
      <c r="D437" s="57" t="s">
        <v>1224</v>
      </c>
      <c r="E437" s="57" t="s">
        <v>1443</v>
      </c>
      <c r="F437" s="57" t="s">
        <v>1318</v>
      </c>
    </row>
    <row r="438" spans="2:6">
      <c r="B438" s="66" t="s">
        <v>1476</v>
      </c>
      <c r="C438" s="57" t="s">
        <v>1477</v>
      </c>
      <c r="D438" s="57" t="s">
        <v>1478</v>
      </c>
      <c r="E438" s="57" t="s">
        <v>1443</v>
      </c>
      <c r="F438" s="57" t="s">
        <v>1321</v>
      </c>
    </row>
  </sheetData>
  <autoFilter ref="A1:E438" xr:uid="{00000000-0009-0000-0000-000002000000}">
    <sortState xmlns:xlrd2="http://schemas.microsoft.com/office/spreadsheetml/2017/richdata2" ref="A2:Q359">
      <sortCondition ref="D1:D359"/>
    </sortState>
  </autoFilter>
  <phoneticPr fontId="3"/>
  <conditionalFormatting sqref="B1:B1048576">
    <cfRule type="duplicateValues" dxfId="3" priority="2"/>
    <cfRule type="duplicateValues" dxfId="2" priority="3"/>
  </conditionalFormatting>
  <conditionalFormatting sqref="C1:C1048576">
    <cfRule type="duplicateValues" dxfId="1" priority="1"/>
  </conditionalFormatting>
  <conditionalFormatting sqref="D1:D1048576">
    <cfRule type="duplicateValues" dxfId="0" priority="4"/>
  </conditionalFormatting>
  <pageMargins left="0.7" right="0.7" top="0.75" bottom="0.75" header="0.3" footer="0.3"/>
  <pageSetup paperSize="9" scale="6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AFCE9-91A3-48C6-912B-42DEB06B9E3B}">
  <sheetPr>
    <tabColor rgb="FFFFFF00"/>
    <pageSetUpPr fitToPage="1"/>
  </sheetPr>
  <dimension ref="A1:BW89"/>
  <sheetViews>
    <sheetView showGridLines="0" view="pageBreakPreview" topLeftCell="A2" zoomScale="90" zoomScaleNormal="85" zoomScaleSheetLayoutView="90" workbookViewId="0">
      <selection activeCell="AI10" sqref="AI10"/>
    </sheetView>
  </sheetViews>
  <sheetFormatPr defaultColWidth="9" defaultRowHeight="13.5" outlineLevelRow="1" outlineLevelCol="1"/>
  <cols>
    <col min="1" max="1" width="3.875" style="117" customWidth="1"/>
    <col min="2" max="2" width="3.625" style="117" customWidth="1"/>
    <col min="3" max="44" width="5.625" style="117" customWidth="1"/>
    <col min="45" max="45" width="5.625" style="120" customWidth="1"/>
    <col min="46" max="46" width="3" style="117" bestFit="1" customWidth="1"/>
    <col min="47" max="48" width="4.5" style="117" hidden="1" customWidth="1" outlineLevel="1"/>
    <col min="49" max="49" width="5.875" style="117" hidden="1" customWidth="1" outlineLevel="1"/>
    <col min="50" max="50" width="9" style="117" hidden="1" customWidth="1" outlineLevel="1"/>
    <col min="51" max="51" width="4.5" style="121" hidden="1" customWidth="1" outlineLevel="1"/>
    <col min="52" max="66" width="8.875" style="121" hidden="1" customWidth="1" outlineLevel="1"/>
    <col min="67" max="67" width="8.5" style="121" bestFit="1" customWidth="1" collapsed="1"/>
    <col min="68" max="68" width="7.5" style="121" bestFit="1" customWidth="1"/>
    <col min="69" max="69" width="6" style="121" customWidth="1"/>
    <col min="70" max="81" width="5.125" style="121" customWidth="1"/>
    <col min="82" max="16384" width="9" style="121"/>
  </cols>
  <sheetData>
    <row r="1" spans="1:75" ht="36.75" hidden="1" customHeight="1" outlineLevel="1">
      <c r="A1" s="317" t="e">
        <f>#REF!</f>
        <v>#REF!</v>
      </c>
      <c r="B1" s="318" t="e">
        <f>#REF!</f>
        <v>#REF!</v>
      </c>
      <c r="C1" s="117" t="e">
        <f>#REF!</f>
        <v>#REF!</v>
      </c>
      <c r="D1" s="117" t="e">
        <f>#REF!</f>
        <v>#REF!</v>
      </c>
      <c r="E1" s="117">
        <f>P19</f>
        <v>0</v>
      </c>
      <c r="F1" s="117" t="e">
        <f>#REF!</f>
        <v>#REF!</v>
      </c>
      <c r="G1" s="117">
        <f>P23</f>
        <v>0</v>
      </c>
      <c r="H1" s="117" t="e">
        <f>#REF!</f>
        <v>#REF!</v>
      </c>
      <c r="I1" s="117" t="e">
        <f>#REF!</f>
        <v>#REF!</v>
      </c>
      <c r="J1" s="319">
        <f>AF18</f>
        <v>0</v>
      </c>
      <c r="K1" s="319" t="e">
        <f>#REF!</f>
        <v>#REF!</v>
      </c>
      <c r="L1" s="117">
        <f>R51</f>
        <v>0</v>
      </c>
      <c r="M1" s="319">
        <f>AA53</f>
        <v>0</v>
      </c>
      <c r="N1" s="320" t="e">
        <f>#REF!</f>
        <v>#REF!</v>
      </c>
      <c r="O1" s="320">
        <f>X69</f>
        <v>0</v>
      </c>
      <c r="P1" s="117">
        <f>N71</f>
        <v>0</v>
      </c>
      <c r="Q1" s="117">
        <f>AC72</f>
        <v>0</v>
      </c>
      <c r="R1" s="321" t="str">
        <f>AH72</f>
        <v/>
      </c>
      <c r="S1" s="319">
        <f>Y74</f>
        <v>0</v>
      </c>
      <c r="T1" s="117">
        <f>AB74</f>
        <v>0</v>
      </c>
      <c r="U1" s="319">
        <f>Y75</f>
        <v>0</v>
      </c>
      <c r="V1" s="117">
        <f>AB75</f>
        <v>0</v>
      </c>
      <c r="W1" s="319">
        <f>Y76</f>
        <v>0</v>
      </c>
      <c r="X1" s="117">
        <f>AB76</f>
        <v>0</v>
      </c>
      <c r="Y1" s="117">
        <f>D78</f>
        <v>0</v>
      </c>
      <c r="Z1" s="117">
        <f>D79</f>
        <v>0</v>
      </c>
      <c r="AA1" s="117">
        <f>D80</f>
        <v>0</v>
      </c>
      <c r="AB1" s="117">
        <f>P78</f>
        <v>0</v>
      </c>
      <c r="AC1" s="117">
        <f>P79</f>
        <v>0</v>
      </c>
      <c r="AD1" s="117">
        <f>P80</f>
        <v>0</v>
      </c>
      <c r="AE1" s="117">
        <f>AC78</f>
        <v>0</v>
      </c>
      <c r="AF1" s="117">
        <f>AC79</f>
        <v>0</v>
      </c>
      <c r="AG1" s="117">
        <f>AH79</f>
        <v>0</v>
      </c>
      <c r="AH1" s="117">
        <f>D82</f>
        <v>0</v>
      </c>
      <c r="AI1" s="117">
        <f>D83</f>
        <v>0</v>
      </c>
      <c r="AJ1" s="117">
        <f>D84</f>
        <v>0</v>
      </c>
      <c r="AK1" s="117">
        <f>P82</f>
        <v>0</v>
      </c>
      <c r="AL1" s="117">
        <f>P83</f>
        <v>0</v>
      </c>
      <c r="AM1" s="117">
        <f>P84</f>
        <v>0</v>
      </c>
      <c r="AN1" s="117">
        <f>AC82</f>
        <v>0</v>
      </c>
      <c r="AO1" s="117">
        <f>AC83</f>
        <v>0</v>
      </c>
      <c r="AP1" s="117">
        <f>AH83</f>
        <v>0</v>
      </c>
      <c r="AQ1" s="319">
        <f>J37</f>
        <v>0</v>
      </c>
      <c r="AR1" s="117">
        <f>M37</f>
        <v>0</v>
      </c>
      <c r="AS1" s="322">
        <f>J38</f>
        <v>0</v>
      </c>
      <c r="AT1" s="117">
        <f>M38</f>
        <v>0</v>
      </c>
      <c r="AU1" s="319">
        <f>J39</f>
        <v>0</v>
      </c>
      <c r="AV1" s="117">
        <f>M39</f>
        <v>0</v>
      </c>
      <c r="AW1" s="319">
        <f>J40</f>
        <v>0</v>
      </c>
      <c r="AX1" s="117">
        <f>M40</f>
        <v>0</v>
      </c>
      <c r="AY1" s="323">
        <f>J41</f>
        <v>0</v>
      </c>
      <c r="AZ1" s="121">
        <f>M41</f>
        <v>0</v>
      </c>
      <c r="BA1" s="323">
        <f>J42</f>
        <v>0</v>
      </c>
      <c r="BB1" s="121">
        <f>M42</f>
        <v>0</v>
      </c>
      <c r="BC1" s="323">
        <f>J43</f>
        <v>0</v>
      </c>
      <c r="BD1" s="121">
        <f>M43</f>
        <v>0</v>
      </c>
      <c r="BE1" s="323">
        <f>J44</f>
        <v>0</v>
      </c>
      <c r="BF1" s="121">
        <f>M44</f>
        <v>0</v>
      </c>
      <c r="BG1" s="323">
        <f>J45</f>
        <v>0</v>
      </c>
      <c r="BH1" s="121">
        <f>M45</f>
        <v>0</v>
      </c>
      <c r="BI1" s="323">
        <f>J46</f>
        <v>0</v>
      </c>
      <c r="BJ1" s="121">
        <f>M46</f>
        <v>0</v>
      </c>
      <c r="BK1" s="323">
        <f>J47</f>
        <v>0</v>
      </c>
      <c r="BL1" s="121">
        <f>M47</f>
        <v>0</v>
      </c>
      <c r="BM1" s="324">
        <f>H29</f>
        <v>0</v>
      </c>
      <c r="BN1" s="324">
        <f>M29</f>
        <v>0</v>
      </c>
      <c r="BO1" s="324">
        <f>C29</f>
        <v>0</v>
      </c>
      <c r="BP1" s="323" t="str">
        <f>S29</f>
        <v/>
      </c>
      <c r="BQ1" s="323" t="str">
        <f>AD29</f>
        <v/>
      </c>
      <c r="BR1" s="323" t="e">
        <f>#REF!</f>
        <v>#REF!</v>
      </c>
      <c r="BS1" s="323" t="e">
        <f>#REF!</f>
        <v>#REF!</v>
      </c>
      <c r="BT1" s="323" t="e">
        <f>#REF!</f>
        <v>#REF!</v>
      </c>
      <c r="BU1" s="323" t="e">
        <f>#REF!</f>
        <v>#REF!</v>
      </c>
      <c r="BV1" s="323" t="e">
        <f>#REF!</f>
        <v>#REF!</v>
      </c>
      <c r="BW1" s="323" t="e">
        <f>#REF!</f>
        <v>#REF!</v>
      </c>
    </row>
    <row r="2" spans="1:75" ht="41.25" customHeight="1" collapsed="1">
      <c r="B2" s="464" t="s">
        <v>1577</v>
      </c>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64"/>
      <c r="AK2" s="464"/>
      <c r="AL2" s="464"/>
      <c r="AM2" s="464"/>
      <c r="AN2" s="464"/>
      <c r="AO2" s="464"/>
      <c r="AP2" s="464"/>
      <c r="AQ2" s="464"/>
      <c r="AR2" s="464"/>
      <c r="AS2" s="464"/>
      <c r="AT2" s="464"/>
      <c r="AX2" s="119"/>
    </row>
    <row r="3" spans="1:75" s="327" customFormat="1" ht="35.450000000000003" customHeight="1">
      <c r="A3" s="325"/>
      <c r="B3" s="326" t="s">
        <v>1519</v>
      </c>
      <c r="C3" s="326"/>
      <c r="D3" s="326"/>
      <c r="E3" s="326"/>
      <c r="F3" s="326"/>
      <c r="G3" s="326"/>
      <c r="H3" s="326"/>
      <c r="I3" s="326"/>
      <c r="J3" s="326"/>
      <c r="K3" s="326"/>
      <c r="L3" s="326"/>
      <c r="M3" s="326"/>
      <c r="AT3" s="328"/>
      <c r="AV3" s="117"/>
      <c r="AW3" s="117"/>
      <c r="AX3" s="119"/>
      <c r="AY3" s="121"/>
    </row>
    <row r="4" spans="1:75" s="327" customFormat="1" ht="35.450000000000003" customHeight="1">
      <c r="A4" s="325"/>
      <c r="B4" s="326" t="s">
        <v>1545</v>
      </c>
      <c r="C4" s="326"/>
      <c r="D4" s="326"/>
      <c r="E4" s="326"/>
      <c r="F4" s="326"/>
      <c r="G4" s="326"/>
      <c r="H4" s="326"/>
      <c r="I4" s="326"/>
      <c r="J4" s="326"/>
      <c r="K4" s="326"/>
      <c r="L4" s="326"/>
      <c r="M4" s="326"/>
      <c r="AT4" s="328"/>
      <c r="AV4" s="117"/>
      <c r="AW4" s="117"/>
      <c r="AX4" s="119"/>
      <c r="AY4" s="121"/>
    </row>
    <row r="5" spans="1:75" s="327" customFormat="1" ht="35.450000000000003" customHeight="1">
      <c r="A5" s="325"/>
      <c r="B5" s="326" t="s">
        <v>1520</v>
      </c>
      <c r="C5" s="326"/>
      <c r="D5" s="326"/>
      <c r="E5" s="326"/>
      <c r="F5" s="326"/>
      <c r="G5" s="326"/>
      <c r="H5" s="326"/>
      <c r="I5" s="326"/>
      <c r="J5" s="326"/>
      <c r="K5" s="326"/>
      <c r="L5" s="326"/>
      <c r="M5" s="326"/>
      <c r="AT5" s="328"/>
      <c r="AV5" s="117"/>
      <c r="AW5" s="117"/>
      <c r="AX5" s="119"/>
      <c r="AY5" s="121"/>
    </row>
    <row r="6" spans="1:75" s="330" customFormat="1" ht="21" customHeight="1">
      <c r="A6" s="329"/>
      <c r="B6" s="329"/>
      <c r="C6" s="329"/>
      <c r="D6" s="329"/>
      <c r="E6" s="329"/>
      <c r="F6" s="329"/>
      <c r="G6" s="329"/>
      <c r="H6" s="329"/>
      <c r="I6" s="329"/>
      <c r="J6" s="329"/>
      <c r="K6" s="329"/>
      <c r="L6" s="329"/>
      <c r="M6" s="329"/>
      <c r="N6" s="138"/>
      <c r="O6" s="138"/>
      <c r="P6" s="138"/>
      <c r="Q6" s="138"/>
      <c r="R6" s="138"/>
      <c r="S6" s="138"/>
      <c r="T6" s="138"/>
      <c r="U6" s="138"/>
      <c r="V6" s="138"/>
      <c r="W6" s="138"/>
      <c r="X6" s="138"/>
      <c r="Y6" s="138"/>
      <c r="Z6" s="138"/>
      <c r="AT6" s="331"/>
      <c r="AV6" s="117"/>
      <c r="AW6" s="117"/>
      <c r="AX6" s="119"/>
      <c r="AY6" s="121"/>
    </row>
    <row r="7" spans="1:75" s="330" customFormat="1" ht="21" customHeight="1">
      <c r="A7" s="332"/>
      <c r="B7" s="332"/>
      <c r="C7" s="124" t="s">
        <v>1521</v>
      </c>
      <c r="D7" s="332"/>
      <c r="E7" s="332"/>
      <c r="F7" s="332"/>
      <c r="G7" s="332"/>
      <c r="H7" s="332"/>
      <c r="I7" s="332"/>
      <c r="J7" s="332"/>
      <c r="K7" s="332"/>
      <c r="L7" s="332"/>
      <c r="M7" s="332"/>
      <c r="N7" s="138"/>
      <c r="O7" s="138"/>
      <c r="P7" s="138"/>
      <c r="Q7" s="138"/>
      <c r="R7" s="138"/>
      <c r="S7" s="138"/>
      <c r="T7" s="138"/>
      <c r="U7" s="138"/>
      <c r="V7" s="138"/>
      <c r="W7" s="138"/>
      <c r="X7" s="138"/>
      <c r="Y7" s="138"/>
      <c r="Z7" s="138"/>
      <c r="AT7" s="331"/>
      <c r="AV7" s="117"/>
      <c r="AW7" s="117"/>
      <c r="AX7" s="119"/>
      <c r="AY7" s="121"/>
    </row>
    <row r="8" spans="1:75" s="330" customFormat="1" ht="30" customHeight="1">
      <c r="A8" s="332"/>
      <c r="B8" s="332"/>
      <c r="C8" s="124" t="s">
        <v>1522</v>
      </c>
      <c r="D8" s="332"/>
      <c r="E8" s="332"/>
      <c r="F8" s="332"/>
      <c r="G8" s="332"/>
      <c r="H8" s="332"/>
      <c r="I8" s="332"/>
      <c r="J8" s="332"/>
      <c r="K8" s="332"/>
      <c r="L8" s="332"/>
      <c r="M8" s="332"/>
      <c r="N8" s="138"/>
      <c r="O8" s="138"/>
      <c r="P8" s="138"/>
      <c r="Q8" s="138"/>
      <c r="R8" s="138"/>
      <c r="S8" s="138"/>
      <c r="W8" s="138" t="s">
        <v>35</v>
      </c>
      <c r="Z8" s="410"/>
      <c r="AA8" s="411"/>
      <c r="AB8" s="412"/>
      <c r="AQ8" s="331"/>
      <c r="AV8" s="117"/>
      <c r="AW8" s="117"/>
      <c r="AX8" s="119"/>
      <c r="AY8" s="121"/>
    </row>
    <row r="9" spans="1:75" s="330" customFormat="1" ht="21" customHeight="1">
      <c r="A9" s="332"/>
      <c r="B9" s="332"/>
      <c r="C9" s="124" t="s">
        <v>1523</v>
      </c>
      <c r="D9" s="332"/>
      <c r="E9" s="332"/>
      <c r="F9" s="332"/>
      <c r="G9" s="332"/>
      <c r="H9" s="332"/>
      <c r="I9" s="332"/>
      <c r="J9" s="332"/>
      <c r="K9" s="332"/>
      <c r="L9" s="332"/>
      <c r="M9" s="332"/>
      <c r="N9" s="138"/>
      <c r="O9" s="138"/>
      <c r="P9" s="138"/>
      <c r="Q9" s="138"/>
      <c r="R9" s="138"/>
      <c r="S9" s="138"/>
      <c r="AQ9" s="331"/>
      <c r="AV9" s="117"/>
      <c r="AW9" s="117"/>
      <c r="AX9" s="119"/>
      <c r="AY9" s="121"/>
    </row>
    <row r="10" spans="1:75" s="330" customFormat="1" ht="21" customHeight="1">
      <c r="A10" s="332"/>
      <c r="B10" s="332"/>
      <c r="C10" s="124"/>
      <c r="D10" s="124" t="s">
        <v>1524</v>
      </c>
      <c r="E10" s="332"/>
      <c r="F10" s="332"/>
      <c r="G10" s="332"/>
      <c r="H10" s="332"/>
      <c r="I10" s="332"/>
      <c r="J10" s="332"/>
      <c r="K10" s="332"/>
      <c r="L10" s="332"/>
      <c r="M10" s="332"/>
      <c r="N10" s="138"/>
      <c r="O10" s="138"/>
      <c r="P10" s="138"/>
      <c r="Q10" s="138"/>
      <c r="R10" s="138"/>
      <c r="S10" s="138"/>
      <c r="AQ10" s="331"/>
      <c r="AV10" s="117"/>
      <c r="AW10" s="117"/>
      <c r="AX10" s="119"/>
      <c r="AY10" s="121"/>
    </row>
    <row r="11" spans="1:75" s="330" customFormat="1" ht="21" customHeight="1">
      <c r="A11" s="332"/>
      <c r="B11" s="332"/>
      <c r="C11" s="124"/>
      <c r="D11" s="332"/>
      <c r="E11" s="124" t="s">
        <v>1525</v>
      </c>
      <c r="F11" s="332"/>
      <c r="G11" s="332"/>
      <c r="H11" s="332"/>
      <c r="I11" s="332"/>
      <c r="J11" s="332"/>
      <c r="K11" s="332"/>
      <c r="L11" s="332"/>
      <c r="M11" s="332"/>
      <c r="N11" s="138"/>
      <c r="O11" s="138"/>
      <c r="P11" s="138"/>
      <c r="Q11" s="138"/>
      <c r="R11" s="138"/>
      <c r="S11" s="138"/>
      <c r="AQ11" s="331"/>
      <c r="AV11" s="117"/>
      <c r="AW11" s="117"/>
      <c r="AX11" s="119"/>
      <c r="AY11" s="121"/>
    </row>
    <row r="12" spans="1:75" s="330" customFormat="1" ht="21" customHeight="1">
      <c r="A12" s="332"/>
      <c r="B12" s="332"/>
      <c r="C12" s="124"/>
      <c r="D12" s="332"/>
      <c r="E12" s="124" t="s">
        <v>1526</v>
      </c>
      <c r="F12" s="332"/>
      <c r="G12" s="332"/>
      <c r="H12" s="332"/>
      <c r="I12" s="332"/>
      <c r="J12" s="332"/>
      <c r="K12" s="332"/>
      <c r="L12" s="332"/>
      <c r="M12" s="332"/>
      <c r="N12" s="138"/>
      <c r="O12" s="138"/>
      <c r="P12" s="138"/>
      <c r="Q12" s="138"/>
      <c r="R12" s="138"/>
      <c r="S12" s="138"/>
      <c r="AQ12" s="331"/>
      <c r="AV12" s="117"/>
      <c r="AW12" s="117"/>
      <c r="AX12" s="119"/>
      <c r="AY12" s="121"/>
    </row>
    <row r="13" spans="1:75" s="330" customFormat="1" ht="51.75" customHeight="1">
      <c r="A13" s="332"/>
      <c r="B13" s="332"/>
      <c r="C13" s="426"/>
      <c r="D13" s="426"/>
      <c r="E13" s="426"/>
      <c r="F13" s="426"/>
      <c r="G13" s="426"/>
      <c r="H13" s="426"/>
      <c r="I13" s="426"/>
      <c r="J13" s="426"/>
      <c r="K13" s="426"/>
      <c r="L13" s="426"/>
      <c r="M13" s="426"/>
      <c r="N13" s="426"/>
      <c r="O13" s="426"/>
      <c r="P13" s="426"/>
      <c r="Q13" s="426"/>
      <c r="R13" s="426"/>
      <c r="S13" s="426"/>
      <c r="T13" s="426"/>
      <c r="U13" s="426"/>
      <c r="V13" s="426"/>
      <c r="W13" s="426"/>
      <c r="X13" s="426"/>
      <c r="Y13" s="426"/>
      <c r="Z13" s="426"/>
      <c r="AA13" s="426"/>
      <c r="AQ13" s="331"/>
      <c r="AV13" s="117"/>
      <c r="AW13" s="117"/>
      <c r="AX13" s="119"/>
      <c r="AY13" s="121"/>
    </row>
    <row r="14" spans="1:75" s="330" customFormat="1" ht="21" customHeight="1">
      <c r="A14" s="332"/>
      <c r="B14" s="332"/>
      <c r="C14" s="332"/>
      <c r="D14" s="332"/>
      <c r="E14" s="332"/>
      <c r="F14" s="332"/>
      <c r="G14" s="332"/>
      <c r="H14" s="332"/>
      <c r="I14" s="332"/>
      <c r="J14" s="332"/>
      <c r="K14" s="332"/>
      <c r="L14" s="332"/>
      <c r="M14" s="332"/>
      <c r="N14" s="138"/>
      <c r="O14" s="138"/>
      <c r="P14" s="138"/>
      <c r="Q14" s="138"/>
      <c r="R14" s="138"/>
      <c r="S14" s="138"/>
      <c r="T14" s="138"/>
      <c r="U14" s="138"/>
      <c r="V14" s="138"/>
      <c r="W14" s="138"/>
      <c r="X14" s="138"/>
      <c r="Y14" s="138"/>
      <c r="Z14" s="138"/>
      <c r="AT14" s="331"/>
      <c r="AV14" s="117"/>
      <c r="AW14" s="117"/>
      <c r="AX14" s="119"/>
      <c r="AY14" s="121"/>
    </row>
    <row r="15" spans="1:75" ht="21" customHeight="1">
      <c r="C15" s="123" t="s">
        <v>53</v>
      </c>
      <c r="D15" s="123"/>
      <c r="J15" s="119"/>
      <c r="K15" s="122"/>
      <c r="L15" s="122"/>
      <c r="M15" s="122"/>
      <c r="N15" s="122"/>
      <c r="O15" s="122"/>
      <c r="P15" s="122"/>
      <c r="Q15" s="122"/>
      <c r="R15" s="122"/>
      <c r="S15" s="122"/>
      <c r="T15" s="122"/>
      <c r="U15" s="122"/>
      <c r="V15" s="122"/>
      <c r="W15" s="122"/>
      <c r="X15" s="122"/>
      <c r="Y15" s="122"/>
      <c r="Z15" s="122"/>
      <c r="AA15" s="124"/>
      <c r="AB15" s="123"/>
      <c r="AC15" s="123"/>
      <c r="AD15" s="123"/>
      <c r="AE15" s="123"/>
      <c r="AF15" s="123"/>
      <c r="AG15" s="123"/>
      <c r="AH15" s="123"/>
      <c r="AI15" s="123"/>
      <c r="AJ15" s="123"/>
      <c r="AK15" s="123"/>
      <c r="AL15" s="123"/>
      <c r="AM15" s="123"/>
      <c r="AN15" s="123"/>
      <c r="AO15" s="125"/>
      <c r="AP15" s="125"/>
      <c r="AQ15" s="125"/>
      <c r="AR15" s="125"/>
      <c r="AS15" s="125"/>
      <c r="AT15" s="125"/>
      <c r="AX15" s="119"/>
    </row>
    <row r="16" spans="1:75" ht="30" customHeight="1">
      <c r="C16" s="483" t="s">
        <v>1527</v>
      </c>
      <c r="D16" s="483"/>
      <c r="E16" s="406"/>
      <c r="F16" s="407"/>
      <c r="G16" s="407"/>
      <c r="H16" s="407"/>
      <c r="I16" s="407"/>
      <c r="J16" s="407"/>
      <c r="K16" s="407"/>
      <c r="L16" s="408"/>
      <c r="M16" s="466" t="s">
        <v>1528</v>
      </c>
      <c r="N16" s="466"/>
      <c r="O16" s="470" t="str">
        <f>IFERROR(VLOOKUP('A型【非雇用型】実績報告書 補助シート'!E16,QK_!$B:$F,3,FALSE),"")</f>
        <v/>
      </c>
      <c r="P16" s="471"/>
      <c r="Q16" s="471"/>
      <c r="R16" s="471"/>
      <c r="S16" s="471"/>
      <c r="T16" s="471"/>
      <c r="U16" s="471"/>
      <c r="V16" s="472"/>
      <c r="W16" s="121"/>
      <c r="X16" s="121"/>
      <c r="Y16" s="121"/>
      <c r="Z16" s="121"/>
      <c r="AA16" s="127"/>
      <c r="AB16" s="123"/>
      <c r="AC16" s="361" t="s">
        <v>1303</v>
      </c>
      <c r="AD16" s="362"/>
      <c r="AE16" s="362"/>
      <c r="AF16" s="362"/>
      <c r="AG16" s="362"/>
      <c r="AH16" s="362"/>
      <c r="AI16" s="362"/>
      <c r="AJ16" s="362"/>
      <c r="AK16" s="362"/>
      <c r="AL16" s="362"/>
      <c r="AM16" s="362"/>
      <c r="AN16" s="362"/>
      <c r="AO16" s="362"/>
      <c r="AP16" s="362"/>
      <c r="AQ16" s="362"/>
      <c r="AR16" s="125"/>
      <c r="AS16" s="125"/>
      <c r="AT16" s="125"/>
      <c r="AX16" s="119"/>
    </row>
    <row r="17" spans="1:75" ht="30" customHeight="1">
      <c r="C17" s="523" t="s">
        <v>1529</v>
      </c>
      <c r="D17" s="524"/>
      <c r="E17" s="529"/>
      <c r="F17" s="529"/>
      <c r="G17" s="529"/>
      <c r="H17" s="529"/>
      <c r="I17" s="529"/>
      <c r="J17" s="529"/>
      <c r="K17" s="529"/>
      <c r="L17" s="529"/>
      <c r="M17" s="128" t="s">
        <v>1531</v>
      </c>
      <c r="N17" s="334"/>
      <c r="O17" s="121"/>
      <c r="P17" s="121"/>
      <c r="Q17" s="121"/>
      <c r="R17" s="121"/>
      <c r="S17" s="121"/>
      <c r="T17" s="121"/>
      <c r="U17" s="121"/>
      <c r="V17" s="121"/>
      <c r="W17" s="121"/>
      <c r="X17" s="121"/>
      <c r="Y17" s="121"/>
      <c r="Z17" s="121"/>
      <c r="AA17" s="121"/>
      <c r="AB17" s="121"/>
      <c r="AC17" s="361" t="s">
        <v>1305</v>
      </c>
      <c r="AD17" s="361"/>
      <c r="AE17" s="361"/>
      <c r="AF17" s="361"/>
      <c r="AG17" s="361"/>
      <c r="AH17" s="361"/>
      <c r="AI17" s="361"/>
      <c r="AJ17" s="361"/>
      <c r="AK17" s="361"/>
      <c r="AL17" s="361"/>
      <c r="AM17" s="361"/>
      <c r="AN17" s="363"/>
      <c r="AO17" s="363"/>
      <c r="AP17" s="363"/>
      <c r="AQ17" s="363"/>
      <c r="AR17" s="121"/>
      <c r="AS17" s="121"/>
      <c r="AT17" s="125"/>
      <c r="AX17" s="119"/>
    </row>
    <row r="18" spans="1:75" ht="30" customHeight="1">
      <c r="C18" s="466" t="s">
        <v>1530</v>
      </c>
      <c r="D18" s="466"/>
      <c r="E18" s="477"/>
      <c r="F18" s="478"/>
      <c r="G18" s="478"/>
      <c r="H18" s="478"/>
      <c r="I18" s="478"/>
      <c r="J18" s="478"/>
      <c r="K18" s="478"/>
      <c r="L18" s="479"/>
      <c r="M18" s="466" t="s">
        <v>43</v>
      </c>
      <c r="N18" s="466"/>
      <c r="O18" s="480" t="str">
        <f>IFERROR(VLOOKUP('A型【非雇用型】実績報告書 補助シート'!E16,QK_!$B:$F,2,FALSE),"")</f>
        <v/>
      </c>
      <c r="P18" s="481"/>
      <c r="Q18" s="481"/>
      <c r="R18" s="481"/>
      <c r="S18" s="481"/>
      <c r="T18" s="481"/>
      <c r="U18" s="481"/>
      <c r="V18" s="482"/>
      <c r="W18" s="121"/>
      <c r="X18" s="121"/>
      <c r="Y18" s="121"/>
      <c r="Z18" s="121"/>
      <c r="AA18" s="121"/>
      <c r="AB18" s="121"/>
      <c r="AC18" s="362"/>
      <c r="AD18" s="364" t="s">
        <v>1301</v>
      </c>
      <c r="AE18" s="361"/>
      <c r="AF18" s="361"/>
      <c r="AG18" s="361"/>
      <c r="AH18" s="361"/>
      <c r="AI18" s="361"/>
      <c r="AJ18" s="361"/>
      <c r="AK18" s="361"/>
      <c r="AL18" s="361"/>
      <c r="AM18" s="361"/>
      <c r="AN18" s="361"/>
      <c r="AO18" s="363"/>
      <c r="AP18" s="363"/>
      <c r="AQ18" s="363"/>
      <c r="AR18" s="121"/>
      <c r="AS18" s="121"/>
      <c r="AT18" s="125"/>
      <c r="AX18" s="119"/>
    </row>
    <row r="19" spans="1:75" ht="30" customHeight="1">
      <c r="C19" s="473" t="s">
        <v>1532</v>
      </c>
      <c r="D19" s="525"/>
      <c r="E19" s="426"/>
      <c r="F19" s="426"/>
      <c r="G19" s="426"/>
      <c r="H19" s="426"/>
      <c r="I19" s="426"/>
      <c r="J19" s="426"/>
      <c r="K19" s="426"/>
      <c r="L19" s="426"/>
      <c r="M19" s="523" t="s">
        <v>1533</v>
      </c>
      <c r="N19" s="524"/>
      <c r="O19" s="426"/>
      <c r="P19" s="426"/>
      <c r="Q19" s="426"/>
      <c r="R19" s="426"/>
      <c r="S19" s="426"/>
      <c r="T19" s="426"/>
      <c r="U19" s="426"/>
      <c r="V19" s="426"/>
      <c r="W19" s="121"/>
      <c r="X19" s="121"/>
      <c r="Y19" s="121"/>
      <c r="Z19" s="121"/>
      <c r="AA19" s="341"/>
      <c r="AB19" s="341"/>
      <c r="AC19" s="465" t="s">
        <v>1482</v>
      </c>
      <c r="AD19" s="465"/>
      <c r="AE19" s="465"/>
      <c r="AF19" s="465"/>
      <c r="AG19" s="465"/>
      <c r="AH19" s="465"/>
      <c r="AI19" s="465"/>
      <c r="AJ19" s="465"/>
      <c r="AK19" s="465"/>
      <c r="AL19" s="465"/>
      <c r="AM19" s="465"/>
      <c r="AN19" s="465"/>
      <c r="AO19" s="465"/>
      <c r="AP19" s="465"/>
      <c r="AQ19" s="465"/>
      <c r="AR19" s="341"/>
      <c r="AS19" s="341"/>
      <c r="AT19" s="341"/>
      <c r="AX19" s="119"/>
    </row>
    <row r="20" spans="1:75" ht="30" customHeight="1">
      <c r="C20" s="473" t="s">
        <v>1534</v>
      </c>
      <c r="D20" s="474"/>
      <c r="E20" s="385"/>
      <c r="F20" s="385"/>
      <c r="G20" s="385"/>
      <c r="H20" s="385"/>
      <c r="I20" s="385"/>
      <c r="J20" s="386"/>
      <c r="K20" s="475" t="str">
        <f>IFERROR(VLOOKUP(E20,'（非表示）法人種別一覧'!$A:$B,2,FALSE),"")</f>
        <v/>
      </c>
      <c r="L20" s="476"/>
      <c r="M20" s="336"/>
      <c r="N20" s="336"/>
      <c r="O20" s="121"/>
      <c r="P20" s="121"/>
      <c r="Q20" s="121"/>
      <c r="R20" s="121"/>
      <c r="S20" s="121"/>
      <c r="T20" s="121"/>
      <c r="U20" s="121"/>
      <c r="V20" s="121"/>
      <c r="W20" s="121"/>
      <c r="X20" s="121"/>
      <c r="Y20" s="121"/>
      <c r="Z20" s="121"/>
      <c r="AA20" s="121"/>
      <c r="AB20" s="121"/>
      <c r="AR20" s="121"/>
      <c r="AS20" s="121"/>
      <c r="AT20" s="125"/>
      <c r="AX20" s="119"/>
    </row>
    <row r="21" spans="1:75" s="333" customFormat="1" ht="30" customHeight="1">
      <c r="A21" s="117"/>
      <c r="B21" s="117"/>
      <c r="C21" s="473" t="s">
        <v>1535</v>
      </c>
      <c r="D21" s="525"/>
      <c r="E21" s="410"/>
      <c r="F21" s="411"/>
      <c r="G21" s="411"/>
      <c r="H21" s="411"/>
      <c r="I21" s="411"/>
      <c r="J21" s="411"/>
      <c r="K21" s="411"/>
      <c r="L21" s="412"/>
      <c r="M21" s="473" t="s">
        <v>1536</v>
      </c>
      <c r="N21" s="526"/>
      <c r="O21" s="527" t="str">
        <f>IFERROR(VLOOKUP('A型【非雇用型】実績報告書 補助シート'!E16,QK_!$B:$F,4,FALSE),"")</f>
        <v/>
      </c>
      <c r="P21" s="527"/>
      <c r="Q21" s="527"/>
      <c r="R21" s="527"/>
      <c r="S21" s="527"/>
      <c r="T21" s="527"/>
      <c r="U21" s="527"/>
      <c r="V21" s="527"/>
      <c r="W21" s="121"/>
      <c r="X21" s="121"/>
      <c r="Y21" s="121"/>
      <c r="Z21" s="121"/>
      <c r="AA21" s="121"/>
      <c r="AT21" s="125"/>
      <c r="AU21" s="125"/>
      <c r="AV21" s="117"/>
      <c r="AW21" s="117"/>
      <c r="AX21" s="117"/>
      <c r="AY21" s="117"/>
    </row>
    <row r="22" spans="1:75" s="333" customFormat="1" ht="30" customHeight="1">
      <c r="A22" s="117"/>
      <c r="B22" s="337"/>
      <c r="C22" s="466" t="s">
        <v>1538</v>
      </c>
      <c r="D22" s="466"/>
      <c r="E22" s="466"/>
      <c r="F22" s="466"/>
      <c r="G22" s="466"/>
      <c r="H22" s="466"/>
      <c r="I22" s="466"/>
      <c r="J22" s="466"/>
      <c r="K22" s="466"/>
      <c r="L22" s="360"/>
      <c r="M22" s="466" t="s">
        <v>1537</v>
      </c>
      <c r="N22" s="466"/>
      <c r="O22" s="466"/>
      <c r="P22" s="466"/>
      <c r="Q22" s="466"/>
      <c r="R22" s="365"/>
      <c r="S22" s="365"/>
      <c r="T22" s="365"/>
      <c r="U22" s="365"/>
      <c r="V22" s="366"/>
      <c r="W22" s="330" t="s">
        <v>1509</v>
      </c>
      <c r="X22" s="121"/>
      <c r="Y22" s="121"/>
      <c r="Z22" s="121"/>
      <c r="AA22" s="121"/>
      <c r="AB22" s="123"/>
      <c r="AR22" s="125"/>
      <c r="AS22" s="125"/>
      <c r="AT22" s="125"/>
      <c r="AU22" s="125"/>
      <c r="AV22" s="117"/>
      <c r="AW22" s="117"/>
      <c r="AX22" s="117"/>
      <c r="AY22" s="117"/>
    </row>
    <row r="23" spans="1:75" s="333" customFormat="1" ht="21" customHeight="1">
      <c r="A23" s="117"/>
      <c r="B23" s="337"/>
      <c r="L23" s="338"/>
      <c r="M23" s="338"/>
      <c r="N23" s="338"/>
      <c r="O23" s="338"/>
      <c r="P23" s="338"/>
      <c r="Q23" s="338"/>
      <c r="R23" s="338"/>
      <c r="S23" s="338"/>
      <c r="T23" s="338"/>
      <c r="U23" s="338"/>
      <c r="V23" s="338"/>
      <c r="W23" s="121"/>
      <c r="X23" s="121"/>
      <c r="Y23" s="121"/>
      <c r="Z23" s="121"/>
      <c r="AA23" s="121"/>
      <c r="AB23" s="123"/>
      <c r="AR23" s="125"/>
      <c r="AS23" s="125"/>
      <c r="AT23" s="125"/>
      <c r="AU23" s="125"/>
      <c r="AV23" s="117"/>
      <c r="AW23" s="117"/>
      <c r="AX23" s="117"/>
      <c r="AY23" s="117"/>
    </row>
    <row r="24" spans="1:75" s="117" customFormat="1" ht="21" customHeight="1">
      <c r="C24" s="124" t="s">
        <v>1261</v>
      </c>
      <c r="D24" s="159"/>
      <c r="E24" s="159"/>
      <c r="F24" s="159"/>
      <c r="G24" s="159"/>
      <c r="H24" s="159"/>
      <c r="I24" s="333"/>
      <c r="J24" s="333"/>
      <c r="K24" s="333"/>
      <c r="L24" s="159"/>
      <c r="M24" s="159"/>
      <c r="N24" s="159"/>
      <c r="O24" s="159"/>
      <c r="P24" s="159"/>
      <c r="Q24" s="159"/>
      <c r="R24" s="159"/>
      <c r="S24" s="159"/>
      <c r="T24" s="159"/>
      <c r="U24" s="159"/>
      <c r="V24" s="159"/>
      <c r="W24" s="121"/>
      <c r="X24" s="121"/>
      <c r="Y24" s="121"/>
      <c r="Z24" s="121"/>
      <c r="AA24" s="121"/>
      <c r="AB24" s="123"/>
      <c r="AC24" s="166"/>
      <c r="AT24" s="125"/>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row>
    <row r="25" spans="1:75" s="339" customFormat="1" ht="21" customHeight="1">
      <c r="C25" s="339" t="s">
        <v>1539</v>
      </c>
    </row>
    <row r="26" spans="1:75" s="350" customFormat="1" ht="41.25" customHeight="1">
      <c r="C26" s="543" t="s">
        <v>1540</v>
      </c>
      <c r="D26" s="543"/>
      <c r="E26" s="543"/>
      <c r="F26" s="543"/>
      <c r="G26" s="543"/>
      <c r="H26" s="543"/>
      <c r="I26" s="543"/>
      <c r="J26" s="543"/>
      <c r="K26" s="543"/>
      <c r="L26" s="543"/>
      <c r="M26" s="543"/>
      <c r="N26" s="543"/>
      <c r="O26" s="543"/>
      <c r="P26" s="543"/>
      <c r="Q26" s="543"/>
      <c r="R26" s="543"/>
      <c r="S26" s="543"/>
      <c r="T26" s="543"/>
      <c r="U26" s="543"/>
      <c r="V26" s="543"/>
      <c r="W26" s="543"/>
      <c r="X26" s="543"/>
      <c r="Y26" s="543"/>
      <c r="Z26" s="543"/>
      <c r="AA26" s="543"/>
      <c r="AB26" s="543"/>
      <c r="AC26" s="543"/>
      <c r="AD26" s="543"/>
      <c r="AE26" s="543"/>
      <c r="AF26" s="543"/>
      <c r="AG26" s="543"/>
      <c r="AH26" s="543"/>
      <c r="AI26" s="543"/>
      <c r="AJ26" s="543"/>
      <c r="AK26" s="543"/>
      <c r="AL26" s="543"/>
      <c r="AM26" s="543"/>
      <c r="AN26" s="543"/>
      <c r="AO26" s="351"/>
      <c r="AP26" s="351"/>
      <c r="AQ26" s="351"/>
      <c r="AR26" s="351"/>
      <c r="AS26" s="351"/>
      <c r="AT26" s="351"/>
    </row>
    <row r="28" spans="1:75" s="348" customFormat="1" ht="33.75" customHeight="1">
      <c r="C28" s="530" t="s">
        <v>1541</v>
      </c>
      <c r="D28" s="531"/>
      <c r="E28" s="531"/>
      <c r="F28" s="531"/>
      <c r="G28" s="532"/>
      <c r="H28" s="544" t="s">
        <v>1542</v>
      </c>
      <c r="I28" s="544"/>
      <c r="J28" s="544"/>
      <c r="K28" s="544"/>
      <c r="L28" s="544"/>
      <c r="M28" s="480" t="s">
        <v>1543</v>
      </c>
      <c r="N28" s="481"/>
      <c r="O28" s="482"/>
      <c r="P28" s="480" t="s">
        <v>1544</v>
      </c>
      <c r="Q28" s="481"/>
      <c r="R28" s="482"/>
      <c r="S28" s="530" t="s">
        <v>1517</v>
      </c>
      <c r="T28" s="531"/>
      <c r="U28" s="531"/>
      <c r="V28" s="531"/>
      <c r="W28" s="531"/>
      <c r="X28" s="532"/>
      <c r="Y28" s="544" t="s">
        <v>1546</v>
      </c>
      <c r="Z28" s="544"/>
      <c r="AA28" s="544"/>
      <c r="AB28" s="544"/>
      <c r="AC28" s="544"/>
      <c r="AD28" s="530" t="s">
        <v>1518</v>
      </c>
      <c r="AE28" s="531"/>
      <c r="AF28" s="531"/>
      <c r="AG28" s="531"/>
      <c r="AH28" s="531"/>
      <c r="AI28" s="532"/>
      <c r="AS28" s="349"/>
    </row>
    <row r="29" spans="1:75" s="348" customFormat="1" ht="44.25" customHeight="1">
      <c r="C29" s="549">
        <f>A型【非雇用型】実績集計表!$L$7</f>
        <v>0</v>
      </c>
      <c r="D29" s="549"/>
      <c r="E29" s="549"/>
      <c r="F29" s="549"/>
      <c r="G29" s="549"/>
      <c r="H29" s="545">
        <f>A型【非雇用型】実績集計表!$B$7</f>
        <v>0</v>
      </c>
      <c r="I29" s="545"/>
      <c r="J29" s="545"/>
      <c r="K29" s="545"/>
      <c r="L29" s="545"/>
      <c r="M29" s="546">
        <f>A型【非雇用型】実績集計表!$F$7</f>
        <v>0</v>
      </c>
      <c r="N29" s="547"/>
      <c r="O29" s="548"/>
      <c r="P29" s="546">
        <f>A型【非雇用型】実績集計表!$I$7</f>
        <v>0</v>
      </c>
      <c r="Q29" s="547"/>
      <c r="R29" s="548"/>
      <c r="S29" s="550" t="str">
        <f>A型【非雇用型】実績集計表!$Q$7</f>
        <v/>
      </c>
      <c r="T29" s="550"/>
      <c r="U29" s="550"/>
      <c r="V29" s="550"/>
      <c r="W29" s="550"/>
      <c r="X29" s="550"/>
      <c r="Y29" s="545">
        <f>A型【非雇用型】実績集計表!$AQ$216</f>
        <v>0</v>
      </c>
      <c r="Z29" s="545"/>
      <c r="AA29" s="545"/>
      <c r="AB29" s="545"/>
      <c r="AC29" s="545"/>
      <c r="AD29" s="546" t="str">
        <f>A型【非雇用型】実績集計表!$W$7</f>
        <v/>
      </c>
      <c r="AE29" s="547"/>
      <c r="AF29" s="547"/>
      <c r="AG29" s="547"/>
      <c r="AH29" s="547"/>
      <c r="AI29" s="548"/>
      <c r="AS29" s="349"/>
    </row>
    <row r="31" spans="1:75" s="337" customFormat="1" ht="21" customHeight="1">
      <c r="C31" s="117"/>
      <c r="D31" s="117"/>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330"/>
      <c r="AC31" s="341"/>
      <c r="AD31" s="341"/>
      <c r="AE31" s="341"/>
      <c r="AF31" s="341"/>
      <c r="AG31" s="341"/>
      <c r="AH31" s="341"/>
      <c r="AI31" s="341"/>
      <c r="AJ31" s="341"/>
      <c r="AK31" s="341"/>
      <c r="AL31" s="341"/>
      <c r="AM31" s="341"/>
      <c r="AN31" s="341"/>
      <c r="AO31" s="341"/>
      <c r="AP31" s="341"/>
      <c r="AQ31" s="341"/>
      <c r="AR31" s="125"/>
      <c r="AS31" s="125"/>
    </row>
    <row r="32" spans="1:75" ht="30" customHeight="1">
      <c r="C32" s="124" t="s">
        <v>1553</v>
      </c>
      <c r="I32" s="119"/>
      <c r="J32" s="126"/>
      <c r="K32" s="126"/>
      <c r="L32" s="126"/>
      <c r="M32" s="126" t="s">
        <v>35</v>
      </c>
      <c r="N32" s="520"/>
      <c r="O32" s="521"/>
      <c r="P32" s="521"/>
      <c r="Q32" s="522"/>
      <c r="R32" s="139" t="s">
        <v>6</v>
      </c>
      <c r="Z32" s="121"/>
      <c r="AA32" s="121"/>
      <c r="AB32" s="121"/>
      <c r="AC32" s="121"/>
      <c r="AD32" s="121"/>
      <c r="AE32" s="121"/>
      <c r="AJ32" s="159"/>
      <c r="AK32" s="159"/>
      <c r="AL32" s="159"/>
      <c r="AM32" s="159"/>
      <c r="AN32" s="159"/>
      <c r="AO32" s="159"/>
      <c r="AP32" s="125"/>
      <c r="AQ32" s="125"/>
      <c r="AR32" s="125"/>
      <c r="AS32" s="125"/>
      <c r="AT32" s="125"/>
    </row>
    <row r="33" spans="1:75" s="151" customFormat="1" ht="21" customHeight="1">
      <c r="A33" s="148"/>
      <c r="B33" s="148"/>
      <c r="C33" s="148"/>
      <c r="D33" s="124"/>
      <c r="E33" s="123"/>
      <c r="F33" s="123"/>
      <c r="G33" s="123"/>
      <c r="H33" s="123"/>
      <c r="I33" s="123"/>
      <c r="J33" s="159"/>
      <c r="K33" s="139"/>
      <c r="L33" s="139"/>
      <c r="M33" s="139"/>
      <c r="N33" s="139"/>
      <c r="O33" s="139"/>
      <c r="P33" s="139"/>
      <c r="Q33" s="139"/>
      <c r="R33" s="139"/>
      <c r="S33" s="139"/>
      <c r="T33" s="139"/>
      <c r="U33" s="139"/>
      <c r="V33" s="139"/>
      <c r="W33" s="139"/>
      <c r="X33" s="139"/>
      <c r="Y33" s="139"/>
      <c r="Z33" s="139"/>
      <c r="AA33" s="139"/>
      <c r="AB33" s="139"/>
      <c r="AC33" s="139"/>
      <c r="AD33" s="139"/>
      <c r="AE33" s="139"/>
      <c r="AF33" s="139"/>
      <c r="AG33" s="139"/>
      <c r="AH33" s="139"/>
      <c r="AI33" s="138"/>
      <c r="AJ33" s="138"/>
      <c r="AK33" s="138"/>
      <c r="AL33" s="138"/>
      <c r="AM33" s="138"/>
      <c r="AN33" s="138"/>
      <c r="AO33" s="138"/>
      <c r="AP33" s="138"/>
      <c r="AQ33" s="138"/>
      <c r="AR33" s="138"/>
      <c r="AS33" s="138"/>
      <c r="AT33" s="138"/>
      <c r="AU33" s="148"/>
      <c r="AV33" s="148"/>
      <c r="AW33" s="148"/>
      <c r="AX33" s="148"/>
    </row>
    <row r="34" spans="1:75" s="117" customFormat="1" ht="21" customHeight="1">
      <c r="C34" s="124" t="s">
        <v>671</v>
      </c>
      <c r="J34" s="119"/>
      <c r="K34" s="126"/>
      <c r="L34" s="126"/>
      <c r="M34" s="126"/>
      <c r="N34" s="126"/>
      <c r="O34" s="126"/>
      <c r="P34" s="126"/>
      <c r="Q34" s="126"/>
      <c r="R34" s="126"/>
      <c r="S34" s="126"/>
      <c r="T34" s="126"/>
      <c r="U34" s="126"/>
      <c r="V34" s="126"/>
      <c r="W34" s="126"/>
      <c r="X34" s="126"/>
      <c r="Y34" s="126"/>
      <c r="Z34" s="126"/>
      <c r="AA34" s="126"/>
      <c r="AB34" s="126"/>
      <c r="AC34" s="126"/>
      <c r="AD34" s="126"/>
      <c r="AE34" s="123"/>
      <c r="AF34" s="126"/>
      <c r="AG34" s="126"/>
      <c r="AH34" s="126"/>
      <c r="AI34" s="125"/>
      <c r="AJ34" s="125"/>
      <c r="AK34" s="125"/>
      <c r="AL34" s="125"/>
      <c r="AM34" s="125"/>
      <c r="AN34" s="125"/>
      <c r="AO34" s="125"/>
      <c r="AP34" s="125"/>
      <c r="AQ34" s="125"/>
      <c r="AR34" s="125"/>
      <c r="AS34" s="125"/>
      <c r="AT34" s="125"/>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row>
    <row r="35" spans="1:75" s="117" customFormat="1" ht="21" customHeight="1">
      <c r="C35" s="124" t="s">
        <v>1554</v>
      </c>
      <c r="J35" s="119"/>
      <c r="K35" s="126"/>
      <c r="L35" s="126"/>
      <c r="M35" s="126"/>
      <c r="N35" s="126"/>
      <c r="O35" s="126"/>
      <c r="P35" s="126"/>
      <c r="Q35" s="126"/>
      <c r="R35" s="126"/>
      <c r="S35" s="126"/>
      <c r="T35" s="126"/>
      <c r="U35" s="126"/>
      <c r="V35" s="126"/>
      <c r="W35" s="126"/>
      <c r="X35" s="126"/>
      <c r="Y35" s="126"/>
      <c r="Z35" s="126"/>
      <c r="AA35" s="345" t="s">
        <v>1278</v>
      </c>
      <c r="AB35" s="126"/>
      <c r="AC35" s="126"/>
      <c r="AD35" s="126"/>
      <c r="AE35" s="126"/>
      <c r="AF35" s="126"/>
      <c r="AG35" s="126"/>
      <c r="AH35" s="126"/>
      <c r="AI35" s="125"/>
      <c r="AJ35" s="125"/>
      <c r="AK35" s="125"/>
      <c r="AL35" s="125"/>
      <c r="AM35" s="125"/>
      <c r="AN35" s="125"/>
      <c r="AO35" s="125"/>
      <c r="AP35" s="125"/>
      <c r="AQ35" s="125"/>
      <c r="AR35" s="125"/>
      <c r="AS35" s="125"/>
      <c r="AT35" s="125"/>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row>
    <row r="36" spans="1:75" s="117" customFormat="1" ht="21" customHeight="1">
      <c r="C36" s="137" t="s">
        <v>689</v>
      </c>
      <c r="D36" s="498" t="s">
        <v>672</v>
      </c>
      <c r="E36" s="499"/>
      <c r="F36" s="499"/>
      <c r="G36" s="499"/>
      <c r="H36" s="499"/>
      <c r="I36" s="500"/>
      <c r="J36" s="498" t="s">
        <v>673</v>
      </c>
      <c r="K36" s="499"/>
      <c r="L36" s="500"/>
      <c r="M36" s="501" t="s">
        <v>675</v>
      </c>
      <c r="N36" s="502"/>
      <c r="O36" s="502"/>
      <c r="P36" s="502"/>
      <c r="Q36" s="502"/>
      <c r="R36" s="502"/>
      <c r="S36" s="502"/>
      <c r="T36" s="502"/>
      <c r="U36" s="502"/>
      <c r="V36" s="502"/>
      <c r="W36" s="502"/>
      <c r="X36" s="502"/>
      <c r="Y36" s="502"/>
      <c r="Z36" s="502"/>
      <c r="AA36" s="502"/>
      <c r="AB36" s="502"/>
      <c r="AC36" s="502"/>
      <c r="AD36" s="502"/>
      <c r="AE36" s="502"/>
      <c r="AF36" s="502"/>
      <c r="AG36" s="502"/>
      <c r="AH36" s="502"/>
      <c r="AI36" s="502"/>
      <c r="AJ36" s="502"/>
      <c r="AK36" s="502"/>
      <c r="AL36" s="502"/>
      <c r="AM36" s="502"/>
      <c r="AN36" s="502"/>
      <c r="AO36" s="503"/>
      <c r="AP36" s="125"/>
      <c r="AQ36" s="125"/>
      <c r="AR36" s="125"/>
      <c r="AS36" s="125"/>
      <c r="AT36" s="125"/>
      <c r="AY36" s="121"/>
      <c r="AZ36" s="121"/>
      <c r="BA36" s="121"/>
      <c r="BB36" s="121"/>
      <c r="BC36" s="121"/>
      <c r="BD36" s="121"/>
      <c r="BE36" s="121"/>
      <c r="BF36" s="121"/>
      <c r="BG36" s="121"/>
      <c r="BH36" s="121"/>
      <c r="BI36" s="121"/>
      <c r="BJ36" s="121"/>
      <c r="BK36" s="121"/>
      <c r="BL36" s="121"/>
      <c r="BM36" s="121"/>
      <c r="BN36" s="121"/>
      <c r="BO36" s="121"/>
      <c r="BP36" s="121"/>
      <c r="BQ36" s="121"/>
      <c r="BR36" s="121"/>
      <c r="BS36" s="121"/>
      <c r="BT36" s="121"/>
      <c r="BU36" s="121"/>
      <c r="BV36" s="121"/>
      <c r="BW36" s="121"/>
    </row>
    <row r="37" spans="1:75" s="117" customFormat="1" ht="30" customHeight="1">
      <c r="C37" s="137" t="s">
        <v>690</v>
      </c>
      <c r="D37" s="486" t="s">
        <v>676</v>
      </c>
      <c r="E37" s="487"/>
      <c r="F37" s="487"/>
      <c r="G37" s="487"/>
      <c r="H37" s="487"/>
      <c r="I37" s="488"/>
      <c r="J37" s="484"/>
      <c r="K37" s="485"/>
      <c r="L37" s="160" t="s">
        <v>674</v>
      </c>
      <c r="M37" s="504"/>
      <c r="N37" s="505"/>
      <c r="O37" s="505"/>
      <c r="P37" s="505"/>
      <c r="Q37" s="505"/>
      <c r="R37" s="505"/>
      <c r="S37" s="505"/>
      <c r="T37" s="505"/>
      <c r="U37" s="505"/>
      <c r="V37" s="505"/>
      <c r="W37" s="505"/>
      <c r="X37" s="505"/>
      <c r="Y37" s="505"/>
      <c r="Z37" s="505"/>
      <c r="AA37" s="505"/>
      <c r="AB37" s="505"/>
      <c r="AC37" s="505"/>
      <c r="AD37" s="505"/>
      <c r="AE37" s="505"/>
      <c r="AF37" s="505"/>
      <c r="AG37" s="505"/>
      <c r="AH37" s="505"/>
      <c r="AI37" s="505"/>
      <c r="AJ37" s="505"/>
      <c r="AK37" s="505"/>
      <c r="AL37" s="505"/>
      <c r="AM37" s="505"/>
      <c r="AN37" s="505"/>
      <c r="AO37" s="506"/>
      <c r="AP37" s="125"/>
      <c r="AQ37" s="125"/>
      <c r="AR37" s="125"/>
      <c r="AS37" s="125"/>
      <c r="AT37" s="125"/>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row>
    <row r="38" spans="1:75" s="117" customFormat="1" ht="30" customHeight="1">
      <c r="C38" s="137" t="s">
        <v>691</v>
      </c>
      <c r="D38" s="486" t="s">
        <v>677</v>
      </c>
      <c r="E38" s="487"/>
      <c r="F38" s="487"/>
      <c r="G38" s="487"/>
      <c r="H38" s="487"/>
      <c r="I38" s="488"/>
      <c r="J38" s="484"/>
      <c r="K38" s="485"/>
      <c r="L38" s="160" t="s">
        <v>674</v>
      </c>
      <c r="M38" s="504"/>
      <c r="N38" s="505"/>
      <c r="O38" s="505"/>
      <c r="P38" s="505"/>
      <c r="Q38" s="505"/>
      <c r="R38" s="505"/>
      <c r="S38" s="505"/>
      <c r="T38" s="505"/>
      <c r="U38" s="505"/>
      <c r="V38" s="505"/>
      <c r="W38" s="505"/>
      <c r="X38" s="505"/>
      <c r="Y38" s="505"/>
      <c r="Z38" s="505"/>
      <c r="AA38" s="505"/>
      <c r="AB38" s="505"/>
      <c r="AC38" s="505"/>
      <c r="AD38" s="505"/>
      <c r="AE38" s="505"/>
      <c r="AF38" s="505"/>
      <c r="AG38" s="505"/>
      <c r="AH38" s="505"/>
      <c r="AI38" s="505"/>
      <c r="AJ38" s="505"/>
      <c r="AK38" s="505"/>
      <c r="AL38" s="505"/>
      <c r="AM38" s="505"/>
      <c r="AN38" s="505"/>
      <c r="AO38" s="506"/>
      <c r="AP38" s="125"/>
      <c r="AQ38" s="125"/>
      <c r="AR38" s="125"/>
      <c r="AS38" s="125"/>
      <c r="AT38" s="125"/>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row>
    <row r="39" spans="1:75" s="117" customFormat="1" ht="30" customHeight="1">
      <c r="C39" s="137" t="s">
        <v>692</v>
      </c>
      <c r="D39" s="486" t="s">
        <v>678</v>
      </c>
      <c r="E39" s="487"/>
      <c r="F39" s="487"/>
      <c r="G39" s="487"/>
      <c r="H39" s="487"/>
      <c r="I39" s="488"/>
      <c r="J39" s="484"/>
      <c r="K39" s="485"/>
      <c r="L39" s="160" t="s">
        <v>674</v>
      </c>
      <c r="M39" s="504"/>
      <c r="N39" s="505"/>
      <c r="O39" s="505"/>
      <c r="P39" s="505"/>
      <c r="Q39" s="505"/>
      <c r="R39" s="505"/>
      <c r="S39" s="505"/>
      <c r="T39" s="505"/>
      <c r="U39" s="505"/>
      <c r="V39" s="505"/>
      <c r="W39" s="505"/>
      <c r="X39" s="505"/>
      <c r="Y39" s="505"/>
      <c r="Z39" s="505"/>
      <c r="AA39" s="505"/>
      <c r="AB39" s="505"/>
      <c r="AC39" s="505"/>
      <c r="AD39" s="505"/>
      <c r="AE39" s="505"/>
      <c r="AF39" s="505"/>
      <c r="AG39" s="505"/>
      <c r="AH39" s="505"/>
      <c r="AI39" s="505"/>
      <c r="AJ39" s="505"/>
      <c r="AK39" s="505"/>
      <c r="AL39" s="505"/>
      <c r="AM39" s="505"/>
      <c r="AN39" s="505"/>
      <c r="AO39" s="506"/>
      <c r="AP39" s="125"/>
      <c r="AQ39" s="125"/>
      <c r="AR39" s="125"/>
      <c r="AS39" s="125"/>
      <c r="AT39" s="125"/>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row>
    <row r="40" spans="1:75" s="117" customFormat="1" ht="30" customHeight="1">
      <c r="C40" s="137" t="s">
        <v>693</v>
      </c>
      <c r="D40" s="486" t="s">
        <v>679</v>
      </c>
      <c r="E40" s="487"/>
      <c r="F40" s="487"/>
      <c r="G40" s="487"/>
      <c r="H40" s="487"/>
      <c r="I40" s="488"/>
      <c r="J40" s="484"/>
      <c r="K40" s="485"/>
      <c r="L40" s="160" t="s">
        <v>674</v>
      </c>
      <c r="M40" s="504"/>
      <c r="N40" s="505"/>
      <c r="O40" s="505"/>
      <c r="P40" s="505"/>
      <c r="Q40" s="505"/>
      <c r="R40" s="505"/>
      <c r="S40" s="505"/>
      <c r="T40" s="505"/>
      <c r="U40" s="505"/>
      <c r="V40" s="505"/>
      <c r="W40" s="505"/>
      <c r="X40" s="505"/>
      <c r="Y40" s="505"/>
      <c r="Z40" s="505"/>
      <c r="AA40" s="505"/>
      <c r="AB40" s="505"/>
      <c r="AC40" s="505"/>
      <c r="AD40" s="505"/>
      <c r="AE40" s="505"/>
      <c r="AF40" s="505"/>
      <c r="AG40" s="505"/>
      <c r="AH40" s="505"/>
      <c r="AI40" s="505"/>
      <c r="AJ40" s="505"/>
      <c r="AK40" s="505"/>
      <c r="AL40" s="505"/>
      <c r="AM40" s="505"/>
      <c r="AN40" s="505"/>
      <c r="AO40" s="506"/>
      <c r="AP40" s="125"/>
      <c r="AQ40" s="125"/>
      <c r="AR40" s="125"/>
      <c r="AS40" s="125"/>
      <c r="AT40" s="125"/>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row>
    <row r="41" spans="1:75" s="117" customFormat="1" ht="30" customHeight="1">
      <c r="C41" s="137" t="s">
        <v>694</v>
      </c>
      <c r="D41" s="486" t="s">
        <v>680</v>
      </c>
      <c r="E41" s="487"/>
      <c r="F41" s="487"/>
      <c r="G41" s="487"/>
      <c r="H41" s="487"/>
      <c r="I41" s="488"/>
      <c r="J41" s="484"/>
      <c r="K41" s="485"/>
      <c r="L41" s="160" t="s">
        <v>674</v>
      </c>
      <c r="M41" s="504"/>
      <c r="N41" s="505"/>
      <c r="O41" s="505"/>
      <c r="P41" s="505"/>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6"/>
      <c r="AP41" s="125"/>
      <c r="AQ41" s="125"/>
      <c r="AR41" s="125"/>
      <c r="AS41" s="125"/>
      <c r="AT41" s="125"/>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row>
    <row r="42" spans="1:75" s="117" customFormat="1" ht="30" customHeight="1">
      <c r="C42" s="137" t="s">
        <v>695</v>
      </c>
      <c r="D42" s="489" t="s">
        <v>681</v>
      </c>
      <c r="E42" s="490"/>
      <c r="F42" s="490"/>
      <c r="G42" s="490"/>
      <c r="H42" s="490"/>
      <c r="I42" s="491"/>
      <c r="J42" s="484"/>
      <c r="K42" s="485"/>
      <c r="L42" s="161" t="s">
        <v>674</v>
      </c>
      <c r="M42" s="504"/>
      <c r="N42" s="505"/>
      <c r="O42" s="505"/>
      <c r="P42" s="505"/>
      <c r="Q42" s="505"/>
      <c r="R42" s="505"/>
      <c r="S42" s="505"/>
      <c r="T42" s="505"/>
      <c r="U42" s="505"/>
      <c r="V42" s="505"/>
      <c r="W42" s="505"/>
      <c r="X42" s="505"/>
      <c r="Y42" s="505"/>
      <c r="Z42" s="505"/>
      <c r="AA42" s="505"/>
      <c r="AB42" s="505"/>
      <c r="AC42" s="505"/>
      <c r="AD42" s="505"/>
      <c r="AE42" s="505"/>
      <c r="AF42" s="505"/>
      <c r="AG42" s="505"/>
      <c r="AH42" s="505"/>
      <c r="AI42" s="505"/>
      <c r="AJ42" s="505"/>
      <c r="AK42" s="505"/>
      <c r="AL42" s="505"/>
      <c r="AM42" s="505"/>
      <c r="AN42" s="505"/>
      <c r="AO42" s="506"/>
      <c r="AP42" s="125"/>
      <c r="AQ42" s="125"/>
      <c r="AR42" s="125"/>
      <c r="AS42" s="125"/>
      <c r="AT42" s="125"/>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row>
    <row r="43" spans="1:75" s="117" customFormat="1" ht="30" customHeight="1">
      <c r="C43" s="137" t="s">
        <v>696</v>
      </c>
      <c r="D43" s="486" t="s">
        <v>682</v>
      </c>
      <c r="E43" s="487"/>
      <c r="F43" s="487"/>
      <c r="G43" s="487"/>
      <c r="H43" s="487"/>
      <c r="I43" s="488"/>
      <c r="J43" s="484"/>
      <c r="K43" s="485"/>
      <c r="L43" s="162" t="s">
        <v>674</v>
      </c>
      <c r="M43" s="504"/>
      <c r="N43" s="505"/>
      <c r="O43" s="505"/>
      <c r="P43" s="505"/>
      <c r="Q43" s="505"/>
      <c r="R43" s="505"/>
      <c r="S43" s="505"/>
      <c r="T43" s="505"/>
      <c r="U43" s="505"/>
      <c r="V43" s="505"/>
      <c r="W43" s="505"/>
      <c r="X43" s="505"/>
      <c r="Y43" s="505"/>
      <c r="Z43" s="505"/>
      <c r="AA43" s="505"/>
      <c r="AB43" s="505"/>
      <c r="AC43" s="505"/>
      <c r="AD43" s="505"/>
      <c r="AE43" s="505"/>
      <c r="AF43" s="505"/>
      <c r="AG43" s="505"/>
      <c r="AH43" s="505"/>
      <c r="AI43" s="505"/>
      <c r="AJ43" s="505"/>
      <c r="AK43" s="505"/>
      <c r="AL43" s="505"/>
      <c r="AM43" s="505"/>
      <c r="AN43" s="505"/>
      <c r="AO43" s="506"/>
      <c r="AP43" s="125"/>
      <c r="AQ43" s="125"/>
      <c r="AR43" s="125"/>
      <c r="AS43" s="125"/>
      <c r="AT43" s="125"/>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row>
    <row r="44" spans="1:75" s="117" customFormat="1" ht="30" customHeight="1">
      <c r="C44" s="137" t="s">
        <v>697</v>
      </c>
      <c r="D44" s="533" t="s">
        <v>683</v>
      </c>
      <c r="E44" s="534"/>
      <c r="F44" s="534"/>
      <c r="G44" s="534"/>
      <c r="H44" s="534"/>
      <c r="I44" s="535"/>
      <c r="J44" s="484"/>
      <c r="K44" s="485"/>
      <c r="L44" s="162" t="s">
        <v>674</v>
      </c>
      <c r="M44" s="504"/>
      <c r="N44" s="505"/>
      <c r="O44" s="505"/>
      <c r="P44" s="505"/>
      <c r="Q44" s="505"/>
      <c r="R44" s="505"/>
      <c r="S44" s="505"/>
      <c r="T44" s="505"/>
      <c r="U44" s="505"/>
      <c r="V44" s="505"/>
      <c r="W44" s="505"/>
      <c r="X44" s="505"/>
      <c r="Y44" s="505"/>
      <c r="Z44" s="505"/>
      <c r="AA44" s="505"/>
      <c r="AB44" s="505"/>
      <c r="AC44" s="505"/>
      <c r="AD44" s="505"/>
      <c r="AE44" s="505"/>
      <c r="AF44" s="505"/>
      <c r="AG44" s="505"/>
      <c r="AH44" s="505"/>
      <c r="AI44" s="505"/>
      <c r="AJ44" s="505"/>
      <c r="AK44" s="505"/>
      <c r="AL44" s="505"/>
      <c r="AM44" s="505"/>
      <c r="AN44" s="505"/>
      <c r="AO44" s="506"/>
      <c r="AP44" s="125"/>
      <c r="AQ44" s="125"/>
      <c r="AR44" s="125"/>
      <c r="AS44" s="125"/>
      <c r="AT44" s="125"/>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row>
    <row r="45" spans="1:75" s="117" customFormat="1" ht="30" customHeight="1">
      <c r="C45" s="137" t="s">
        <v>698</v>
      </c>
      <c r="D45" s="486" t="s">
        <v>684</v>
      </c>
      <c r="E45" s="487"/>
      <c r="F45" s="487"/>
      <c r="G45" s="487"/>
      <c r="H45" s="487"/>
      <c r="I45" s="488"/>
      <c r="J45" s="484"/>
      <c r="K45" s="485"/>
      <c r="L45" s="126" t="s">
        <v>674</v>
      </c>
      <c r="M45" s="504"/>
      <c r="N45" s="505"/>
      <c r="O45" s="505"/>
      <c r="P45" s="505"/>
      <c r="Q45" s="505"/>
      <c r="R45" s="505"/>
      <c r="S45" s="505"/>
      <c r="T45" s="505"/>
      <c r="U45" s="505"/>
      <c r="V45" s="505"/>
      <c r="W45" s="505"/>
      <c r="X45" s="505"/>
      <c r="Y45" s="505"/>
      <c r="Z45" s="505"/>
      <c r="AA45" s="505"/>
      <c r="AB45" s="505"/>
      <c r="AC45" s="505"/>
      <c r="AD45" s="505"/>
      <c r="AE45" s="505"/>
      <c r="AF45" s="505"/>
      <c r="AG45" s="505"/>
      <c r="AH45" s="505"/>
      <c r="AI45" s="505"/>
      <c r="AJ45" s="505"/>
      <c r="AK45" s="505"/>
      <c r="AL45" s="505"/>
      <c r="AM45" s="505"/>
      <c r="AN45" s="505"/>
      <c r="AO45" s="506"/>
      <c r="AP45" s="125"/>
      <c r="AQ45" s="125"/>
      <c r="AR45" s="125"/>
      <c r="AS45" s="125"/>
      <c r="AT45" s="125"/>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row>
    <row r="46" spans="1:75" s="117" customFormat="1" ht="30" customHeight="1">
      <c r="C46" s="137" t="s">
        <v>699</v>
      </c>
      <c r="D46" s="486" t="s">
        <v>685</v>
      </c>
      <c r="E46" s="487"/>
      <c r="F46" s="487"/>
      <c r="G46" s="487"/>
      <c r="H46" s="487"/>
      <c r="I46" s="488"/>
      <c r="J46" s="484"/>
      <c r="K46" s="485"/>
      <c r="L46" s="160" t="s">
        <v>674</v>
      </c>
      <c r="M46" s="504"/>
      <c r="N46" s="505"/>
      <c r="O46" s="505"/>
      <c r="P46" s="505"/>
      <c r="Q46" s="505"/>
      <c r="R46" s="505"/>
      <c r="S46" s="505"/>
      <c r="T46" s="505"/>
      <c r="U46" s="505"/>
      <c r="V46" s="505"/>
      <c r="W46" s="505"/>
      <c r="X46" s="505"/>
      <c r="Y46" s="505"/>
      <c r="Z46" s="505"/>
      <c r="AA46" s="505"/>
      <c r="AB46" s="505"/>
      <c r="AC46" s="505"/>
      <c r="AD46" s="505"/>
      <c r="AE46" s="505"/>
      <c r="AF46" s="505"/>
      <c r="AG46" s="505"/>
      <c r="AH46" s="505"/>
      <c r="AI46" s="505"/>
      <c r="AJ46" s="505"/>
      <c r="AK46" s="505"/>
      <c r="AL46" s="505"/>
      <c r="AM46" s="505"/>
      <c r="AN46" s="505"/>
      <c r="AO46" s="506"/>
      <c r="AP46" s="125"/>
      <c r="AQ46" s="125"/>
      <c r="AR46" s="125"/>
      <c r="AS46" s="125"/>
      <c r="AT46" s="125"/>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row>
    <row r="47" spans="1:75" s="117" customFormat="1" ht="30" customHeight="1">
      <c r="C47" s="137" t="s">
        <v>700</v>
      </c>
      <c r="D47" s="486" t="s">
        <v>686</v>
      </c>
      <c r="E47" s="487"/>
      <c r="F47" s="487"/>
      <c r="G47" s="487"/>
      <c r="H47" s="487"/>
      <c r="I47" s="488"/>
      <c r="J47" s="484"/>
      <c r="K47" s="485"/>
      <c r="L47" s="161" t="s">
        <v>674</v>
      </c>
      <c r="M47" s="504"/>
      <c r="N47" s="505"/>
      <c r="O47" s="505"/>
      <c r="P47" s="505"/>
      <c r="Q47" s="505"/>
      <c r="R47" s="505"/>
      <c r="S47" s="505"/>
      <c r="T47" s="505"/>
      <c r="U47" s="505"/>
      <c r="V47" s="505"/>
      <c r="W47" s="505"/>
      <c r="X47" s="505"/>
      <c r="Y47" s="505"/>
      <c r="Z47" s="505"/>
      <c r="AA47" s="505"/>
      <c r="AB47" s="505"/>
      <c r="AC47" s="505"/>
      <c r="AD47" s="505"/>
      <c r="AE47" s="505"/>
      <c r="AF47" s="505"/>
      <c r="AG47" s="505"/>
      <c r="AH47" s="505"/>
      <c r="AI47" s="505"/>
      <c r="AJ47" s="505"/>
      <c r="AK47" s="505"/>
      <c r="AL47" s="505"/>
      <c r="AM47" s="505"/>
      <c r="AN47" s="505"/>
      <c r="AO47" s="506"/>
      <c r="AP47" s="125"/>
      <c r="AQ47" s="125"/>
      <c r="AR47" s="125"/>
      <c r="AS47" s="125"/>
      <c r="AT47" s="125"/>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row>
    <row r="48" spans="1:75" s="117" customFormat="1" ht="21" customHeight="1">
      <c r="D48" s="124"/>
      <c r="J48" s="515" t="str">
        <f>IF(SUM(J37:K47)=0,"",SUM(J37:K47))</f>
        <v/>
      </c>
      <c r="K48" s="515"/>
      <c r="L48" s="142" t="str">
        <f>IF(J48="","","％")</f>
        <v/>
      </c>
      <c r="M48" s="516" t="str">
        <f>IF(J48&lt;&gt;100,"収入割合の合計が100％ではありません ","")</f>
        <v xml:space="preserve">収入割合の合計が100％ではありません </v>
      </c>
      <c r="N48" s="516"/>
      <c r="O48" s="516"/>
      <c r="P48" s="516"/>
      <c r="Q48" s="516"/>
      <c r="R48" s="516"/>
      <c r="S48" s="516"/>
      <c r="T48" s="516"/>
      <c r="U48" s="516"/>
      <c r="V48" s="516"/>
      <c r="W48" s="516"/>
      <c r="X48" s="516"/>
      <c r="Y48" s="516"/>
      <c r="Z48" s="516"/>
      <c r="AA48" s="516"/>
      <c r="AB48" s="516"/>
      <c r="AC48" s="516"/>
      <c r="AD48" s="516"/>
      <c r="AE48" s="516"/>
      <c r="AF48" s="126"/>
      <c r="AG48" s="126"/>
      <c r="AH48" s="126"/>
      <c r="AI48" s="125"/>
      <c r="AJ48" s="125"/>
      <c r="AK48" s="125"/>
      <c r="AL48" s="125"/>
      <c r="AM48" s="125"/>
      <c r="AN48" s="125"/>
      <c r="AO48" s="125"/>
      <c r="AP48" s="125"/>
      <c r="AQ48" s="125"/>
      <c r="AR48" s="125"/>
      <c r="AS48" s="125"/>
      <c r="AT48" s="125"/>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row>
    <row r="49" spans="3:46" ht="18.75">
      <c r="D49" s="138"/>
      <c r="J49" s="119"/>
      <c r="K49" s="126"/>
      <c r="L49" s="126"/>
      <c r="M49" s="126"/>
      <c r="N49" s="126"/>
      <c r="O49" s="126"/>
      <c r="P49" s="126"/>
      <c r="Q49" s="126"/>
      <c r="R49" s="126"/>
      <c r="S49" s="126"/>
      <c r="T49" s="126"/>
      <c r="U49" s="126"/>
      <c r="V49" s="126"/>
      <c r="W49" s="126"/>
      <c r="X49" s="126"/>
      <c r="Y49" s="126"/>
      <c r="Z49" s="126"/>
      <c r="AA49" s="126"/>
      <c r="AB49" s="123"/>
      <c r="AC49" s="123"/>
      <c r="AD49" s="123"/>
      <c r="AE49" s="123"/>
      <c r="AF49" s="123"/>
      <c r="AG49" s="123"/>
      <c r="AH49" s="123"/>
      <c r="AI49" s="123"/>
      <c r="AJ49" s="123"/>
      <c r="AK49" s="123"/>
      <c r="AL49" s="123"/>
      <c r="AM49" s="123"/>
      <c r="AN49" s="123"/>
      <c r="AO49" s="125"/>
      <c r="AP49" s="125"/>
      <c r="AQ49" s="125"/>
      <c r="AR49" s="125"/>
      <c r="AS49" s="125"/>
      <c r="AT49" s="125"/>
    </row>
    <row r="50" spans="3:46" ht="21" customHeight="1">
      <c r="C50" s="124" t="s">
        <v>32</v>
      </c>
      <c r="I50" s="119"/>
      <c r="J50" s="126"/>
      <c r="K50" s="126"/>
      <c r="L50" s="126"/>
      <c r="M50" s="126"/>
      <c r="N50" s="126"/>
      <c r="O50" s="126"/>
      <c r="P50" s="126"/>
      <c r="Q50" s="126"/>
      <c r="R50" s="126"/>
      <c r="S50" s="126"/>
      <c r="T50" s="126"/>
      <c r="U50" s="126"/>
      <c r="V50" s="126"/>
      <c r="W50" s="126"/>
      <c r="X50" s="126"/>
      <c r="Y50" s="126"/>
      <c r="Z50" s="126"/>
      <c r="AA50" s="126"/>
      <c r="AB50" s="126"/>
      <c r="AC50" s="126"/>
      <c r="AD50" s="126"/>
      <c r="AE50" s="126"/>
      <c r="AF50" s="126"/>
      <c r="AG50" s="126"/>
      <c r="AH50" s="125"/>
      <c r="AI50" s="125"/>
      <c r="AJ50" s="128"/>
      <c r="AK50" s="128"/>
      <c r="AL50" s="125"/>
      <c r="AM50" s="125"/>
      <c r="AN50" s="125"/>
      <c r="AO50" s="125"/>
      <c r="AP50" s="125"/>
      <c r="AQ50" s="125"/>
      <c r="AR50" s="125"/>
      <c r="AS50" s="125"/>
      <c r="AT50" s="125"/>
    </row>
    <row r="51" spans="3:46" ht="30" customHeight="1">
      <c r="C51" s="124" t="s">
        <v>1555</v>
      </c>
      <c r="I51" s="119"/>
      <c r="J51" s="126"/>
      <c r="K51" s="126"/>
      <c r="L51" s="126"/>
      <c r="M51" s="126"/>
      <c r="N51" s="126"/>
      <c r="O51" s="126"/>
      <c r="P51" s="126"/>
      <c r="Q51" s="126" t="s">
        <v>35</v>
      </c>
      <c r="R51" s="467"/>
      <c r="S51" s="468"/>
      <c r="T51" s="469"/>
      <c r="U51" s="126"/>
      <c r="V51" s="126"/>
      <c r="W51" s="121"/>
      <c r="X51" s="121"/>
      <c r="Y51" s="121"/>
      <c r="Z51" s="121"/>
      <c r="AA51" s="121"/>
      <c r="AB51" s="121"/>
      <c r="AC51" s="121"/>
      <c r="AD51" s="121"/>
      <c r="AE51" s="121"/>
      <c r="AF51" s="121"/>
      <c r="AG51" s="121"/>
      <c r="AH51" s="121"/>
      <c r="AI51" s="125"/>
      <c r="AJ51" s="128"/>
      <c r="AK51" s="128"/>
      <c r="AL51" s="125"/>
      <c r="AM51" s="125"/>
      <c r="AN51" s="125"/>
      <c r="AO51" s="125"/>
      <c r="AP51" s="125"/>
      <c r="AQ51" s="125"/>
      <c r="AR51" s="125"/>
      <c r="AS51" s="125"/>
      <c r="AT51" s="125"/>
    </row>
    <row r="52" spans="3:46" ht="30" customHeight="1">
      <c r="C52" s="141" t="s">
        <v>1558</v>
      </c>
      <c r="D52" s="126"/>
      <c r="E52" s="126"/>
      <c r="F52" s="126"/>
      <c r="G52" s="126"/>
      <c r="H52" s="126"/>
      <c r="I52" s="126"/>
      <c r="J52" s="126"/>
      <c r="K52" s="121"/>
      <c r="L52" s="121"/>
      <c r="M52" s="121"/>
      <c r="N52" s="121"/>
      <c r="O52" s="126"/>
      <c r="P52" s="126"/>
      <c r="Q52" s="126" t="s">
        <v>35</v>
      </c>
      <c r="R52" s="467"/>
      <c r="S52" s="468"/>
      <c r="T52" s="469"/>
      <c r="U52" s="126"/>
      <c r="V52" s="126"/>
      <c r="W52" s="126"/>
      <c r="X52" s="126"/>
      <c r="Y52" s="126"/>
      <c r="Z52" s="126"/>
      <c r="AA52" s="126"/>
      <c r="AB52" s="126"/>
      <c r="AC52" s="126"/>
      <c r="AD52" s="126"/>
      <c r="AE52" s="126"/>
      <c r="AF52" s="126"/>
      <c r="AG52" s="126"/>
      <c r="AH52" s="126"/>
      <c r="AI52" s="126"/>
      <c r="AJ52" s="126"/>
      <c r="AK52" s="126"/>
      <c r="AL52" s="126"/>
      <c r="AM52" s="126"/>
      <c r="AN52" s="125"/>
      <c r="AO52" s="125"/>
      <c r="AP52" s="125"/>
      <c r="AQ52" s="125"/>
      <c r="AR52" s="125"/>
      <c r="AS52" s="125"/>
      <c r="AT52" s="125"/>
    </row>
    <row r="53" spans="3:46" ht="30" customHeight="1">
      <c r="C53" s="124" t="s">
        <v>1562</v>
      </c>
      <c r="I53" s="119"/>
      <c r="J53" s="126"/>
      <c r="K53" s="126"/>
      <c r="L53" s="126"/>
      <c r="M53" s="126"/>
      <c r="N53" s="126"/>
      <c r="O53" s="126"/>
      <c r="P53" s="126"/>
      <c r="Q53" s="126"/>
      <c r="R53" s="126"/>
      <c r="Z53" s="126" t="s">
        <v>35</v>
      </c>
      <c r="AA53" s="520"/>
      <c r="AB53" s="521"/>
      <c r="AC53" s="521"/>
      <c r="AD53" s="522"/>
      <c r="AE53" s="139" t="s">
        <v>6</v>
      </c>
      <c r="AJ53" s="159"/>
      <c r="AK53" s="159"/>
      <c r="AL53" s="159"/>
      <c r="AM53" s="159"/>
      <c r="AN53" s="159"/>
      <c r="AO53" s="159"/>
      <c r="AP53" s="125"/>
      <c r="AQ53" s="125"/>
      <c r="AR53" s="125"/>
      <c r="AS53" s="125"/>
      <c r="AT53" s="125"/>
    </row>
    <row r="54" spans="3:46" ht="21" customHeight="1">
      <c r="D54" s="124" t="s">
        <v>1556</v>
      </c>
      <c r="I54" s="119"/>
      <c r="J54" s="126"/>
      <c r="K54" s="126"/>
      <c r="L54" s="126"/>
      <c r="M54" s="126"/>
      <c r="N54" s="126"/>
      <c r="O54" s="126"/>
      <c r="P54" s="126"/>
      <c r="Q54" s="126"/>
      <c r="R54" s="126"/>
      <c r="T54" s="126" t="s">
        <v>35</v>
      </c>
      <c r="U54" s="536" t="str">
        <f>IFERROR($AA$53/$N$32*100,"　")</f>
        <v>　</v>
      </c>
      <c r="V54" s="537"/>
      <c r="W54" s="537"/>
      <c r="X54" s="538"/>
      <c r="Y54" s="139" t="s">
        <v>674</v>
      </c>
      <c r="AJ54" s="159"/>
      <c r="AK54" s="159"/>
      <c r="AL54" s="159"/>
      <c r="AM54" s="159"/>
      <c r="AN54" s="159"/>
      <c r="AO54" s="159"/>
      <c r="AP54" s="125"/>
      <c r="AQ54" s="125"/>
      <c r="AR54" s="125"/>
      <c r="AS54" s="125"/>
      <c r="AT54" s="125"/>
    </row>
    <row r="55" spans="3:46" ht="18.75">
      <c r="D55" s="124"/>
      <c r="J55" s="119"/>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5"/>
      <c r="AJ55" s="125"/>
      <c r="AK55" s="125"/>
      <c r="AL55" s="125"/>
      <c r="AM55" s="125"/>
      <c r="AN55" s="125"/>
      <c r="AO55" s="125"/>
      <c r="AP55" s="125"/>
      <c r="AQ55" s="125"/>
      <c r="AR55" s="125"/>
      <c r="AS55" s="125"/>
      <c r="AT55" s="125"/>
    </row>
    <row r="56" spans="3:46" ht="21" customHeight="1">
      <c r="C56" s="124" t="s">
        <v>1279</v>
      </c>
      <c r="I56" s="119"/>
      <c r="J56" s="126"/>
      <c r="K56" s="126"/>
      <c r="L56" s="126"/>
      <c r="M56" s="126"/>
      <c r="N56" s="126"/>
      <c r="O56" s="126"/>
      <c r="P56" s="126"/>
      <c r="Q56" s="126"/>
      <c r="R56" s="126"/>
      <c r="S56" s="126"/>
      <c r="T56" s="126"/>
      <c r="U56" s="126"/>
      <c r="V56" s="159"/>
      <c r="W56" s="159"/>
      <c r="X56" s="159"/>
      <c r="Y56" s="159"/>
      <c r="Z56" s="159"/>
      <c r="AA56" s="159"/>
      <c r="AB56" s="159"/>
      <c r="AC56" s="159"/>
      <c r="AD56" s="159"/>
      <c r="AE56" s="159"/>
      <c r="AF56" s="159"/>
      <c r="AG56" s="159"/>
      <c r="AH56" s="159"/>
      <c r="AI56" s="159"/>
      <c r="AJ56" s="159"/>
      <c r="AK56" s="128"/>
      <c r="AL56" s="125"/>
      <c r="AM56" s="125"/>
      <c r="AN56" s="125"/>
      <c r="AO56" s="125"/>
      <c r="AP56" s="125"/>
      <c r="AQ56" s="125"/>
      <c r="AR56" s="125"/>
      <c r="AS56" s="125"/>
      <c r="AT56" s="125"/>
    </row>
    <row r="57" spans="3:46" ht="30" customHeight="1">
      <c r="C57" s="124" t="s">
        <v>1559</v>
      </c>
      <c r="I57" s="119"/>
      <c r="J57" s="126"/>
      <c r="K57" s="126"/>
      <c r="L57" s="126"/>
      <c r="M57" s="126"/>
      <c r="N57" s="126"/>
      <c r="O57" s="126"/>
      <c r="P57" s="126"/>
      <c r="Q57" s="126" t="s">
        <v>35</v>
      </c>
      <c r="R57" s="467"/>
      <c r="S57" s="468"/>
      <c r="T57" s="469"/>
      <c r="U57" s="126"/>
      <c r="V57" s="159"/>
      <c r="W57" s="159"/>
      <c r="X57" s="159"/>
      <c r="Y57" s="159"/>
      <c r="Z57" s="159"/>
      <c r="AA57" s="159"/>
      <c r="AB57" s="159"/>
      <c r="AC57" s="159"/>
      <c r="AD57" s="159"/>
      <c r="AE57" s="159"/>
      <c r="AF57" s="159"/>
      <c r="AG57" s="159"/>
      <c r="AH57" s="159"/>
      <c r="AI57" s="159"/>
      <c r="AJ57" s="159"/>
      <c r="AK57" s="128"/>
      <c r="AL57" s="125"/>
      <c r="AM57" s="125"/>
      <c r="AN57" s="125"/>
      <c r="AO57" s="125"/>
      <c r="AP57" s="125"/>
      <c r="AQ57" s="125"/>
      <c r="AR57" s="125"/>
      <c r="AS57" s="125"/>
      <c r="AT57" s="125"/>
    </row>
    <row r="58" spans="3:46" ht="30" customHeight="1">
      <c r="C58" s="141" t="s">
        <v>1560</v>
      </c>
      <c r="D58" s="126"/>
      <c r="E58" s="126"/>
      <c r="F58" s="126"/>
      <c r="G58" s="126"/>
      <c r="H58" s="126"/>
      <c r="I58" s="126"/>
      <c r="J58" s="126"/>
      <c r="K58" s="121"/>
      <c r="L58" s="121"/>
      <c r="M58" s="121"/>
      <c r="N58" s="121"/>
      <c r="O58" s="126"/>
      <c r="P58" s="126"/>
      <c r="Q58" s="126" t="s">
        <v>35</v>
      </c>
      <c r="R58" s="467"/>
      <c r="S58" s="468"/>
      <c r="T58" s="469"/>
      <c r="U58" s="126"/>
      <c r="V58" s="126"/>
      <c r="W58" s="126"/>
      <c r="X58" s="126"/>
      <c r="Y58" s="126"/>
      <c r="Z58" s="126"/>
      <c r="AA58" s="126"/>
      <c r="AB58" s="126"/>
      <c r="AC58" s="126"/>
      <c r="AD58" s="126"/>
      <c r="AE58" s="126"/>
      <c r="AF58" s="126"/>
      <c r="AG58" s="126"/>
      <c r="AH58" s="126"/>
      <c r="AI58" s="126"/>
      <c r="AJ58" s="126"/>
      <c r="AK58" s="126"/>
      <c r="AL58" s="126"/>
      <c r="AM58" s="126"/>
      <c r="AN58" s="125"/>
      <c r="AO58" s="125"/>
      <c r="AP58" s="125"/>
      <c r="AQ58" s="125"/>
      <c r="AR58" s="125"/>
      <c r="AS58" s="125"/>
      <c r="AT58" s="125"/>
    </row>
    <row r="59" spans="3:46" ht="30" customHeight="1">
      <c r="C59" s="124" t="s">
        <v>1561</v>
      </c>
      <c r="I59" s="119"/>
      <c r="J59" s="126"/>
      <c r="K59" s="126"/>
      <c r="L59" s="126"/>
      <c r="M59" s="126"/>
      <c r="N59" s="126"/>
      <c r="O59" s="126"/>
      <c r="P59" s="126"/>
      <c r="Q59" s="126"/>
      <c r="R59" s="126"/>
      <c r="Z59" s="126" t="s">
        <v>35</v>
      </c>
      <c r="AA59" s="520"/>
      <c r="AB59" s="521"/>
      <c r="AC59" s="521"/>
      <c r="AD59" s="522"/>
      <c r="AE59" s="139" t="s">
        <v>6</v>
      </c>
      <c r="AJ59" s="159"/>
      <c r="AK59" s="159"/>
      <c r="AL59" s="159"/>
      <c r="AM59" s="159"/>
      <c r="AN59" s="159"/>
      <c r="AO59" s="159"/>
      <c r="AP59" s="125"/>
      <c r="AQ59" s="125"/>
      <c r="AR59" s="125"/>
      <c r="AS59" s="125"/>
      <c r="AT59" s="125"/>
    </row>
    <row r="60" spans="3:46" ht="21" customHeight="1">
      <c r="D60" s="124" t="s">
        <v>1557</v>
      </c>
      <c r="I60" s="119"/>
      <c r="J60" s="126"/>
      <c r="K60" s="126"/>
      <c r="L60" s="126"/>
      <c r="M60" s="126"/>
      <c r="N60" s="126"/>
      <c r="O60" s="126"/>
      <c r="P60" s="126"/>
      <c r="Q60" s="126"/>
      <c r="R60" s="126"/>
      <c r="T60" s="126" t="s">
        <v>35</v>
      </c>
      <c r="U60" s="536" t="str">
        <f>IFERROR($AA$59/$N$32*100,"　")</f>
        <v>　</v>
      </c>
      <c r="V60" s="537"/>
      <c r="W60" s="537"/>
      <c r="X60" s="538"/>
      <c r="Y60" s="139" t="s">
        <v>674</v>
      </c>
      <c r="AJ60" s="159"/>
      <c r="AK60" s="159"/>
      <c r="AL60" s="159"/>
      <c r="AM60" s="159"/>
      <c r="AN60" s="159"/>
      <c r="AO60" s="159"/>
      <c r="AP60" s="125"/>
      <c r="AQ60" s="125"/>
      <c r="AR60" s="125"/>
      <c r="AS60" s="125"/>
      <c r="AT60" s="125"/>
    </row>
    <row r="61" spans="3:46" ht="21" customHeight="1">
      <c r="C61" s="124"/>
      <c r="I61" s="119"/>
      <c r="J61" s="126"/>
      <c r="K61" s="126"/>
      <c r="L61" s="126"/>
      <c r="M61" s="126"/>
      <c r="N61" s="140"/>
      <c r="O61" s="140"/>
      <c r="P61" s="140"/>
      <c r="Q61" s="140"/>
      <c r="R61" s="140"/>
      <c r="S61" s="140"/>
      <c r="T61" s="140"/>
      <c r="U61" s="140"/>
      <c r="V61" s="140"/>
      <c r="W61" s="140"/>
      <c r="X61" s="140"/>
      <c r="Y61" s="140"/>
      <c r="Z61" s="141"/>
      <c r="AA61" s="126"/>
      <c r="AB61" s="126"/>
      <c r="AC61" s="126"/>
      <c r="AD61" s="126"/>
      <c r="AE61" s="126"/>
      <c r="AF61" s="126"/>
      <c r="AG61" s="126"/>
      <c r="AH61" s="125"/>
      <c r="AI61" s="315"/>
      <c r="AJ61" s="315"/>
      <c r="AK61" s="315"/>
      <c r="AL61" s="315"/>
      <c r="AM61" s="125"/>
      <c r="AN61" s="125"/>
      <c r="AO61" s="125"/>
      <c r="AP61" s="125"/>
      <c r="AQ61" s="125"/>
      <c r="AR61" s="125"/>
      <c r="AS61" s="125"/>
      <c r="AT61" s="125"/>
    </row>
    <row r="62" spans="3:46" ht="21" customHeight="1">
      <c r="C62" s="124" t="s">
        <v>1281</v>
      </c>
      <c r="I62" s="119"/>
      <c r="J62" s="126"/>
      <c r="K62" s="126"/>
      <c r="L62" s="126"/>
      <c r="M62" s="126"/>
      <c r="N62" s="126"/>
      <c r="O62" s="126"/>
      <c r="P62" s="126"/>
      <c r="Q62" s="126"/>
      <c r="R62" s="126"/>
      <c r="S62" s="126"/>
      <c r="T62" s="126"/>
      <c r="U62" s="126"/>
      <c r="V62" s="159"/>
      <c r="W62" s="159"/>
      <c r="X62" s="159"/>
      <c r="Y62" s="159"/>
      <c r="Z62" s="159"/>
      <c r="AA62" s="159"/>
      <c r="AB62" s="159"/>
      <c r="AC62" s="159"/>
      <c r="AD62" s="159"/>
      <c r="AE62" s="159"/>
      <c r="AF62" s="159"/>
      <c r="AG62" s="159"/>
      <c r="AH62" s="159"/>
      <c r="AI62" s="159"/>
      <c r="AJ62" s="159"/>
      <c r="AK62" s="128"/>
      <c r="AL62" s="125"/>
      <c r="AM62" s="125"/>
      <c r="AN62" s="125"/>
      <c r="AO62" s="125"/>
      <c r="AP62" s="125"/>
      <c r="AQ62" s="125"/>
      <c r="AR62" s="125"/>
      <c r="AS62" s="125"/>
      <c r="AT62" s="125"/>
    </row>
    <row r="63" spans="3:46" ht="30" customHeight="1">
      <c r="C63" s="124" t="s">
        <v>1563</v>
      </c>
      <c r="I63" s="119"/>
      <c r="J63" s="126"/>
      <c r="K63" s="126"/>
      <c r="L63" s="126"/>
      <c r="M63" s="126"/>
      <c r="N63" s="126"/>
      <c r="O63" s="126"/>
      <c r="P63" s="126"/>
      <c r="Q63" s="126" t="s">
        <v>35</v>
      </c>
      <c r="R63" s="467"/>
      <c r="S63" s="468"/>
      <c r="T63" s="469"/>
      <c r="U63" s="126"/>
      <c r="V63" s="159"/>
      <c r="W63" s="159"/>
      <c r="X63" s="159"/>
      <c r="Y63" s="159"/>
      <c r="Z63" s="159"/>
      <c r="AA63" s="159"/>
      <c r="AB63" s="159"/>
      <c r="AC63" s="159"/>
      <c r="AD63" s="159"/>
      <c r="AE63" s="159"/>
      <c r="AF63" s="159"/>
      <c r="AG63" s="159"/>
      <c r="AH63" s="159"/>
      <c r="AI63" s="159"/>
      <c r="AJ63" s="159"/>
      <c r="AK63" s="128"/>
      <c r="AL63" s="125"/>
      <c r="AM63" s="125"/>
      <c r="AN63" s="125"/>
      <c r="AO63" s="125"/>
      <c r="AP63" s="125"/>
      <c r="AQ63" s="125"/>
      <c r="AR63" s="125"/>
      <c r="AS63" s="125"/>
      <c r="AT63" s="125"/>
    </row>
    <row r="64" spans="3:46" ht="30" customHeight="1">
      <c r="C64" s="141" t="s">
        <v>1564</v>
      </c>
      <c r="D64" s="126"/>
      <c r="E64" s="126"/>
      <c r="F64" s="126"/>
      <c r="G64" s="126"/>
      <c r="H64" s="126"/>
      <c r="I64" s="126"/>
      <c r="J64" s="126"/>
      <c r="K64" s="121"/>
      <c r="L64" s="121"/>
      <c r="M64" s="121"/>
      <c r="N64" s="121"/>
      <c r="O64" s="126"/>
      <c r="P64" s="126"/>
      <c r="Q64" s="126" t="s">
        <v>35</v>
      </c>
      <c r="R64" s="467"/>
      <c r="S64" s="468"/>
      <c r="T64" s="469"/>
      <c r="U64" s="126"/>
      <c r="V64" s="126"/>
      <c r="W64" s="126"/>
      <c r="X64" s="126"/>
      <c r="Y64" s="126"/>
      <c r="Z64" s="126"/>
      <c r="AA64" s="126"/>
      <c r="AB64" s="126"/>
      <c r="AC64" s="126"/>
      <c r="AD64" s="126"/>
      <c r="AE64" s="126"/>
      <c r="AF64" s="126"/>
      <c r="AG64" s="126"/>
      <c r="AH64" s="126"/>
      <c r="AI64" s="126"/>
      <c r="AJ64" s="126"/>
      <c r="AK64" s="126"/>
      <c r="AL64" s="126"/>
      <c r="AM64" s="126"/>
      <c r="AN64" s="125"/>
      <c r="AO64" s="125"/>
      <c r="AP64" s="125"/>
      <c r="AQ64" s="125"/>
      <c r="AR64" s="125"/>
      <c r="AS64" s="125"/>
      <c r="AT64" s="125"/>
    </row>
    <row r="65" spans="1:50" ht="30" customHeight="1">
      <c r="C65" s="124" t="s">
        <v>1566</v>
      </c>
      <c r="I65" s="119"/>
      <c r="J65" s="126"/>
      <c r="K65" s="126"/>
      <c r="L65" s="126"/>
      <c r="M65" s="126"/>
      <c r="N65" s="126"/>
      <c r="O65" s="126"/>
      <c r="P65" s="126"/>
      <c r="Q65" s="126"/>
      <c r="R65" s="126"/>
      <c r="Z65" s="126" t="s">
        <v>35</v>
      </c>
      <c r="AA65" s="520"/>
      <c r="AB65" s="521"/>
      <c r="AC65" s="521"/>
      <c r="AD65" s="522"/>
      <c r="AE65" s="139" t="s">
        <v>6</v>
      </c>
      <c r="AJ65" s="159"/>
      <c r="AK65" s="159"/>
      <c r="AL65" s="159"/>
      <c r="AM65" s="159"/>
      <c r="AN65" s="159"/>
      <c r="AO65" s="159"/>
      <c r="AP65" s="125"/>
      <c r="AQ65" s="125"/>
      <c r="AR65" s="125"/>
      <c r="AS65" s="125"/>
      <c r="AT65" s="125"/>
    </row>
    <row r="66" spans="1:50" ht="21" customHeight="1">
      <c r="D66" s="124" t="s">
        <v>1565</v>
      </c>
      <c r="I66" s="119"/>
      <c r="J66" s="126"/>
      <c r="K66" s="126"/>
      <c r="L66" s="126"/>
      <c r="M66" s="126"/>
      <c r="N66" s="126"/>
      <c r="O66" s="126"/>
      <c r="P66" s="126"/>
      <c r="Q66" s="126"/>
      <c r="R66" s="126"/>
      <c r="T66" s="126" t="s">
        <v>35</v>
      </c>
      <c r="U66" s="536" t="str">
        <f>IFERROR($AA$65/$N$32*100,"　")</f>
        <v>　</v>
      </c>
      <c r="V66" s="537"/>
      <c r="W66" s="537"/>
      <c r="X66" s="538"/>
      <c r="Y66" s="139" t="s">
        <v>674</v>
      </c>
      <c r="AJ66" s="159"/>
      <c r="AK66" s="159"/>
      <c r="AL66" s="159"/>
      <c r="AM66" s="159"/>
      <c r="AN66" s="159"/>
      <c r="AO66" s="159"/>
      <c r="AP66" s="125"/>
      <c r="AQ66" s="125"/>
      <c r="AR66" s="125"/>
      <c r="AS66" s="125"/>
      <c r="AT66" s="125"/>
    </row>
    <row r="67" spans="1:50" s="337" customFormat="1" ht="21" customHeight="1"/>
    <row r="68" spans="1:50" ht="21" customHeight="1">
      <c r="C68" s="124" t="s">
        <v>669</v>
      </c>
      <c r="I68" s="119"/>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5"/>
      <c r="AI68" s="125"/>
      <c r="AJ68" s="125"/>
      <c r="AK68" s="125"/>
      <c r="AL68" s="125"/>
      <c r="AM68" s="125"/>
      <c r="AN68" s="121"/>
      <c r="AO68" s="125"/>
      <c r="AP68" s="125"/>
      <c r="AQ68" s="125"/>
      <c r="AR68" s="125"/>
      <c r="AS68" s="125"/>
      <c r="AT68" s="125"/>
    </row>
    <row r="69" spans="1:50" ht="30" customHeight="1">
      <c r="C69" s="539" t="s">
        <v>1567</v>
      </c>
      <c r="D69" s="539"/>
      <c r="E69" s="539"/>
      <c r="F69" s="539"/>
      <c r="G69" s="539"/>
      <c r="H69" s="539"/>
      <c r="I69" s="539"/>
      <c r="J69" s="539"/>
      <c r="K69" s="539"/>
      <c r="L69" s="539"/>
      <c r="M69" s="539"/>
      <c r="N69" s="539"/>
      <c r="O69" s="539"/>
      <c r="P69" s="539"/>
      <c r="Q69" s="539"/>
      <c r="R69" s="539"/>
      <c r="S69" s="539"/>
      <c r="T69" s="539"/>
      <c r="U69" s="539"/>
      <c r="V69" s="539"/>
      <c r="W69" s="126" t="s">
        <v>35</v>
      </c>
      <c r="X69" s="467"/>
      <c r="Y69" s="468"/>
      <c r="Z69" s="469"/>
      <c r="AA69" s="126"/>
      <c r="AB69" s="126"/>
      <c r="AC69" s="126"/>
      <c r="AD69" s="126"/>
      <c r="AE69" s="126"/>
      <c r="AF69" s="126"/>
      <c r="AG69" s="126"/>
      <c r="AH69" s="125"/>
      <c r="AI69" s="125"/>
      <c r="AJ69" s="125"/>
      <c r="AK69" s="125"/>
      <c r="AL69" s="125"/>
      <c r="AM69" s="125"/>
      <c r="AN69" s="121"/>
      <c r="AO69" s="125"/>
      <c r="AP69" s="125"/>
      <c r="AQ69" s="125"/>
      <c r="AR69" s="125"/>
      <c r="AS69" s="125"/>
      <c r="AT69" s="125"/>
    </row>
    <row r="70" spans="1:50" ht="21" customHeight="1">
      <c r="C70" s="124" t="s">
        <v>1568</v>
      </c>
      <c r="I70" s="119"/>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5"/>
      <c r="AI70" s="125"/>
      <c r="AJ70" s="125"/>
      <c r="AK70" s="125"/>
      <c r="AL70" s="125"/>
      <c r="AM70" s="125"/>
      <c r="AN70" s="121"/>
      <c r="AO70" s="125"/>
      <c r="AP70" s="125"/>
      <c r="AR70" s="125"/>
      <c r="AS70" s="125"/>
      <c r="AT70" s="125"/>
    </row>
    <row r="71" spans="1:50" ht="30" customHeight="1">
      <c r="C71" s="124" t="s">
        <v>1569</v>
      </c>
      <c r="D71" s="342"/>
      <c r="H71" s="121"/>
      <c r="I71" s="121"/>
      <c r="J71" s="121"/>
      <c r="K71" s="121"/>
      <c r="L71" s="121"/>
      <c r="M71" s="121"/>
      <c r="N71" s="540"/>
      <c r="O71" s="541"/>
      <c r="P71" s="542"/>
      <c r="Q71" s="126" t="s">
        <v>31</v>
      </c>
      <c r="R71" s="121"/>
      <c r="S71" s="121"/>
      <c r="T71" s="121"/>
      <c r="U71" s="121"/>
      <c r="V71" s="121"/>
      <c r="W71" s="121"/>
      <c r="X71" s="121"/>
      <c r="Y71" s="121"/>
      <c r="Z71" s="121"/>
      <c r="AA71" s="121"/>
      <c r="AB71" s="121"/>
      <c r="AC71" s="121"/>
      <c r="AD71" s="121"/>
      <c r="AE71" s="121"/>
      <c r="AF71" s="121"/>
      <c r="AG71" s="121"/>
      <c r="AH71" s="121"/>
      <c r="AI71" s="121"/>
      <c r="AJ71" s="121"/>
      <c r="AK71" s="121"/>
      <c r="AL71" s="121"/>
      <c r="AM71" s="121"/>
      <c r="AN71" s="121"/>
      <c r="AO71" s="121"/>
      <c r="AP71" s="121"/>
      <c r="AQ71" s="121"/>
      <c r="AR71" s="121"/>
      <c r="AS71" s="121"/>
      <c r="AT71" s="121"/>
    </row>
    <row r="72" spans="1:50" ht="30" customHeight="1">
      <c r="C72" s="124" t="s">
        <v>1570</v>
      </c>
      <c r="D72" s="124"/>
      <c r="E72" s="126"/>
      <c r="F72" s="126"/>
      <c r="G72" s="126"/>
      <c r="H72" s="126"/>
      <c r="I72" s="126"/>
      <c r="J72" s="126"/>
      <c r="K72" s="126"/>
      <c r="L72" s="126"/>
      <c r="M72" s="126"/>
      <c r="N72" s="126"/>
      <c r="O72" s="126"/>
      <c r="P72" s="126"/>
      <c r="Q72" s="126"/>
      <c r="R72" s="126"/>
      <c r="S72" s="126"/>
      <c r="T72" s="126"/>
      <c r="U72" s="126"/>
      <c r="V72" s="126"/>
      <c r="W72" s="126"/>
      <c r="X72" s="125"/>
      <c r="Y72" s="125"/>
      <c r="Z72" s="142"/>
      <c r="AA72" s="131"/>
      <c r="AC72" s="540"/>
      <c r="AD72" s="542"/>
      <c r="AE72" s="143" t="s">
        <v>56</v>
      </c>
      <c r="AF72" s="143"/>
      <c r="AG72" s="125"/>
      <c r="AH72" s="511" t="str">
        <f>IFERROR(AC72/N71,"")</f>
        <v/>
      </c>
      <c r="AI72" s="511"/>
      <c r="AJ72" s="343"/>
      <c r="AK72" s="125" t="s">
        <v>33</v>
      </c>
      <c r="AL72" s="131"/>
      <c r="AR72" s="316"/>
      <c r="AS72" s="125"/>
      <c r="AX72" s="121"/>
    </row>
    <row r="73" spans="1:50" ht="17.25">
      <c r="C73" s="124" t="s">
        <v>1571</v>
      </c>
      <c r="H73" s="313"/>
      <c r="I73" s="313"/>
      <c r="J73" s="131"/>
      <c r="K73" s="131"/>
      <c r="L73" s="131"/>
      <c r="M73" s="145"/>
      <c r="N73" s="153"/>
      <c r="O73" s="131"/>
      <c r="P73" s="512" t="s">
        <v>833</v>
      </c>
      <c r="Q73" s="513"/>
      <c r="R73" s="513"/>
      <c r="S73" s="513"/>
      <c r="T73" s="513"/>
      <c r="U73" s="513"/>
      <c r="V73" s="513"/>
      <c r="W73" s="513"/>
      <c r="X73" s="514"/>
      <c r="Y73" s="512" t="s">
        <v>842</v>
      </c>
      <c r="Z73" s="513"/>
      <c r="AA73" s="514"/>
      <c r="AB73" s="512" t="s">
        <v>835</v>
      </c>
      <c r="AC73" s="513"/>
      <c r="AD73" s="513"/>
      <c r="AE73" s="513"/>
      <c r="AF73" s="513"/>
      <c r="AG73" s="513"/>
      <c r="AH73" s="513"/>
      <c r="AI73" s="513"/>
      <c r="AJ73" s="513"/>
      <c r="AK73" s="513"/>
      <c r="AL73" s="513"/>
      <c r="AM73" s="513"/>
      <c r="AN73" s="513"/>
      <c r="AO73" s="513"/>
      <c r="AP73" s="513"/>
      <c r="AQ73" s="513"/>
      <c r="AR73" s="513"/>
      <c r="AS73" s="514"/>
      <c r="AT73" s="131"/>
    </row>
    <row r="74" spans="1:50" ht="30" customHeight="1">
      <c r="C74" s="344" t="s">
        <v>1277</v>
      </c>
      <c r="D74" s="121"/>
      <c r="H74" s="313"/>
      <c r="I74" s="313"/>
      <c r="J74" s="131"/>
      <c r="K74" s="131"/>
      <c r="L74" s="131"/>
      <c r="M74" s="145"/>
      <c r="N74" s="153"/>
      <c r="O74" s="131"/>
      <c r="P74" s="508" t="s">
        <v>838</v>
      </c>
      <c r="Q74" s="508"/>
      <c r="R74" s="508"/>
      <c r="S74" s="508"/>
      <c r="T74" s="508"/>
      <c r="U74" s="508"/>
      <c r="V74" s="508"/>
      <c r="W74" s="508"/>
      <c r="X74" s="508"/>
      <c r="Y74" s="509"/>
      <c r="Z74" s="510"/>
      <c r="AA74" s="146" t="s">
        <v>31</v>
      </c>
      <c r="AB74" s="517"/>
      <c r="AC74" s="518"/>
      <c r="AD74" s="518"/>
      <c r="AE74" s="518"/>
      <c r="AF74" s="518"/>
      <c r="AG74" s="518"/>
      <c r="AH74" s="518"/>
      <c r="AI74" s="518"/>
      <c r="AJ74" s="518"/>
      <c r="AK74" s="518"/>
      <c r="AL74" s="518"/>
      <c r="AM74" s="518"/>
      <c r="AN74" s="518"/>
      <c r="AO74" s="518"/>
      <c r="AP74" s="518"/>
      <c r="AQ74" s="518"/>
      <c r="AR74" s="518"/>
      <c r="AS74" s="519"/>
      <c r="AT74" s="131"/>
    </row>
    <row r="75" spans="1:50" ht="30" customHeight="1">
      <c r="C75" s="507" t="s">
        <v>1293</v>
      </c>
      <c r="D75" s="507"/>
      <c r="E75" s="507"/>
      <c r="F75" s="507"/>
      <c r="G75" s="507"/>
      <c r="H75" s="507"/>
      <c r="I75" s="507"/>
      <c r="J75" s="507"/>
      <c r="K75" s="507"/>
      <c r="L75" s="507"/>
      <c r="M75" s="507"/>
      <c r="N75" s="507"/>
      <c r="O75" s="131"/>
      <c r="P75" s="508" t="s">
        <v>839</v>
      </c>
      <c r="Q75" s="508"/>
      <c r="R75" s="508"/>
      <c r="S75" s="508"/>
      <c r="T75" s="508"/>
      <c r="U75" s="508"/>
      <c r="V75" s="508"/>
      <c r="W75" s="508"/>
      <c r="X75" s="508"/>
      <c r="Y75" s="509"/>
      <c r="Z75" s="510"/>
      <c r="AA75" s="146" t="s">
        <v>31</v>
      </c>
      <c r="AB75" s="517"/>
      <c r="AC75" s="518"/>
      <c r="AD75" s="518"/>
      <c r="AE75" s="518"/>
      <c r="AF75" s="518"/>
      <c r="AG75" s="518"/>
      <c r="AH75" s="518"/>
      <c r="AI75" s="518"/>
      <c r="AJ75" s="518"/>
      <c r="AK75" s="518"/>
      <c r="AL75" s="518"/>
      <c r="AM75" s="518"/>
      <c r="AN75" s="518"/>
      <c r="AO75" s="518"/>
      <c r="AP75" s="518"/>
      <c r="AQ75" s="518"/>
      <c r="AR75" s="518"/>
      <c r="AS75" s="519"/>
      <c r="AT75" s="131"/>
    </row>
    <row r="76" spans="1:50" ht="30" customHeight="1">
      <c r="C76" s="507"/>
      <c r="D76" s="507"/>
      <c r="E76" s="507"/>
      <c r="F76" s="507"/>
      <c r="G76" s="507"/>
      <c r="H76" s="507"/>
      <c r="I76" s="507"/>
      <c r="J76" s="507"/>
      <c r="K76" s="507"/>
      <c r="L76" s="507"/>
      <c r="M76" s="507"/>
      <c r="N76" s="507"/>
      <c r="O76" s="131"/>
      <c r="P76" s="508" t="s">
        <v>840</v>
      </c>
      <c r="Q76" s="508"/>
      <c r="R76" s="508"/>
      <c r="S76" s="508"/>
      <c r="T76" s="508"/>
      <c r="U76" s="508"/>
      <c r="V76" s="508"/>
      <c r="W76" s="508"/>
      <c r="X76" s="508"/>
      <c r="Y76" s="509"/>
      <c r="Z76" s="510"/>
      <c r="AA76" s="147" t="s">
        <v>31</v>
      </c>
      <c r="AB76" s="517"/>
      <c r="AC76" s="518"/>
      <c r="AD76" s="518"/>
      <c r="AE76" s="518"/>
      <c r="AF76" s="518"/>
      <c r="AG76" s="518"/>
      <c r="AH76" s="518"/>
      <c r="AI76" s="518"/>
      <c r="AJ76" s="518"/>
      <c r="AK76" s="518"/>
      <c r="AL76" s="518"/>
      <c r="AM76" s="518"/>
      <c r="AN76" s="518"/>
      <c r="AO76" s="518"/>
      <c r="AP76" s="518"/>
      <c r="AQ76" s="518"/>
      <c r="AR76" s="518"/>
      <c r="AS76" s="519"/>
      <c r="AT76" s="131"/>
    </row>
    <row r="77" spans="1:50" s="151" customFormat="1" ht="21" customHeight="1">
      <c r="A77" s="148"/>
      <c r="B77" s="148"/>
      <c r="C77" s="124" t="s">
        <v>1572</v>
      </c>
      <c r="D77" s="148"/>
      <c r="E77" s="148"/>
      <c r="F77" s="148"/>
      <c r="G77" s="148"/>
      <c r="H77" s="313"/>
      <c r="I77" s="313"/>
      <c r="J77" s="131"/>
      <c r="K77" s="131"/>
      <c r="L77" s="131"/>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9"/>
      <c r="AQ77" s="125"/>
      <c r="AR77" s="316"/>
      <c r="AS77" s="316"/>
      <c r="AT77" s="125"/>
      <c r="AU77" s="148"/>
      <c r="AV77" s="148"/>
      <c r="AW77" s="148"/>
      <c r="AX77" s="148"/>
    </row>
    <row r="78" spans="1:50" s="151" customFormat="1" ht="30" customHeight="1">
      <c r="A78" s="148"/>
      <c r="B78" s="148"/>
      <c r="C78" s="124"/>
      <c r="D78" s="314"/>
      <c r="E78" s="123" t="s">
        <v>992</v>
      </c>
      <c r="F78" s="123"/>
      <c r="G78" s="123"/>
      <c r="H78" s="153"/>
      <c r="I78" s="153"/>
      <c r="J78" s="143"/>
      <c r="K78" s="143"/>
      <c r="L78" s="143"/>
      <c r="M78" s="154"/>
      <c r="N78" s="154"/>
      <c r="O78" s="154"/>
      <c r="P78" s="360"/>
      <c r="Q78" s="123" t="s">
        <v>802</v>
      </c>
      <c r="R78" s="154"/>
      <c r="S78" s="154"/>
      <c r="T78" s="154"/>
      <c r="U78" s="154"/>
      <c r="V78" s="154"/>
      <c r="W78" s="154"/>
      <c r="X78" s="154"/>
      <c r="Y78" s="154"/>
      <c r="Z78" s="154"/>
      <c r="AA78" s="154"/>
      <c r="AB78" s="154"/>
      <c r="AC78" s="360"/>
      <c r="AD78" s="123" t="s">
        <v>805</v>
      </c>
      <c r="AE78" s="154"/>
      <c r="AF78" s="154"/>
      <c r="AG78" s="154"/>
      <c r="AH78" s="154"/>
      <c r="AI78" s="154"/>
      <c r="AJ78" s="154"/>
      <c r="AK78" s="154"/>
      <c r="AL78" s="154"/>
      <c r="AM78" s="154"/>
      <c r="AN78" s="154"/>
      <c r="AO78" s="154"/>
      <c r="AP78" s="155"/>
      <c r="AQ78" s="138"/>
      <c r="AR78" s="156"/>
      <c r="AS78" s="156"/>
      <c r="AT78" s="138"/>
      <c r="AU78" s="148"/>
      <c r="AV78" s="148"/>
      <c r="AW78" s="148"/>
      <c r="AX78" s="148"/>
    </row>
    <row r="79" spans="1:50" s="151" customFormat="1" ht="30" customHeight="1">
      <c r="A79" s="148"/>
      <c r="B79" s="148"/>
      <c r="C79" s="124"/>
      <c r="D79" s="314"/>
      <c r="E79" s="123" t="s">
        <v>993</v>
      </c>
      <c r="F79" s="123"/>
      <c r="G79" s="123"/>
      <c r="H79" s="153"/>
      <c r="I79" s="153"/>
      <c r="J79" s="143"/>
      <c r="K79" s="143"/>
      <c r="L79" s="143"/>
      <c r="M79" s="154"/>
      <c r="N79" s="154"/>
      <c r="O79" s="154"/>
      <c r="P79" s="360"/>
      <c r="Q79" s="123" t="s">
        <v>803</v>
      </c>
      <c r="R79" s="154"/>
      <c r="S79" s="154"/>
      <c r="T79" s="154"/>
      <c r="U79" s="154"/>
      <c r="V79" s="154"/>
      <c r="W79" s="154"/>
      <c r="X79" s="154"/>
      <c r="Y79" s="154"/>
      <c r="Z79" s="154"/>
      <c r="AA79" s="154"/>
      <c r="AB79" s="154"/>
      <c r="AC79" s="360"/>
      <c r="AD79" s="123" t="s">
        <v>806</v>
      </c>
      <c r="AE79" s="154"/>
      <c r="AF79" s="154"/>
      <c r="AG79" s="154"/>
      <c r="AH79" s="492"/>
      <c r="AI79" s="493"/>
      <c r="AJ79" s="493"/>
      <c r="AK79" s="493"/>
      <c r="AL79" s="493"/>
      <c r="AM79" s="493"/>
      <c r="AN79" s="493"/>
      <c r="AO79" s="493"/>
      <c r="AP79" s="493"/>
      <c r="AQ79" s="493"/>
      <c r="AR79" s="493"/>
      <c r="AS79" s="494"/>
      <c r="AT79" s="138"/>
      <c r="AU79" s="148"/>
      <c r="AV79" s="148"/>
      <c r="AW79" s="148"/>
      <c r="AX79" s="148"/>
    </row>
    <row r="80" spans="1:50" s="151" customFormat="1" ht="30" customHeight="1">
      <c r="A80" s="148"/>
      <c r="B80" s="148"/>
      <c r="C80" s="124"/>
      <c r="D80" s="314"/>
      <c r="E80" s="123" t="s">
        <v>994</v>
      </c>
      <c r="F80" s="123"/>
      <c r="G80" s="123"/>
      <c r="H80" s="153"/>
      <c r="I80" s="153"/>
      <c r="J80" s="143"/>
      <c r="K80" s="143"/>
      <c r="L80" s="143"/>
      <c r="M80" s="154"/>
      <c r="N80" s="154"/>
      <c r="O80" s="154"/>
      <c r="P80" s="360"/>
      <c r="Q80" s="123" t="s">
        <v>804</v>
      </c>
      <c r="R80" s="154"/>
      <c r="S80" s="154"/>
      <c r="T80" s="154"/>
      <c r="U80" s="154"/>
      <c r="V80" s="154"/>
      <c r="W80" s="154"/>
      <c r="X80" s="154"/>
      <c r="Y80" s="154"/>
      <c r="Z80" s="154"/>
      <c r="AA80" s="154"/>
      <c r="AB80" s="154"/>
      <c r="AC80" s="143"/>
      <c r="AD80" s="143"/>
      <c r="AE80" s="154"/>
      <c r="AF80" s="154"/>
      <c r="AG80" s="154"/>
      <c r="AH80" s="495"/>
      <c r="AI80" s="496"/>
      <c r="AJ80" s="496"/>
      <c r="AK80" s="496"/>
      <c r="AL80" s="496"/>
      <c r="AM80" s="496"/>
      <c r="AN80" s="496"/>
      <c r="AO80" s="496"/>
      <c r="AP80" s="496"/>
      <c r="AQ80" s="496"/>
      <c r="AR80" s="496"/>
      <c r="AS80" s="497"/>
      <c r="AT80" s="138"/>
      <c r="AU80" s="148"/>
      <c r="AV80" s="148"/>
      <c r="AW80" s="148"/>
      <c r="AX80" s="148"/>
    </row>
    <row r="81" spans="1:66" s="151" customFormat="1" ht="21" customHeight="1">
      <c r="A81" s="148"/>
      <c r="B81" s="148"/>
      <c r="C81" s="124" t="s">
        <v>1573</v>
      </c>
      <c r="D81" s="148"/>
      <c r="E81" s="148"/>
      <c r="F81" s="148"/>
      <c r="G81" s="148"/>
      <c r="H81" s="148"/>
      <c r="I81" s="157"/>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5"/>
      <c r="AI81" s="125"/>
      <c r="AJ81" s="125"/>
      <c r="AK81" s="125"/>
      <c r="AL81" s="125"/>
      <c r="AM81" s="125"/>
      <c r="AO81" s="125"/>
      <c r="AP81" s="125"/>
      <c r="AQ81" s="125"/>
      <c r="AR81" s="125"/>
      <c r="AS81" s="125"/>
      <c r="AT81" s="125"/>
      <c r="AU81" s="148"/>
      <c r="AV81" s="148"/>
      <c r="AW81" s="148"/>
      <c r="AX81" s="148"/>
    </row>
    <row r="82" spans="1:66" s="151" customFormat="1" ht="30" customHeight="1">
      <c r="A82" s="148"/>
      <c r="B82" s="148"/>
      <c r="C82" s="124"/>
      <c r="D82" s="314"/>
      <c r="E82" s="123" t="s">
        <v>995</v>
      </c>
      <c r="F82" s="123"/>
      <c r="G82" s="123"/>
      <c r="H82" s="153"/>
      <c r="I82" s="153"/>
      <c r="J82" s="143"/>
      <c r="K82" s="143"/>
      <c r="L82" s="143"/>
      <c r="M82" s="154"/>
      <c r="N82" s="154"/>
      <c r="O82" s="154"/>
      <c r="P82" s="360"/>
      <c r="Q82" s="123" t="s">
        <v>798</v>
      </c>
      <c r="R82" s="154"/>
      <c r="S82" s="154"/>
      <c r="T82" s="154"/>
      <c r="U82" s="154"/>
      <c r="V82" s="154"/>
      <c r="W82" s="154"/>
      <c r="X82" s="154"/>
      <c r="Y82" s="154"/>
      <c r="Z82" s="154"/>
      <c r="AA82" s="154"/>
      <c r="AB82" s="154"/>
      <c r="AC82" s="360"/>
      <c r="AD82" s="123" t="s">
        <v>801</v>
      </c>
      <c r="AE82" s="154"/>
      <c r="AF82" s="154"/>
      <c r="AG82" s="154"/>
      <c r="AH82" s="154"/>
      <c r="AI82" s="154"/>
      <c r="AJ82" s="154"/>
      <c r="AK82" s="154"/>
      <c r="AL82" s="154"/>
      <c r="AM82" s="154"/>
      <c r="AN82" s="154"/>
      <c r="AO82" s="154"/>
      <c r="AP82" s="155"/>
      <c r="AQ82" s="138"/>
      <c r="AR82" s="156"/>
      <c r="AS82" s="156"/>
      <c r="AT82" s="138"/>
      <c r="AU82" s="148"/>
      <c r="AV82" s="148"/>
      <c r="AW82" s="148"/>
      <c r="AX82" s="148"/>
    </row>
    <row r="83" spans="1:66" s="151" customFormat="1" ht="30" customHeight="1">
      <c r="A83" s="148"/>
      <c r="B83" s="148"/>
      <c r="C83" s="124"/>
      <c r="D83" s="314"/>
      <c r="E83" s="123" t="s">
        <v>996</v>
      </c>
      <c r="F83" s="123"/>
      <c r="G83" s="123"/>
      <c r="H83" s="153"/>
      <c r="I83" s="153"/>
      <c r="J83" s="143"/>
      <c r="K83" s="143"/>
      <c r="L83" s="143"/>
      <c r="M83" s="154"/>
      <c r="N83" s="154"/>
      <c r="O83" s="154"/>
      <c r="P83" s="360"/>
      <c r="Q83" s="123" t="s">
        <v>799</v>
      </c>
      <c r="R83" s="154"/>
      <c r="S83" s="154"/>
      <c r="T83" s="154"/>
      <c r="U83" s="154"/>
      <c r="V83" s="154"/>
      <c r="W83" s="154"/>
      <c r="X83" s="154"/>
      <c r="Y83" s="154"/>
      <c r="Z83" s="154"/>
      <c r="AA83" s="154"/>
      <c r="AB83" s="154"/>
      <c r="AC83" s="360"/>
      <c r="AD83" s="123" t="s">
        <v>795</v>
      </c>
      <c r="AE83" s="154"/>
      <c r="AF83" s="154"/>
      <c r="AG83" s="154"/>
      <c r="AH83" s="492"/>
      <c r="AI83" s="493"/>
      <c r="AJ83" s="493"/>
      <c r="AK83" s="493"/>
      <c r="AL83" s="493"/>
      <c r="AM83" s="493"/>
      <c r="AN83" s="493"/>
      <c r="AO83" s="493"/>
      <c r="AP83" s="493"/>
      <c r="AQ83" s="493"/>
      <c r="AR83" s="493"/>
      <c r="AS83" s="494"/>
      <c r="AT83" s="138"/>
      <c r="AU83" s="148"/>
      <c r="AV83" s="148"/>
      <c r="AW83" s="148"/>
      <c r="AX83" s="148"/>
    </row>
    <row r="84" spans="1:66" s="151" customFormat="1" ht="30" customHeight="1">
      <c r="A84" s="148"/>
      <c r="B84" s="148"/>
      <c r="C84" s="124"/>
      <c r="D84" s="314"/>
      <c r="E84" s="123" t="s">
        <v>997</v>
      </c>
      <c r="F84" s="123"/>
      <c r="G84" s="123"/>
      <c r="H84" s="153"/>
      <c r="I84" s="153"/>
      <c r="J84" s="143"/>
      <c r="K84" s="143"/>
      <c r="L84" s="143"/>
      <c r="M84" s="154"/>
      <c r="N84" s="154"/>
      <c r="O84" s="154"/>
      <c r="P84" s="360"/>
      <c r="Q84" s="123" t="s">
        <v>832</v>
      </c>
      <c r="R84" s="154"/>
      <c r="S84" s="154"/>
      <c r="T84" s="154"/>
      <c r="U84" s="154"/>
      <c r="V84" s="154"/>
      <c r="W84" s="154"/>
      <c r="X84" s="154"/>
      <c r="Y84" s="154"/>
      <c r="Z84" s="154"/>
      <c r="AA84" s="154"/>
      <c r="AB84" s="154"/>
      <c r="AC84" s="143"/>
      <c r="AD84" s="143"/>
      <c r="AE84" s="154"/>
      <c r="AF84" s="154"/>
      <c r="AG84" s="154"/>
      <c r="AH84" s="495"/>
      <c r="AI84" s="496"/>
      <c r="AJ84" s="496"/>
      <c r="AK84" s="496"/>
      <c r="AL84" s="496"/>
      <c r="AM84" s="496"/>
      <c r="AN84" s="496"/>
      <c r="AO84" s="496"/>
      <c r="AP84" s="496"/>
      <c r="AQ84" s="496"/>
      <c r="AR84" s="496"/>
      <c r="AS84" s="497"/>
      <c r="AT84" s="153"/>
      <c r="AU84" s="158"/>
      <c r="AV84" s="158"/>
      <c r="AW84" s="148"/>
      <c r="AX84" s="148"/>
    </row>
    <row r="85" spans="1:66" s="178" customFormat="1">
      <c r="A85" s="177"/>
      <c r="B85" s="231"/>
      <c r="C85" s="231"/>
      <c r="D85" s="30"/>
      <c r="E85" s="29"/>
      <c r="F85" s="29"/>
      <c r="G85" s="29"/>
      <c r="H85" s="29"/>
      <c r="I85" s="29"/>
      <c r="J85" s="29"/>
      <c r="K85" s="29"/>
      <c r="L85" s="29"/>
      <c r="M85" s="29"/>
      <c r="N85" s="29"/>
      <c r="O85" s="29"/>
      <c r="P85" s="29"/>
      <c r="Q85" s="28"/>
      <c r="R85" s="28"/>
      <c r="S85" s="28"/>
      <c r="T85" s="28"/>
      <c r="U85" s="28"/>
      <c r="V85" s="26"/>
      <c r="W85" s="26"/>
      <c r="X85" s="26"/>
      <c r="Y85" s="26"/>
      <c r="Z85" s="14"/>
      <c r="AA85" s="14"/>
      <c r="AB85" s="14"/>
      <c r="AC85" s="14"/>
      <c r="AD85" s="14"/>
      <c r="AE85" s="14"/>
      <c r="AF85" s="14"/>
      <c r="AG85" s="14"/>
      <c r="AH85" s="14"/>
      <c r="AI85" s="14"/>
      <c r="AJ85" s="14"/>
      <c r="AK85" s="14"/>
      <c r="AL85" s="14"/>
      <c r="AM85" s="14"/>
      <c r="AN85" s="14"/>
      <c r="AO85" s="14"/>
      <c r="AP85" s="14"/>
      <c r="AQ85" s="14"/>
      <c r="AR85" s="14"/>
      <c r="AS85" s="14"/>
      <c r="AT85" s="177"/>
      <c r="AU85" s="177"/>
      <c r="AV85" s="177"/>
      <c r="AW85" s="177"/>
      <c r="AX85" s="177"/>
      <c r="BA85" s="121"/>
      <c r="BB85" s="121"/>
      <c r="BC85" s="121"/>
      <c r="BD85" s="121"/>
      <c r="BE85" s="121"/>
      <c r="BF85" s="121"/>
      <c r="BG85" s="121"/>
      <c r="BH85" s="121"/>
      <c r="BI85" s="121"/>
      <c r="BJ85" s="121"/>
      <c r="BK85" s="121"/>
      <c r="BL85" s="121"/>
      <c r="BM85" s="121"/>
      <c r="BN85" s="121"/>
    </row>
    <row r="86" spans="1:66" s="178" customFormat="1" ht="24" customHeight="1">
      <c r="A86" s="177"/>
      <c r="B86" s="232"/>
      <c r="C86" s="232"/>
      <c r="D86" s="16"/>
      <c r="E86" s="15"/>
      <c r="F86" s="15"/>
      <c r="G86" s="15"/>
      <c r="H86" s="15"/>
      <c r="I86" s="15"/>
      <c r="J86" s="15"/>
      <c r="K86" s="15"/>
      <c r="L86" s="15"/>
      <c r="M86" s="15"/>
      <c r="N86" s="15"/>
      <c r="O86" s="15"/>
      <c r="P86" s="15"/>
      <c r="Q86" s="15"/>
      <c r="R86" s="15"/>
      <c r="S86" s="15"/>
      <c r="T86" s="15"/>
      <c r="U86" s="15"/>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77"/>
      <c r="AU86" s="177"/>
      <c r="AV86" s="177"/>
      <c r="AW86" s="177"/>
      <c r="AX86" s="177"/>
      <c r="BA86" s="121"/>
      <c r="BB86" s="121"/>
      <c r="BC86" s="121"/>
      <c r="BD86" s="121"/>
      <c r="BE86" s="121"/>
      <c r="BF86" s="121"/>
      <c r="BG86" s="121"/>
      <c r="BH86" s="121"/>
      <c r="BI86" s="121"/>
      <c r="BJ86" s="121"/>
      <c r="BK86" s="121"/>
      <c r="BL86" s="121"/>
      <c r="BM86" s="121"/>
      <c r="BN86" s="121"/>
    </row>
    <row r="87" spans="1:66" s="178" customFormat="1" ht="33" customHeight="1">
      <c r="A87" s="177"/>
      <c r="B87" s="232"/>
      <c r="C87" s="232"/>
      <c r="D87" s="16"/>
      <c r="E87" s="15"/>
      <c r="F87" s="15"/>
      <c r="G87" s="15"/>
      <c r="H87" s="15"/>
      <c r="I87" s="15"/>
      <c r="J87" s="15"/>
      <c r="K87" s="15"/>
      <c r="L87" s="15"/>
      <c r="M87" s="15"/>
      <c r="N87" s="15"/>
      <c r="O87" s="15"/>
      <c r="P87" s="15"/>
      <c r="Q87" s="15"/>
      <c r="R87" s="15"/>
      <c r="S87" s="15"/>
      <c r="T87" s="15"/>
      <c r="U87" s="15"/>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77"/>
      <c r="AU87" s="177"/>
      <c r="AV87" s="177"/>
      <c r="AW87" s="177"/>
      <c r="AX87" s="177"/>
      <c r="BA87" s="121"/>
      <c r="BB87" s="121"/>
      <c r="BC87" s="121"/>
      <c r="BD87" s="121"/>
      <c r="BE87" s="121"/>
      <c r="BF87" s="121"/>
      <c r="BG87" s="121"/>
      <c r="BH87" s="121"/>
      <c r="BI87" s="121"/>
      <c r="BJ87" s="121"/>
      <c r="BK87" s="121"/>
      <c r="BL87" s="121"/>
      <c r="BM87" s="121"/>
      <c r="BN87" s="121"/>
    </row>
    <row r="88" spans="1:66">
      <c r="AK88" s="528"/>
      <c r="AL88" s="528"/>
      <c r="AM88" s="528"/>
      <c r="AN88" s="528"/>
      <c r="AO88" s="528"/>
    </row>
    <row r="89" spans="1:66">
      <c r="AF89" s="233"/>
    </row>
  </sheetData>
  <sheetProtection algorithmName="SHA-512" hashValue="6A+YuOTJU/IR2tFuYiUykWsk5ATwV0gY8nbQ1maJ0blMiVImmA15fe6s2exLQutKttTSi7FHyLbbLQrj1MWGEA==" saltValue="/z/L/By1hSTO5zDcmkYyvA==" spinCount="100000" sheet="1" formatCells="0" formatColumns="0" formatRows="0" insertHyperlinks="0"/>
  <dataConsolidate/>
  <mergeCells count="114">
    <mergeCell ref="C26:AN26"/>
    <mergeCell ref="H28:L28"/>
    <mergeCell ref="H29:L29"/>
    <mergeCell ref="M22:Q22"/>
    <mergeCell ref="Y28:AC28"/>
    <mergeCell ref="Y29:AC29"/>
    <mergeCell ref="AD28:AI28"/>
    <mergeCell ref="AD29:AI29"/>
    <mergeCell ref="M41:AO41"/>
    <mergeCell ref="M40:AO40"/>
    <mergeCell ref="M39:AO39"/>
    <mergeCell ref="M38:AO38"/>
    <mergeCell ref="M29:O29"/>
    <mergeCell ref="P29:R29"/>
    <mergeCell ref="C29:G29"/>
    <mergeCell ref="S29:X29"/>
    <mergeCell ref="R64:T64"/>
    <mergeCell ref="AA65:AD65"/>
    <mergeCell ref="U66:X66"/>
    <mergeCell ref="M47:AO47"/>
    <mergeCell ref="M46:AO46"/>
    <mergeCell ref="M45:AO45"/>
    <mergeCell ref="AB74:AS74"/>
    <mergeCell ref="C69:V69"/>
    <mergeCell ref="X69:Z69"/>
    <mergeCell ref="N71:P71"/>
    <mergeCell ref="AC72:AD72"/>
    <mergeCell ref="AA53:AD53"/>
    <mergeCell ref="R57:T57"/>
    <mergeCell ref="U54:X54"/>
    <mergeCell ref="R58:T58"/>
    <mergeCell ref="AA59:AD59"/>
    <mergeCell ref="U60:X60"/>
    <mergeCell ref="M19:N19"/>
    <mergeCell ref="O19:V19"/>
    <mergeCell ref="C21:D21"/>
    <mergeCell ref="E21:L21"/>
    <mergeCell ref="M21:N21"/>
    <mergeCell ref="O21:V21"/>
    <mergeCell ref="AK88:AO88"/>
    <mergeCell ref="Z8:AB8"/>
    <mergeCell ref="C13:AA13"/>
    <mergeCell ref="C17:D17"/>
    <mergeCell ref="E17:L17"/>
    <mergeCell ref="C19:D19"/>
    <mergeCell ref="M28:O28"/>
    <mergeCell ref="P28:R28"/>
    <mergeCell ref="C28:G28"/>
    <mergeCell ref="S28:X28"/>
    <mergeCell ref="D46:I46"/>
    <mergeCell ref="J46:K46"/>
    <mergeCell ref="D47:I47"/>
    <mergeCell ref="J47:K47"/>
    <mergeCell ref="D44:I44"/>
    <mergeCell ref="J44:K44"/>
    <mergeCell ref="D45:I45"/>
    <mergeCell ref="J45:K45"/>
    <mergeCell ref="D43:I43"/>
    <mergeCell ref="J43:K43"/>
    <mergeCell ref="D40:I40"/>
    <mergeCell ref="J40:K40"/>
    <mergeCell ref="D41:I41"/>
    <mergeCell ref="N32:Q32"/>
    <mergeCell ref="M44:AO44"/>
    <mergeCell ref="M43:AO43"/>
    <mergeCell ref="M42:AO42"/>
    <mergeCell ref="AH79:AS80"/>
    <mergeCell ref="AH83:AS84"/>
    <mergeCell ref="D36:I36"/>
    <mergeCell ref="J36:L36"/>
    <mergeCell ref="M36:AO36"/>
    <mergeCell ref="D37:I37"/>
    <mergeCell ref="J37:K37"/>
    <mergeCell ref="M37:AO37"/>
    <mergeCell ref="C75:N76"/>
    <mergeCell ref="P75:X75"/>
    <mergeCell ref="Y75:Z75"/>
    <mergeCell ref="P76:X76"/>
    <mergeCell ref="Y76:Z76"/>
    <mergeCell ref="AH72:AI72"/>
    <mergeCell ref="P73:X73"/>
    <mergeCell ref="Y73:AA73"/>
    <mergeCell ref="AB73:AS73"/>
    <mergeCell ref="P74:X74"/>
    <mergeCell ref="Y74:Z74"/>
    <mergeCell ref="J48:K48"/>
    <mergeCell ref="M48:AE48"/>
    <mergeCell ref="AB76:AS76"/>
    <mergeCell ref="AB75:AS75"/>
    <mergeCell ref="R63:T63"/>
    <mergeCell ref="B2:AT2"/>
    <mergeCell ref="AC19:AQ19"/>
    <mergeCell ref="C22:K22"/>
    <mergeCell ref="R51:T51"/>
    <mergeCell ref="R52:T52"/>
    <mergeCell ref="M16:N16"/>
    <mergeCell ref="O16:V16"/>
    <mergeCell ref="C20:D20"/>
    <mergeCell ref="E20:J20"/>
    <mergeCell ref="K20:L20"/>
    <mergeCell ref="C18:D18"/>
    <mergeCell ref="E18:L18"/>
    <mergeCell ref="M18:N18"/>
    <mergeCell ref="O18:V18"/>
    <mergeCell ref="E19:L19"/>
    <mergeCell ref="C16:D16"/>
    <mergeCell ref="E16:L16"/>
    <mergeCell ref="J41:K41"/>
    <mergeCell ref="D38:I38"/>
    <mergeCell ref="J38:K38"/>
    <mergeCell ref="D39:I39"/>
    <mergeCell ref="J39:K39"/>
    <mergeCell ref="D42:I42"/>
    <mergeCell ref="J42:K42"/>
  </mergeCells>
  <phoneticPr fontId="3"/>
  <conditionalFormatting sqref="A9:AU14">
    <cfRule type="expression" dxfId="38" priority="10">
      <formula>$AC$6="ない"</formula>
    </cfRule>
  </conditionalFormatting>
  <conditionalFormatting sqref="A52:XFD55">
    <cfRule type="expression" dxfId="37" priority="7">
      <formula>$R$51="×"</formula>
    </cfRule>
  </conditionalFormatting>
  <conditionalFormatting sqref="A58:XFD61">
    <cfRule type="expression" dxfId="36" priority="5">
      <formula>$R$57="×"</formula>
    </cfRule>
  </conditionalFormatting>
  <conditionalFormatting sqref="A64:XFD67">
    <cfRule type="expression" dxfId="35" priority="3">
      <formula>$R$63="×"</formula>
    </cfRule>
  </conditionalFormatting>
  <conditionalFormatting sqref="A70:XFD80">
    <cfRule type="expression" dxfId="34" priority="2">
      <formula>$X$69="×"</formula>
    </cfRule>
  </conditionalFormatting>
  <conditionalFormatting sqref="A81:XFD84">
    <cfRule type="expression" dxfId="33" priority="1">
      <formula>$X$69="○"</formula>
    </cfRule>
  </conditionalFormatting>
  <conditionalFormatting sqref="B9:AT14">
    <cfRule type="expression" dxfId="32" priority="21">
      <formula>$Z$8="ない"</formula>
    </cfRule>
  </conditionalFormatting>
  <conditionalFormatting sqref="M22:V22">
    <cfRule type="expression" dxfId="31" priority="8">
      <formula>$L$22="×"</formula>
    </cfRule>
  </conditionalFormatting>
  <dataValidations count="12">
    <dataValidation type="textLength" errorStyle="warning" operator="equal" allowBlank="1" showInputMessage="1" showErrorMessage="1" errorTitle="法人番号" error="法人番号は半角13桁で入力してください。" promptTitle="法人番号" prompt="法人番号は半角13桁で入力してください。" sqref="E18:L18" xr:uid="{01CC735D-0326-442A-A70C-BA42EF6DF391}">
      <formula1>13</formula1>
    </dataValidation>
    <dataValidation type="whole" operator="greaterThanOrEqual" allowBlank="1" showInputMessage="1" showErrorMessage="1" sqref="N71:P71" xr:uid="{8585B649-CE8C-46FF-AEF5-672EBC7D601B}">
      <formula1>1</formula1>
    </dataValidation>
    <dataValidation type="list" allowBlank="1" showInputMessage="1" showErrorMessage="1" sqref="R63:R64 R51:R52 R57:R58" xr:uid="{4D570ADA-02A2-4666-82D0-23F212B514FB}">
      <formula1>"〇,×"</formula1>
    </dataValidation>
    <dataValidation type="list" allowBlank="1" showInputMessage="1" showErrorMessage="1" sqref="D78:D80 P78:P80 D82:D84 P82:P84 AC78:AC79 AC82:AC83" xr:uid="{64CE737A-8951-4652-ABB1-523EEFEECCCE}">
      <formula1>"〇"</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16:L16" xr:uid="{0183E75D-CB8F-4BE7-8DB4-0AF60882D91D}">
      <formula1>10</formula1>
    </dataValidation>
    <dataValidation type="whole" operator="greaterThanOrEqual" allowBlank="1" showInputMessage="1" showErrorMessage="1" sqref="AC72 Y74:Z76 E21 N32:Q48" xr:uid="{7CAEFDCF-7693-4705-9245-F435467B1CC4}">
      <formula1>0</formula1>
    </dataValidation>
    <dataValidation type="whole" allowBlank="1" showInputMessage="1" showErrorMessage="1" error="入力できる最大値は12です。" sqref="P29:R29" xr:uid="{432580BE-094E-4002-8411-88098D6F81DB}">
      <formula1>0</formula1>
      <formula2>12</formula2>
    </dataValidation>
    <dataValidation type="whole" operator="lessThanOrEqual" allowBlank="1" showInputMessage="1" showErrorMessage="1" error="365日を超過しています。" sqref="M29:O29" xr:uid="{F7F75C3A-C65D-4B38-9170-672000FEB813}">
      <formula1>365</formula1>
    </dataValidation>
    <dataValidation type="custom" errorStyle="information" operator="equal" allowBlank="1" showInputMessage="1" showErrorMessage="1" errorTitle="収入割合" error="収入割合の合計が100%になっていません。再度確認をお願いいたします。" sqref="J48:K48" xr:uid="{FFFB2F46-E7F0-4CC0-AC87-F41133258F66}">
      <formula1>J48="100"</formula1>
    </dataValidation>
    <dataValidation type="custom" errorStyle="information" allowBlank="1" showInputMessage="1" showErrorMessage="1" errorTitle="収入割合" error="収入割合の合計が100%になっていません。見直しをお願いいたします。" sqref="J37:K47" xr:uid="{D53B021E-24DD-49C7-9957-CB4EFFA3B5B5}">
      <formula1>SUM($J$37:$K$47)=100</formula1>
    </dataValidation>
    <dataValidation type="list" allowBlank="1" showInputMessage="1" showErrorMessage="1" sqref="Z8:AB8" xr:uid="{269F7392-94DF-4B81-93C9-7D34D8924135}">
      <formula1>"ない,ある"</formula1>
    </dataValidation>
    <dataValidation type="list" allowBlank="1" showInputMessage="1" showErrorMessage="1" sqref="L22 K25 X69:Z69" xr:uid="{E64616B3-B5DD-4FEF-B047-FD567BE08F60}">
      <formula1>"○,×"</formula1>
    </dataValidation>
  </dataValidations>
  <hyperlinks>
    <hyperlink ref="AD18" r:id="rId1" xr:uid="{75A903DD-C31A-420F-B28E-ADDE355027A6}"/>
    <hyperlink ref="AC19:AM19" location="【参考】時間単位変換表・年間開所日数カウント表!A1" display="○時間単位変換表・年間開所日数カウント表" xr:uid="{3522C567-28A6-4915-B9B5-16D9810E0DDE}"/>
    <hyperlink ref="C26:AN26" location="A型【非雇用型】実績集計表!Print_Area" display="まずは「実績集計表」の入力をお願いいたします。（本朱書き箇所をクリックすると、「実績集計表」のシートへジャンプします。）" xr:uid="{19D80E00-0BA9-4262-ADC1-32E90F2BA593}"/>
    <hyperlink ref="AC19:AQ19" location="【参考】時間単位変換表・年間開所日数カウント表!Print_Area" display="○時間単位変換表・年間開所日数カウント表シート" xr:uid="{0A75EF52-8BB7-4FD6-A0BD-014F87FD63AC}"/>
  </hyperlinks>
  <printOptions horizontalCentered="1"/>
  <pageMargins left="0.59055118110236227" right="0.59055118110236227" top="0.59055118110236227" bottom="0.19685039370078741" header="0.31496062992125984" footer="0.51181102362204722"/>
  <pageSetup paperSize="8" scale="54" orientation="portrait" cellComments="asDisplayed" r:id="rId2"/>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C992F3C5-29F9-4620-BAF7-8E73B6BFC1E3}">
          <x14:formula1>
            <xm:f>'（非表示）法人種別一覧'!$A$1:$A$6</xm:f>
          </x14:formula1>
          <xm:sqref>E20:J20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06093-2DAE-4184-A47B-6B26F0240AC9}">
  <dimension ref="A1:B6"/>
  <sheetViews>
    <sheetView workbookViewId="0">
      <selection activeCell="C11" sqref="C11"/>
    </sheetView>
  </sheetViews>
  <sheetFormatPr defaultColWidth="39.75" defaultRowHeight="17.25"/>
  <cols>
    <col min="1" max="1" width="39.75" style="243"/>
    <col min="2" max="2" width="5.125" style="244" customWidth="1"/>
    <col min="3" max="16384" width="39.75" style="243"/>
  </cols>
  <sheetData>
    <row r="1" spans="1:2">
      <c r="A1" s="300" t="s">
        <v>55</v>
      </c>
      <c r="B1" s="244">
        <v>1</v>
      </c>
    </row>
    <row r="2" spans="1:2">
      <c r="A2" s="300" t="s">
        <v>54</v>
      </c>
      <c r="B2" s="244">
        <v>2</v>
      </c>
    </row>
    <row r="3" spans="1:2">
      <c r="A3" s="300" t="s">
        <v>52</v>
      </c>
      <c r="B3" s="244">
        <v>3</v>
      </c>
    </row>
    <row r="4" spans="1:2">
      <c r="A4" s="300" t="s">
        <v>48</v>
      </c>
      <c r="B4" s="244">
        <v>4</v>
      </c>
    </row>
    <row r="5" spans="1:2">
      <c r="A5" s="300" t="s">
        <v>44</v>
      </c>
      <c r="B5" s="244">
        <v>5</v>
      </c>
    </row>
    <row r="6" spans="1:2">
      <c r="A6" s="300" t="s">
        <v>40</v>
      </c>
      <c r="B6" s="244">
        <v>6</v>
      </c>
    </row>
  </sheetData>
  <phoneticPr fontId="3"/>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03C80-DD6B-41E2-B376-CA673C2749BF}">
  <sheetPr>
    <tabColor rgb="FFFFFF00"/>
    <pageSetUpPr fitToPage="1"/>
  </sheetPr>
  <dimension ref="A1:BW229"/>
  <sheetViews>
    <sheetView showGridLines="0" tabSelected="1" view="pageBreakPreview" topLeftCell="A2" zoomScale="80" zoomScaleNormal="85" zoomScaleSheetLayoutView="80" workbookViewId="0">
      <selection activeCell="Q6" sqref="Q6:V6"/>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41" width="5.625" style="2" customWidth="1"/>
    <col min="42" max="44" width="7.625" style="2" customWidth="1"/>
    <col min="45" max="45" width="7.625" style="3" customWidth="1"/>
    <col min="46" max="46" width="3" style="2" bestFit="1" customWidth="1"/>
    <col min="47" max="48" width="4.5" style="2" hidden="1" customWidth="1" outlineLevel="1"/>
    <col min="49" max="49" width="5.87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5" ht="36.75" hidden="1" customHeight="1" outlineLevel="1">
      <c r="A1" s="94" t="e">
        <f>#REF!</f>
        <v>#REF!</v>
      </c>
      <c r="B1" s="95" t="e">
        <f>#REF!</f>
        <v>#REF!</v>
      </c>
      <c r="C1" s="2" t="e">
        <f>#REF!</f>
        <v>#REF!</v>
      </c>
      <c r="D1" s="2" t="e">
        <f>#REF!</f>
        <v>#REF!</v>
      </c>
      <c r="E1" s="2" t="e">
        <f>#REF!</f>
        <v>#REF!</v>
      </c>
      <c r="F1" s="2" t="e">
        <f>#REF!</f>
        <v>#REF!</v>
      </c>
      <c r="G1" s="2" t="e">
        <f>#REF!</f>
        <v>#REF!</v>
      </c>
      <c r="H1" s="2" t="e">
        <f>#REF!</f>
        <v>#REF!</v>
      </c>
      <c r="I1" s="2" t="e">
        <f>#REF!</f>
        <v>#REF!</v>
      </c>
      <c r="J1" s="96" t="e">
        <f>#REF!</f>
        <v>#REF!</v>
      </c>
      <c r="K1" s="96" t="e">
        <f>#REF!</f>
        <v>#REF!</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B7</f>
        <v>0</v>
      </c>
      <c r="BN1" s="101">
        <f>F7</f>
        <v>0</v>
      </c>
      <c r="BO1" s="101">
        <f>L7</f>
        <v>0</v>
      </c>
      <c r="BP1" s="100" t="str">
        <f>Q7</f>
        <v/>
      </c>
      <c r="BQ1" s="100" t="str">
        <f>W7</f>
        <v/>
      </c>
      <c r="BR1" s="100">
        <f>AD8</f>
        <v>0</v>
      </c>
      <c r="BS1" s="100">
        <f>AF8</f>
        <v>0</v>
      </c>
      <c r="BT1" s="100">
        <f>AI8</f>
        <v>0</v>
      </c>
      <c r="BU1" s="100">
        <f>AK8</f>
        <v>0</v>
      </c>
      <c r="BV1" s="100">
        <f>AN8</f>
        <v>0</v>
      </c>
      <c r="BW1" s="100">
        <f>AP8</f>
        <v>0</v>
      </c>
    </row>
    <row r="2" spans="1:75" ht="30" customHeight="1" outlineLevel="1">
      <c r="A2" s="94"/>
      <c r="B2" s="552"/>
      <c r="C2" s="552"/>
      <c r="D2" s="552"/>
      <c r="E2" s="552"/>
      <c r="F2" s="552"/>
      <c r="G2" s="552"/>
      <c r="H2" s="552"/>
      <c r="I2" s="552"/>
      <c r="J2" s="552"/>
      <c r="K2" s="552"/>
      <c r="L2" s="552"/>
      <c r="M2" s="552"/>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5" ht="30" customHeight="1">
      <c r="B3" s="552"/>
      <c r="C3" s="552"/>
      <c r="D3" s="552"/>
      <c r="E3" s="552"/>
      <c r="F3" s="552"/>
      <c r="G3" s="552"/>
      <c r="H3" s="552"/>
      <c r="I3" s="552"/>
      <c r="J3" s="552"/>
      <c r="K3" s="552"/>
      <c r="L3" s="552"/>
      <c r="M3" s="552"/>
      <c r="N3" s="551" t="s">
        <v>1578</v>
      </c>
      <c r="O3" s="551"/>
      <c r="P3" s="551"/>
      <c r="Q3" s="551"/>
      <c r="R3" s="551"/>
      <c r="S3" s="551"/>
      <c r="T3" s="551"/>
      <c r="U3" s="551"/>
      <c r="V3" s="551"/>
      <c r="W3" s="551"/>
      <c r="X3" s="551"/>
      <c r="Y3" s="551"/>
      <c r="Z3" s="551"/>
      <c r="AA3" s="551"/>
      <c r="AB3" s="551"/>
      <c r="AC3" s="551"/>
      <c r="AD3" s="551"/>
      <c r="AE3" s="551"/>
      <c r="AF3" s="255"/>
      <c r="AG3" s="255"/>
      <c r="AH3" s="255"/>
      <c r="AV3" s="2" t="s">
        <v>55</v>
      </c>
      <c r="AX3" s="2">
        <v>1</v>
      </c>
    </row>
    <row r="4" spans="1:75" ht="30" customHeight="1">
      <c r="B4" s="552"/>
      <c r="C4" s="552"/>
      <c r="D4" s="552"/>
      <c r="E4" s="552"/>
      <c r="F4" s="552"/>
      <c r="G4" s="552"/>
      <c r="H4" s="552"/>
      <c r="I4" s="552"/>
      <c r="J4" s="552"/>
      <c r="K4" s="552"/>
      <c r="L4" s="552"/>
      <c r="M4" s="552"/>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O4" s="19"/>
      <c r="AP4" s="19"/>
      <c r="AQ4" s="19"/>
      <c r="AR4" s="19"/>
      <c r="AS4" s="19"/>
      <c r="AV4" s="2" t="s">
        <v>54</v>
      </c>
      <c r="AX4" s="2">
        <v>2</v>
      </c>
    </row>
    <row r="5" spans="1:75" s="2" customFormat="1" ht="21" customHeight="1">
      <c r="B5" s="53" t="s">
        <v>1261</v>
      </c>
      <c r="C5" s="85"/>
      <c r="D5" s="87"/>
      <c r="E5" s="87"/>
      <c r="F5" s="87"/>
      <c r="G5" s="87"/>
      <c r="H5" s="87"/>
      <c r="I5" s="404"/>
      <c r="J5" s="404"/>
      <c r="K5" s="404"/>
      <c r="L5" s="404"/>
      <c r="M5" s="404"/>
      <c r="N5" s="404"/>
      <c r="O5" s="404"/>
      <c r="P5" s="404"/>
      <c r="Q5" s="404"/>
      <c r="R5" s="404"/>
      <c r="S5" s="404"/>
      <c r="T5" s="404"/>
      <c r="U5" s="404"/>
      <c r="V5" s="404"/>
      <c r="W5" s="404"/>
      <c r="X5" s="404"/>
      <c r="Y5" s="404"/>
      <c r="Z5" s="404"/>
      <c r="AA5" s="404"/>
      <c r="AB5" s="404"/>
      <c r="AC5" s="19"/>
      <c r="AD5" s="19"/>
      <c r="AE5" s="19"/>
      <c r="AF5" s="19"/>
      <c r="AG5" s="19"/>
      <c r="AH5" s="19"/>
      <c r="AI5" s="19"/>
      <c r="AJ5" s="19"/>
      <c r="AK5" s="19"/>
      <c r="AL5" s="19"/>
      <c r="AM5" s="19"/>
      <c r="AN5" s="19"/>
      <c r="AO5" s="19"/>
      <c r="AP5" s="19"/>
      <c r="AQ5" s="19"/>
      <c r="AR5" s="19"/>
      <c r="AS5" s="19"/>
      <c r="AT5" s="6"/>
      <c r="AY5" s="1"/>
      <c r="AZ5" s="1"/>
      <c r="BA5" s="1"/>
      <c r="BB5" s="1"/>
      <c r="BC5" s="1"/>
      <c r="BD5" s="1"/>
      <c r="BE5" s="1"/>
      <c r="BF5" s="1"/>
      <c r="BG5" s="1"/>
      <c r="BH5" s="1"/>
      <c r="BI5" s="1"/>
      <c r="BJ5" s="1"/>
      <c r="BK5" s="1"/>
      <c r="BL5" s="1"/>
      <c r="BM5" s="1"/>
      <c r="BN5" s="1"/>
      <c r="BO5" s="1"/>
      <c r="BP5" s="1"/>
      <c r="BQ5" s="1"/>
      <c r="BR5" s="1"/>
      <c r="BS5" s="1"/>
      <c r="BT5" s="1"/>
      <c r="BU5" s="1"/>
      <c r="BV5" s="1"/>
      <c r="BW5" s="1"/>
    </row>
    <row r="6" spans="1:75" ht="30" customHeight="1">
      <c r="B6" s="379" t="s">
        <v>1513</v>
      </c>
      <c r="C6" s="380"/>
      <c r="D6" s="380"/>
      <c r="E6" s="381"/>
      <c r="F6" s="379" t="s">
        <v>1514</v>
      </c>
      <c r="G6" s="380"/>
      <c r="H6" s="381"/>
      <c r="I6" s="379" t="s">
        <v>1515</v>
      </c>
      <c r="J6" s="380"/>
      <c r="K6" s="381"/>
      <c r="L6" s="382" t="s">
        <v>1516</v>
      </c>
      <c r="M6" s="383"/>
      <c r="N6" s="383"/>
      <c r="O6" s="383"/>
      <c r="P6" s="384"/>
      <c r="Q6" s="382" t="s">
        <v>1517</v>
      </c>
      <c r="R6" s="383"/>
      <c r="S6" s="383"/>
      <c r="T6" s="383"/>
      <c r="U6" s="383"/>
      <c r="V6" s="384"/>
      <c r="W6" s="382" t="s">
        <v>1518</v>
      </c>
      <c r="X6" s="383"/>
      <c r="Y6" s="383"/>
      <c r="Z6" s="383"/>
      <c r="AA6" s="383"/>
      <c r="AB6" s="384"/>
      <c r="AC6" s="19"/>
      <c r="AD6" s="19"/>
      <c r="AE6" s="19"/>
      <c r="AF6" s="19"/>
      <c r="AG6" s="19"/>
      <c r="AH6" s="19"/>
      <c r="AI6" s="19"/>
      <c r="AJ6" s="19"/>
      <c r="AK6" s="19"/>
      <c r="AL6" s="19"/>
      <c r="AM6" s="19"/>
      <c r="AN6" s="19"/>
      <c r="AO6" s="19"/>
      <c r="AP6" s="19"/>
      <c r="AQ6" s="19"/>
      <c r="AR6" s="19"/>
      <c r="AS6" s="19"/>
      <c r="AT6" s="91"/>
    </row>
    <row r="7" spans="1:75" ht="40.5" customHeight="1">
      <c r="B7" s="396">
        <f>$AS$216</f>
        <v>0</v>
      </c>
      <c r="C7" s="396"/>
      <c r="D7" s="396"/>
      <c r="E7" s="396"/>
      <c r="F7" s="459"/>
      <c r="G7" s="460"/>
      <c r="H7" s="461"/>
      <c r="I7" s="459"/>
      <c r="J7" s="460"/>
      <c r="K7" s="461"/>
      <c r="L7" s="397">
        <f>$AR$216</f>
        <v>0</v>
      </c>
      <c r="M7" s="397"/>
      <c r="N7" s="397"/>
      <c r="O7" s="397"/>
      <c r="P7" s="397"/>
      <c r="Q7" s="397" t="str">
        <f>IFERROR(L7/AW8/I7,"")</f>
        <v/>
      </c>
      <c r="R7" s="397"/>
      <c r="S7" s="397"/>
      <c r="T7" s="397"/>
      <c r="U7" s="397"/>
      <c r="V7" s="397"/>
      <c r="W7" s="397" t="str">
        <f>IFERROR(L7/AQ216,"")</f>
        <v/>
      </c>
      <c r="X7" s="397"/>
      <c r="Y7" s="397"/>
      <c r="Z7" s="397"/>
      <c r="AA7" s="397"/>
      <c r="AB7" s="397"/>
      <c r="AC7" s="19"/>
      <c r="AD7" s="19"/>
      <c r="AE7" s="19"/>
      <c r="AF7" s="19"/>
      <c r="AG7" s="19"/>
      <c r="AH7" s="19"/>
      <c r="AI7" s="19"/>
      <c r="AJ7" s="19"/>
      <c r="AK7" s="19"/>
      <c r="AL7" s="19"/>
      <c r="AM7" s="19"/>
      <c r="AN7" s="19"/>
      <c r="AO7" s="19"/>
      <c r="AP7" s="19"/>
      <c r="AQ7" s="19"/>
      <c r="AR7" s="19"/>
      <c r="AS7" s="19"/>
      <c r="AT7" s="91"/>
      <c r="AW7" s="109" t="s">
        <v>917</v>
      </c>
    </row>
    <row r="8" spans="1:75" ht="38.25" customHeight="1">
      <c r="B8" s="431" t="s">
        <v>1479</v>
      </c>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19"/>
      <c r="AD8" s="19"/>
      <c r="AE8" s="19"/>
      <c r="AF8" s="19"/>
      <c r="AG8" s="19"/>
      <c r="AH8" s="19"/>
      <c r="AI8" s="19"/>
      <c r="AJ8" s="19"/>
      <c r="AK8" s="19"/>
      <c r="AL8" s="19"/>
      <c r="AM8" s="19"/>
      <c r="AN8" s="19"/>
      <c r="AO8" s="19"/>
      <c r="AP8" s="19"/>
      <c r="AQ8" s="19"/>
      <c r="AR8" s="19"/>
      <c r="AS8" s="19"/>
      <c r="AT8" s="91"/>
      <c r="AW8" s="110" t="e">
        <f>ROUNDUP(B7/F7,1)</f>
        <v>#DIV/0!</v>
      </c>
      <c r="AX8" s="2" t="s">
        <v>31</v>
      </c>
    </row>
    <row r="9" spans="1:75" s="8" customFormat="1" ht="51" customHeight="1">
      <c r="B9" s="432"/>
      <c r="C9" s="432"/>
      <c r="D9" s="432"/>
      <c r="E9" s="432"/>
      <c r="F9" s="432"/>
      <c r="G9" s="432"/>
      <c r="H9" s="432"/>
      <c r="I9" s="432"/>
      <c r="J9" s="432"/>
      <c r="K9" s="432"/>
      <c r="L9" s="432"/>
      <c r="M9" s="432"/>
      <c r="N9" s="432"/>
      <c r="O9" s="432"/>
      <c r="P9" s="432"/>
      <c r="Q9" s="432"/>
      <c r="R9" s="432"/>
      <c r="S9" s="432"/>
      <c r="T9" s="432"/>
      <c r="U9" s="432"/>
      <c r="V9" s="432"/>
      <c r="W9" s="432"/>
      <c r="X9" s="432"/>
      <c r="Y9" s="432"/>
      <c r="Z9" s="432"/>
      <c r="AA9" s="432"/>
      <c r="AB9" s="432"/>
      <c r="AC9" s="19"/>
      <c r="AD9" s="19"/>
      <c r="AE9" s="19"/>
      <c r="AF9" s="19"/>
      <c r="AG9" s="19"/>
      <c r="AH9" s="19"/>
      <c r="AI9" s="19"/>
      <c r="AJ9" s="19"/>
      <c r="AK9" s="19"/>
      <c r="AL9" s="19"/>
      <c r="AM9" s="19"/>
      <c r="AN9" s="19"/>
      <c r="AO9" s="19"/>
      <c r="AP9" s="19"/>
      <c r="AQ9" s="19"/>
      <c r="AR9" s="19"/>
      <c r="AS9" s="19"/>
    </row>
    <row r="10" spans="1:75" s="8" customFormat="1" ht="24.75" customHeight="1">
      <c r="B10" s="560" t="s">
        <v>1297</v>
      </c>
      <c r="C10" s="560"/>
      <c r="D10" s="560"/>
      <c r="E10" s="560"/>
      <c r="F10" s="560"/>
      <c r="G10" s="560"/>
      <c r="H10" s="560"/>
      <c r="I10" s="560"/>
      <c r="J10" s="560"/>
      <c r="K10" s="560"/>
      <c r="L10" s="560"/>
      <c r="M10" s="560"/>
      <c r="N10" s="560"/>
      <c r="O10" s="560"/>
      <c r="P10" s="560"/>
      <c r="Q10" s="560"/>
      <c r="R10" s="560"/>
      <c r="S10" s="560"/>
      <c r="T10" s="560"/>
      <c r="U10" s="560"/>
      <c r="V10" s="560"/>
      <c r="W10" s="560"/>
      <c r="X10" s="560"/>
      <c r="Y10" s="560"/>
      <c r="Z10" s="560"/>
      <c r="AA10" s="560"/>
      <c r="AB10" s="560"/>
      <c r="AC10" s="560"/>
      <c r="AD10" s="560"/>
      <c r="AE10" s="560"/>
      <c r="AF10" s="560"/>
      <c r="AG10" s="560"/>
      <c r="AH10" s="560"/>
      <c r="AI10" s="560"/>
      <c r="AJ10" s="560"/>
      <c r="AK10" s="560"/>
      <c r="AL10" s="560"/>
      <c r="AM10" s="560"/>
      <c r="AN10" s="560"/>
      <c r="AO10" s="560"/>
      <c r="AP10" s="560"/>
      <c r="AQ10" s="560"/>
      <c r="AR10" s="560"/>
      <c r="AS10" s="560"/>
    </row>
    <row r="11" spans="1:75" s="358" customFormat="1" ht="24.75" customHeight="1">
      <c r="B11" s="359" t="s">
        <v>35</v>
      </c>
      <c r="C11" s="559" t="s">
        <v>1298</v>
      </c>
      <c r="D11" s="559"/>
      <c r="E11" s="559"/>
      <c r="F11" s="559"/>
      <c r="G11" s="559"/>
      <c r="H11" s="559"/>
      <c r="I11" s="559"/>
      <c r="J11" s="559"/>
      <c r="K11" s="359"/>
      <c r="L11" s="359"/>
      <c r="M11" s="359"/>
      <c r="N11" s="359"/>
      <c r="O11" s="359"/>
      <c r="P11" s="359"/>
      <c r="Q11" s="359"/>
      <c r="R11" s="359"/>
      <c r="S11" s="359"/>
      <c r="T11" s="359"/>
      <c r="U11" s="359"/>
      <c r="V11" s="359"/>
      <c r="W11" s="359"/>
      <c r="X11" s="359"/>
      <c r="Y11" s="359"/>
      <c r="Z11" s="359"/>
      <c r="AA11" s="359"/>
      <c r="AB11" s="359"/>
      <c r="AC11" s="359"/>
      <c r="AD11" s="359"/>
      <c r="AE11" s="359"/>
      <c r="AF11" s="359"/>
      <c r="AG11" s="359"/>
      <c r="AH11" s="359"/>
      <c r="AI11" s="359"/>
      <c r="AJ11" s="359"/>
      <c r="AK11" s="359"/>
      <c r="AL11" s="359"/>
      <c r="AM11" s="359"/>
      <c r="AN11" s="359"/>
      <c r="AO11" s="359"/>
      <c r="AP11" s="359"/>
      <c r="AQ11" s="359"/>
      <c r="AR11" s="359"/>
      <c r="AS11" s="359"/>
    </row>
    <row r="12" spans="1:75" s="259" customFormat="1" ht="24" customHeight="1" thickBot="1">
      <c r="B12" s="261" t="s">
        <v>1579</v>
      </c>
      <c r="C12" s="258"/>
      <c r="AS12" s="260"/>
    </row>
    <row r="13" spans="1:75" s="353" customFormat="1" ht="17.25" customHeight="1">
      <c r="B13" s="433" t="s">
        <v>1580</v>
      </c>
      <c r="C13" s="434"/>
      <c r="D13" s="435"/>
      <c r="E13" s="557" t="s">
        <v>0</v>
      </c>
      <c r="F13" s="557"/>
      <c r="G13" s="558"/>
      <c r="H13" s="557" t="s">
        <v>9</v>
      </c>
      <c r="I13" s="557"/>
      <c r="J13" s="558"/>
      <c r="K13" s="557" t="s">
        <v>10</v>
      </c>
      <c r="L13" s="557"/>
      <c r="M13" s="558"/>
      <c r="N13" s="557" t="s">
        <v>11</v>
      </c>
      <c r="O13" s="557"/>
      <c r="P13" s="558"/>
      <c r="Q13" s="557" t="s">
        <v>12</v>
      </c>
      <c r="R13" s="557"/>
      <c r="S13" s="558"/>
      <c r="T13" s="557" t="s">
        <v>13</v>
      </c>
      <c r="U13" s="557"/>
      <c r="V13" s="558"/>
      <c r="W13" s="557" t="s">
        <v>14</v>
      </c>
      <c r="X13" s="557"/>
      <c r="Y13" s="558"/>
      <c r="Z13" s="557" t="s">
        <v>15</v>
      </c>
      <c r="AA13" s="557"/>
      <c r="AB13" s="558"/>
      <c r="AC13" s="557" t="s">
        <v>16</v>
      </c>
      <c r="AD13" s="557"/>
      <c r="AE13" s="558"/>
      <c r="AF13" s="557" t="s">
        <v>17</v>
      </c>
      <c r="AG13" s="557"/>
      <c r="AH13" s="558"/>
      <c r="AI13" s="557" t="s">
        <v>18</v>
      </c>
      <c r="AJ13" s="562"/>
      <c r="AK13" s="569"/>
      <c r="AL13" s="569" t="s">
        <v>19</v>
      </c>
      <c r="AM13" s="562"/>
      <c r="AN13" s="562"/>
      <c r="AO13" s="448" t="s">
        <v>29</v>
      </c>
      <c r="AP13" s="561" t="s">
        <v>1</v>
      </c>
      <c r="AQ13" s="562"/>
      <c r="AR13" s="562"/>
      <c r="AS13" s="563"/>
    </row>
    <row r="14" spans="1:75" s="352" customFormat="1" ht="18.75" customHeight="1">
      <c r="B14" s="436"/>
      <c r="C14" s="437"/>
      <c r="D14" s="438"/>
      <c r="E14" s="554" t="s">
        <v>7</v>
      </c>
      <c r="F14" s="554"/>
      <c r="G14" s="555" t="s">
        <v>822</v>
      </c>
      <c r="H14" s="553" t="s">
        <v>7</v>
      </c>
      <c r="I14" s="554"/>
      <c r="J14" s="555" t="s">
        <v>822</v>
      </c>
      <c r="K14" s="553" t="s">
        <v>7</v>
      </c>
      <c r="L14" s="554"/>
      <c r="M14" s="555" t="s">
        <v>822</v>
      </c>
      <c r="N14" s="553" t="s">
        <v>7</v>
      </c>
      <c r="O14" s="554"/>
      <c r="P14" s="555" t="s">
        <v>822</v>
      </c>
      <c r="Q14" s="553" t="s">
        <v>7</v>
      </c>
      <c r="R14" s="554"/>
      <c r="S14" s="555" t="s">
        <v>822</v>
      </c>
      <c r="T14" s="553" t="s">
        <v>7</v>
      </c>
      <c r="U14" s="554"/>
      <c r="V14" s="555" t="s">
        <v>822</v>
      </c>
      <c r="W14" s="553" t="s">
        <v>7</v>
      </c>
      <c r="X14" s="554"/>
      <c r="Y14" s="555" t="s">
        <v>822</v>
      </c>
      <c r="Z14" s="553" t="s">
        <v>7</v>
      </c>
      <c r="AA14" s="554"/>
      <c r="AB14" s="555" t="s">
        <v>822</v>
      </c>
      <c r="AC14" s="553" t="s">
        <v>7</v>
      </c>
      <c r="AD14" s="554"/>
      <c r="AE14" s="555" t="s">
        <v>822</v>
      </c>
      <c r="AF14" s="553" t="s">
        <v>7</v>
      </c>
      <c r="AG14" s="554"/>
      <c r="AH14" s="555" t="s">
        <v>822</v>
      </c>
      <c r="AI14" s="553" t="s">
        <v>7</v>
      </c>
      <c r="AJ14" s="554"/>
      <c r="AK14" s="555" t="s">
        <v>822</v>
      </c>
      <c r="AL14" s="553" t="s">
        <v>7</v>
      </c>
      <c r="AM14" s="554"/>
      <c r="AN14" s="555" t="s">
        <v>822</v>
      </c>
      <c r="AO14" s="449"/>
      <c r="AP14" s="567" t="s">
        <v>7</v>
      </c>
      <c r="AQ14" s="568"/>
      <c r="AR14" s="554" t="s">
        <v>20</v>
      </c>
      <c r="AS14" s="565" t="s">
        <v>21</v>
      </c>
    </row>
    <row r="15" spans="1:75" s="352" customFormat="1" ht="27" customHeight="1" thickBot="1">
      <c r="B15" s="439"/>
      <c r="C15" s="440"/>
      <c r="D15" s="441"/>
      <c r="E15" s="354" t="s">
        <v>8</v>
      </c>
      <c r="F15" s="355" t="s">
        <v>5</v>
      </c>
      <c r="G15" s="556"/>
      <c r="H15" s="356" t="s">
        <v>8</v>
      </c>
      <c r="I15" s="355" t="s">
        <v>5</v>
      </c>
      <c r="J15" s="556"/>
      <c r="K15" s="356" t="s">
        <v>8</v>
      </c>
      <c r="L15" s="355" t="s">
        <v>5</v>
      </c>
      <c r="M15" s="556"/>
      <c r="N15" s="356" t="s">
        <v>8</v>
      </c>
      <c r="O15" s="355" t="s">
        <v>5</v>
      </c>
      <c r="P15" s="556"/>
      <c r="Q15" s="356" t="s">
        <v>8</v>
      </c>
      <c r="R15" s="355" t="s">
        <v>5</v>
      </c>
      <c r="S15" s="556"/>
      <c r="T15" s="356" t="s">
        <v>8</v>
      </c>
      <c r="U15" s="355" t="s">
        <v>5</v>
      </c>
      <c r="V15" s="556"/>
      <c r="W15" s="356" t="s">
        <v>8</v>
      </c>
      <c r="X15" s="355" t="s">
        <v>5</v>
      </c>
      <c r="Y15" s="556"/>
      <c r="Z15" s="356" t="s">
        <v>8</v>
      </c>
      <c r="AA15" s="355" t="s">
        <v>5</v>
      </c>
      <c r="AB15" s="556"/>
      <c r="AC15" s="356" t="s">
        <v>8</v>
      </c>
      <c r="AD15" s="355" t="s">
        <v>5</v>
      </c>
      <c r="AE15" s="556"/>
      <c r="AF15" s="356" t="s">
        <v>8</v>
      </c>
      <c r="AG15" s="355" t="s">
        <v>5</v>
      </c>
      <c r="AH15" s="556"/>
      <c r="AI15" s="356" t="s">
        <v>8</v>
      </c>
      <c r="AJ15" s="355" t="s">
        <v>5</v>
      </c>
      <c r="AK15" s="556"/>
      <c r="AL15" s="356" t="s">
        <v>8</v>
      </c>
      <c r="AM15" s="355" t="s">
        <v>5</v>
      </c>
      <c r="AN15" s="556"/>
      <c r="AO15" s="450"/>
      <c r="AP15" s="357" t="s">
        <v>8</v>
      </c>
      <c r="AQ15" s="354" t="s">
        <v>5</v>
      </c>
      <c r="AR15" s="564"/>
      <c r="AS15" s="566"/>
      <c r="AW15" s="352" t="s">
        <v>3</v>
      </c>
      <c r="BA15" s="352">
        <v>4</v>
      </c>
      <c r="BB15" s="352">
        <v>5</v>
      </c>
      <c r="BC15" s="352">
        <v>6</v>
      </c>
      <c r="BD15" s="352">
        <v>7</v>
      </c>
      <c r="BE15" s="352">
        <v>8</v>
      </c>
      <c r="BF15" s="352">
        <v>9</v>
      </c>
      <c r="BG15" s="352">
        <v>10</v>
      </c>
      <c r="BH15" s="352">
        <v>11</v>
      </c>
      <c r="BI15" s="352">
        <v>12</v>
      </c>
      <c r="BJ15" s="352">
        <v>1</v>
      </c>
      <c r="BK15" s="352">
        <v>2</v>
      </c>
      <c r="BL15" s="352">
        <v>3</v>
      </c>
    </row>
    <row r="16" spans="1:75" s="18" customFormat="1" ht="21" customHeight="1">
      <c r="B16" s="82">
        <v>1</v>
      </c>
      <c r="C16" s="452"/>
      <c r="D16" s="453"/>
      <c r="E16" s="74"/>
      <c r="F16" s="69"/>
      <c r="G16" s="71"/>
      <c r="H16" s="106"/>
      <c r="I16" s="69"/>
      <c r="J16" s="71"/>
      <c r="K16" s="106"/>
      <c r="L16" s="72"/>
      <c r="M16" s="71"/>
      <c r="N16" s="106"/>
      <c r="O16" s="72"/>
      <c r="P16" s="71"/>
      <c r="Q16" s="106"/>
      <c r="R16" s="69"/>
      <c r="S16" s="71"/>
      <c r="T16" s="106"/>
      <c r="U16" s="69"/>
      <c r="V16" s="71"/>
      <c r="W16" s="106"/>
      <c r="X16" s="69"/>
      <c r="Y16" s="71"/>
      <c r="Z16" s="106"/>
      <c r="AA16" s="69"/>
      <c r="AB16" s="71"/>
      <c r="AC16" s="106"/>
      <c r="AD16" s="69"/>
      <c r="AE16" s="71"/>
      <c r="AF16" s="106"/>
      <c r="AG16" s="69"/>
      <c r="AH16" s="71"/>
      <c r="AI16" s="106"/>
      <c r="AJ16" s="69"/>
      <c r="AK16" s="71"/>
      <c r="AL16" s="106"/>
      <c r="AM16" s="69"/>
      <c r="AN16" s="70"/>
      <c r="AO16" s="73"/>
      <c r="AP16" s="46">
        <f t="shared" ref="AP16:AQ31" si="0">SUM(E16,H16,K16,N16,Q16,T16,W16,Z16,AC16,AF16,AI16,AL16)</f>
        <v>0</v>
      </c>
      <c r="AQ16" s="45">
        <f t="shared" si="0"/>
        <v>0</v>
      </c>
      <c r="AR16" s="44">
        <f>SUM(G16,J16,M16,P16,S16,V16,Y16,AB16,AE16,AH16,AK16,AN16,AO16)</f>
        <v>0</v>
      </c>
      <c r="AS16" s="104">
        <f>E16+H16+K16+N16+Q16+T16+W16+Z16+AC16+AF16+AI16+AL16</f>
        <v>0</v>
      </c>
      <c r="AW16" s="18" t="s">
        <v>4</v>
      </c>
      <c r="BA16" s="22">
        <f t="shared" ref="BA16:BA79" si="1">$G16</f>
        <v>0</v>
      </c>
      <c r="BB16" s="22">
        <f t="shared" ref="BB16:BB79" si="2">$J16</f>
        <v>0</v>
      </c>
      <c r="BC16" s="22">
        <f t="shared" ref="BC16:BC79" si="3">$M16</f>
        <v>0</v>
      </c>
      <c r="BD16" s="22">
        <f t="shared" ref="BD16:BD79" si="4">$P16</f>
        <v>0</v>
      </c>
      <c r="BE16" s="22">
        <f t="shared" ref="BE16:BE79" si="5">$S16</f>
        <v>0</v>
      </c>
      <c r="BF16" s="22">
        <f t="shared" ref="BF16:BF79" si="6">$V16</f>
        <v>0</v>
      </c>
      <c r="BG16" s="22">
        <f t="shared" ref="BG16:BG79" si="7">$Y16</f>
        <v>0</v>
      </c>
      <c r="BH16" s="22">
        <f t="shared" ref="BH16:BH79" si="8">$AB16</f>
        <v>0</v>
      </c>
      <c r="BI16" s="22">
        <f t="shared" ref="BI16:BI79" si="9">$AE16</f>
        <v>0</v>
      </c>
      <c r="BJ16" s="22">
        <f t="shared" ref="BJ16:BJ79" si="10">$AH16</f>
        <v>0</v>
      </c>
      <c r="BK16" s="22">
        <f t="shared" ref="BK16:BK79" si="11">$AK16</f>
        <v>0</v>
      </c>
      <c r="BL16" s="22">
        <f t="shared" ref="BL16:BL79" si="12">$AN16</f>
        <v>0</v>
      </c>
      <c r="BM16" s="22">
        <f t="shared" ref="BM16:BM55" si="13">SUM($BA16:$BL16)+$AO16</f>
        <v>0</v>
      </c>
    </row>
    <row r="17" spans="2:65" s="18" customFormat="1" ht="21" customHeight="1">
      <c r="B17" s="83">
        <f>B16+1</f>
        <v>2</v>
      </c>
      <c r="C17" s="370"/>
      <c r="D17" s="371"/>
      <c r="E17" s="74"/>
      <c r="F17" s="75"/>
      <c r="G17" s="78"/>
      <c r="H17" s="106"/>
      <c r="I17" s="75"/>
      <c r="J17" s="78"/>
      <c r="K17" s="106"/>
      <c r="L17" s="79"/>
      <c r="M17" s="78"/>
      <c r="N17" s="106"/>
      <c r="O17" s="79"/>
      <c r="P17" s="78"/>
      <c r="Q17" s="106"/>
      <c r="R17" s="75"/>
      <c r="S17" s="78"/>
      <c r="T17" s="106"/>
      <c r="U17" s="75"/>
      <c r="V17" s="78"/>
      <c r="W17" s="106"/>
      <c r="X17" s="75"/>
      <c r="Y17" s="78"/>
      <c r="Z17" s="106"/>
      <c r="AA17" s="75"/>
      <c r="AB17" s="78"/>
      <c r="AC17" s="106"/>
      <c r="AD17" s="75"/>
      <c r="AE17" s="78"/>
      <c r="AF17" s="106"/>
      <c r="AG17" s="75"/>
      <c r="AH17" s="78"/>
      <c r="AI17" s="106"/>
      <c r="AJ17" s="75"/>
      <c r="AK17" s="78"/>
      <c r="AL17" s="106"/>
      <c r="AM17" s="75"/>
      <c r="AN17" s="76"/>
      <c r="AO17" s="80"/>
      <c r="AP17" s="43">
        <f t="shared" si="0"/>
        <v>0</v>
      </c>
      <c r="AQ17" s="42">
        <f t="shared" si="0"/>
        <v>0</v>
      </c>
      <c r="AR17" s="41">
        <f t="shared" ref="AR17:AR80" si="14">SUM(G17,J17,M17,P17,S17,V17,Y17,AB17,AE17,AH17,AK17,AN17,AO17)</f>
        <v>0</v>
      </c>
      <c r="AS17" s="105">
        <f>E17+H17+K17+N17+Q17+T17+W17+Z17+AC17+AF17+AI17+AL17</f>
        <v>0</v>
      </c>
      <c r="AW17" s="18" t="s">
        <v>2</v>
      </c>
      <c r="BA17" s="22">
        <f t="shared" si="1"/>
        <v>0</v>
      </c>
      <c r="BB17" s="22">
        <f t="shared" si="2"/>
        <v>0</v>
      </c>
      <c r="BC17" s="22">
        <f t="shared" si="3"/>
        <v>0</v>
      </c>
      <c r="BD17" s="22">
        <f t="shared" si="4"/>
        <v>0</v>
      </c>
      <c r="BE17" s="22">
        <f t="shared" si="5"/>
        <v>0</v>
      </c>
      <c r="BF17" s="22">
        <f t="shared" si="6"/>
        <v>0</v>
      </c>
      <c r="BG17" s="22">
        <f t="shared" si="7"/>
        <v>0</v>
      </c>
      <c r="BH17" s="22">
        <f t="shared" si="8"/>
        <v>0</v>
      </c>
      <c r="BI17" s="22">
        <f t="shared" si="9"/>
        <v>0</v>
      </c>
      <c r="BJ17" s="22">
        <f t="shared" si="10"/>
        <v>0</v>
      </c>
      <c r="BK17" s="22">
        <f t="shared" si="11"/>
        <v>0</v>
      </c>
      <c r="BL17" s="22">
        <f t="shared" si="12"/>
        <v>0</v>
      </c>
      <c r="BM17" s="22">
        <f t="shared" si="13"/>
        <v>0</v>
      </c>
    </row>
    <row r="18" spans="2:65" s="18" customFormat="1" ht="21" customHeight="1">
      <c r="B18" s="83">
        <f t="shared" ref="B18:B81" si="15">B17+1</f>
        <v>3</v>
      </c>
      <c r="C18" s="370"/>
      <c r="D18" s="371"/>
      <c r="E18" s="74"/>
      <c r="F18" s="75"/>
      <c r="G18" s="78"/>
      <c r="H18" s="106"/>
      <c r="I18" s="75"/>
      <c r="J18" s="78"/>
      <c r="K18" s="106"/>
      <c r="L18" s="79"/>
      <c r="M18" s="78"/>
      <c r="N18" s="106"/>
      <c r="O18" s="79"/>
      <c r="P18" s="78"/>
      <c r="Q18" s="106"/>
      <c r="R18" s="75"/>
      <c r="S18" s="78"/>
      <c r="T18" s="106"/>
      <c r="U18" s="75"/>
      <c r="V18" s="78"/>
      <c r="W18" s="106"/>
      <c r="X18" s="75"/>
      <c r="Y18" s="78"/>
      <c r="Z18" s="106"/>
      <c r="AA18" s="75"/>
      <c r="AB18" s="78"/>
      <c r="AC18" s="106"/>
      <c r="AD18" s="75"/>
      <c r="AE18" s="78"/>
      <c r="AF18" s="106"/>
      <c r="AG18" s="75"/>
      <c r="AH18" s="78"/>
      <c r="AI18" s="106"/>
      <c r="AJ18" s="75"/>
      <c r="AK18" s="78"/>
      <c r="AL18" s="106"/>
      <c r="AM18" s="75"/>
      <c r="AN18" s="76"/>
      <c r="AO18" s="80"/>
      <c r="AP18" s="43">
        <f t="shared" si="0"/>
        <v>0</v>
      </c>
      <c r="AQ18" s="42">
        <f t="shared" si="0"/>
        <v>0</v>
      </c>
      <c r="AR18" s="41">
        <f t="shared" si="14"/>
        <v>0</v>
      </c>
      <c r="AS18" s="105">
        <f t="shared" ref="AS18:AS81" si="16">E18+H18+K18+N18+Q18+T18+W18+Z18+AC18+AF18+AI18+AL18</f>
        <v>0</v>
      </c>
      <c r="BA18" s="22">
        <f t="shared" si="1"/>
        <v>0</v>
      </c>
      <c r="BB18" s="22">
        <f t="shared" si="2"/>
        <v>0</v>
      </c>
      <c r="BC18" s="22">
        <f t="shared" si="3"/>
        <v>0</v>
      </c>
      <c r="BD18" s="22">
        <f t="shared" si="4"/>
        <v>0</v>
      </c>
      <c r="BE18" s="22">
        <f t="shared" si="5"/>
        <v>0</v>
      </c>
      <c r="BF18" s="22">
        <f t="shared" si="6"/>
        <v>0</v>
      </c>
      <c r="BG18" s="22">
        <f t="shared" si="7"/>
        <v>0</v>
      </c>
      <c r="BH18" s="22">
        <f t="shared" si="8"/>
        <v>0</v>
      </c>
      <c r="BI18" s="22">
        <f t="shared" si="9"/>
        <v>0</v>
      </c>
      <c r="BJ18" s="22">
        <f t="shared" si="10"/>
        <v>0</v>
      </c>
      <c r="BK18" s="22">
        <f t="shared" si="11"/>
        <v>0</v>
      </c>
      <c r="BL18" s="22">
        <f t="shared" si="12"/>
        <v>0</v>
      </c>
      <c r="BM18" s="22">
        <f t="shared" si="13"/>
        <v>0</v>
      </c>
    </row>
    <row r="19" spans="2:65" s="18" customFormat="1" ht="21" customHeight="1">
      <c r="B19" s="83">
        <f t="shared" si="15"/>
        <v>4</v>
      </c>
      <c r="C19" s="370"/>
      <c r="D19" s="371"/>
      <c r="E19" s="74"/>
      <c r="F19" s="75"/>
      <c r="G19" s="78"/>
      <c r="H19" s="106"/>
      <c r="I19" s="75"/>
      <c r="J19" s="78"/>
      <c r="K19" s="106"/>
      <c r="L19" s="79"/>
      <c r="M19" s="78"/>
      <c r="N19" s="106"/>
      <c r="O19" s="79"/>
      <c r="P19" s="78"/>
      <c r="Q19" s="106"/>
      <c r="R19" s="75"/>
      <c r="S19" s="78"/>
      <c r="T19" s="106"/>
      <c r="U19" s="75"/>
      <c r="V19" s="78"/>
      <c r="W19" s="106"/>
      <c r="X19" s="75"/>
      <c r="Y19" s="78"/>
      <c r="Z19" s="106"/>
      <c r="AA19" s="75"/>
      <c r="AB19" s="78"/>
      <c r="AC19" s="106"/>
      <c r="AD19" s="75"/>
      <c r="AE19" s="78"/>
      <c r="AF19" s="106"/>
      <c r="AG19" s="75"/>
      <c r="AH19" s="78"/>
      <c r="AI19" s="106"/>
      <c r="AJ19" s="75"/>
      <c r="AK19" s="78"/>
      <c r="AL19" s="106"/>
      <c r="AM19" s="75"/>
      <c r="AN19" s="76"/>
      <c r="AO19" s="80"/>
      <c r="AP19" s="43">
        <f t="shared" si="0"/>
        <v>0</v>
      </c>
      <c r="AQ19" s="42">
        <f t="shared" si="0"/>
        <v>0</v>
      </c>
      <c r="AR19" s="41">
        <f t="shared" si="14"/>
        <v>0</v>
      </c>
      <c r="AS19" s="105">
        <f t="shared" si="16"/>
        <v>0</v>
      </c>
      <c r="BA19" s="22">
        <f t="shared" si="1"/>
        <v>0</v>
      </c>
      <c r="BB19" s="22">
        <f t="shared" si="2"/>
        <v>0</v>
      </c>
      <c r="BC19" s="22">
        <f t="shared" si="3"/>
        <v>0</v>
      </c>
      <c r="BD19" s="22">
        <f t="shared" si="4"/>
        <v>0</v>
      </c>
      <c r="BE19" s="22">
        <f t="shared" si="5"/>
        <v>0</v>
      </c>
      <c r="BF19" s="22">
        <f t="shared" si="6"/>
        <v>0</v>
      </c>
      <c r="BG19" s="22">
        <f t="shared" si="7"/>
        <v>0</v>
      </c>
      <c r="BH19" s="22">
        <f t="shared" si="8"/>
        <v>0</v>
      </c>
      <c r="BI19" s="22">
        <f t="shared" si="9"/>
        <v>0</v>
      </c>
      <c r="BJ19" s="22">
        <f t="shared" si="10"/>
        <v>0</v>
      </c>
      <c r="BK19" s="22">
        <f t="shared" si="11"/>
        <v>0</v>
      </c>
      <c r="BL19" s="22">
        <f t="shared" si="12"/>
        <v>0</v>
      </c>
      <c r="BM19" s="22">
        <f t="shared" si="13"/>
        <v>0</v>
      </c>
    </row>
    <row r="20" spans="2:65" s="18" customFormat="1" ht="21" customHeight="1">
      <c r="B20" s="83">
        <f t="shared" si="15"/>
        <v>5</v>
      </c>
      <c r="C20" s="370"/>
      <c r="D20" s="371"/>
      <c r="E20" s="74"/>
      <c r="F20" s="75"/>
      <c r="G20" s="76"/>
      <c r="H20" s="77"/>
      <c r="I20" s="75"/>
      <c r="J20" s="78"/>
      <c r="K20" s="77"/>
      <c r="L20" s="79"/>
      <c r="M20" s="78"/>
      <c r="N20" s="77"/>
      <c r="O20" s="79"/>
      <c r="P20" s="78"/>
      <c r="Q20" s="77"/>
      <c r="R20" s="75"/>
      <c r="S20" s="78"/>
      <c r="T20" s="77"/>
      <c r="U20" s="75"/>
      <c r="V20" s="78"/>
      <c r="W20" s="77"/>
      <c r="X20" s="75"/>
      <c r="Y20" s="78"/>
      <c r="Z20" s="106"/>
      <c r="AA20" s="75"/>
      <c r="AB20" s="78"/>
      <c r="AC20" s="106"/>
      <c r="AD20" s="75"/>
      <c r="AE20" s="78"/>
      <c r="AF20" s="77"/>
      <c r="AG20" s="75"/>
      <c r="AH20" s="78"/>
      <c r="AI20" s="77"/>
      <c r="AJ20" s="75"/>
      <c r="AK20" s="78"/>
      <c r="AL20" s="77"/>
      <c r="AM20" s="75"/>
      <c r="AN20" s="76"/>
      <c r="AO20" s="80"/>
      <c r="AP20" s="43">
        <f t="shared" si="0"/>
        <v>0</v>
      </c>
      <c r="AQ20" s="42">
        <f t="shared" si="0"/>
        <v>0</v>
      </c>
      <c r="AR20" s="41">
        <f t="shared" si="14"/>
        <v>0</v>
      </c>
      <c r="AS20" s="105">
        <f t="shared" si="16"/>
        <v>0</v>
      </c>
      <c r="BA20" s="22">
        <f t="shared" si="1"/>
        <v>0</v>
      </c>
      <c r="BB20" s="22">
        <f t="shared" si="2"/>
        <v>0</v>
      </c>
      <c r="BC20" s="22">
        <f t="shared" si="3"/>
        <v>0</v>
      </c>
      <c r="BD20" s="22">
        <f t="shared" si="4"/>
        <v>0</v>
      </c>
      <c r="BE20" s="22">
        <f t="shared" si="5"/>
        <v>0</v>
      </c>
      <c r="BF20" s="22">
        <f t="shared" si="6"/>
        <v>0</v>
      </c>
      <c r="BG20" s="22">
        <f t="shared" si="7"/>
        <v>0</v>
      </c>
      <c r="BH20" s="22">
        <f t="shared" si="8"/>
        <v>0</v>
      </c>
      <c r="BI20" s="22">
        <f t="shared" si="9"/>
        <v>0</v>
      </c>
      <c r="BJ20" s="22">
        <f t="shared" si="10"/>
        <v>0</v>
      </c>
      <c r="BK20" s="22">
        <f t="shared" si="11"/>
        <v>0</v>
      </c>
      <c r="BL20" s="22">
        <f t="shared" si="12"/>
        <v>0</v>
      </c>
      <c r="BM20" s="22">
        <f t="shared" si="13"/>
        <v>0</v>
      </c>
    </row>
    <row r="21" spans="2:65" s="18" customFormat="1" ht="21" customHeight="1">
      <c r="B21" s="83">
        <f t="shared" si="15"/>
        <v>6</v>
      </c>
      <c r="C21" s="370"/>
      <c r="D21" s="371"/>
      <c r="E21" s="74"/>
      <c r="F21" s="75"/>
      <c r="G21" s="76"/>
      <c r="H21" s="77"/>
      <c r="I21" s="75"/>
      <c r="J21" s="78"/>
      <c r="K21" s="77"/>
      <c r="L21" s="79"/>
      <c r="M21" s="78"/>
      <c r="N21" s="77"/>
      <c r="O21" s="79"/>
      <c r="P21" s="78"/>
      <c r="Q21" s="77"/>
      <c r="R21" s="75"/>
      <c r="S21" s="78"/>
      <c r="T21" s="77"/>
      <c r="U21" s="75"/>
      <c r="V21" s="78"/>
      <c r="W21" s="77"/>
      <c r="X21" s="75"/>
      <c r="Y21" s="78"/>
      <c r="Z21" s="77"/>
      <c r="AA21" s="75"/>
      <c r="AB21" s="78"/>
      <c r="AC21" s="77"/>
      <c r="AD21" s="75"/>
      <c r="AE21" s="78"/>
      <c r="AF21" s="77"/>
      <c r="AG21" s="75"/>
      <c r="AH21" s="78"/>
      <c r="AI21" s="77"/>
      <c r="AJ21" s="75"/>
      <c r="AK21" s="78"/>
      <c r="AL21" s="77"/>
      <c r="AM21" s="75"/>
      <c r="AN21" s="76"/>
      <c r="AO21" s="80"/>
      <c r="AP21" s="43">
        <f t="shared" si="0"/>
        <v>0</v>
      </c>
      <c r="AQ21" s="42">
        <f t="shared" si="0"/>
        <v>0</v>
      </c>
      <c r="AR21" s="41">
        <f t="shared" si="14"/>
        <v>0</v>
      </c>
      <c r="AS21" s="105">
        <f t="shared" si="16"/>
        <v>0</v>
      </c>
      <c r="BA21" s="22">
        <f t="shared" si="1"/>
        <v>0</v>
      </c>
      <c r="BB21" s="22">
        <f t="shared" si="2"/>
        <v>0</v>
      </c>
      <c r="BC21" s="22">
        <f t="shared" si="3"/>
        <v>0</v>
      </c>
      <c r="BD21" s="22">
        <f t="shared" si="4"/>
        <v>0</v>
      </c>
      <c r="BE21" s="22">
        <f t="shared" si="5"/>
        <v>0</v>
      </c>
      <c r="BF21" s="22">
        <f t="shared" si="6"/>
        <v>0</v>
      </c>
      <c r="BG21" s="22">
        <f t="shared" si="7"/>
        <v>0</v>
      </c>
      <c r="BH21" s="22">
        <f t="shared" si="8"/>
        <v>0</v>
      </c>
      <c r="BI21" s="22">
        <f t="shared" si="9"/>
        <v>0</v>
      </c>
      <c r="BJ21" s="22">
        <f t="shared" si="10"/>
        <v>0</v>
      </c>
      <c r="BK21" s="22">
        <f t="shared" si="11"/>
        <v>0</v>
      </c>
      <c r="BL21" s="22">
        <f t="shared" si="12"/>
        <v>0</v>
      </c>
      <c r="BM21" s="22">
        <f t="shared" si="13"/>
        <v>0</v>
      </c>
    </row>
    <row r="22" spans="2:65" s="18" customFormat="1" ht="21" customHeight="1">
      <c r="B22" s="83">
        <f t="shared" si="15"/>
        <v>7</v>
      </c>
      <c r="C22" s="370"/>
      <c r="D22" s="371"/>
      <c r="E22" s="74"/>
      <c r="F22" s="75"/>
      <c r="G22" s="76"/>
      <c r="H22" s="77"/>
      <c r="I22" s="75"/>
      <c r="J22" s="78"/>
      <c r="K22" s="77"/>
      <c r="L22" s="79"/>
      <c r="M22" s="78"/>
      <c r="N22" s="77"/>
      <c r="O22" s="79"/>
      <c r="P22" s="78"/>
      <c r="Q22" s="77"/>
      <c r="R22" s="75"/>
      <c r="S22" s="78"/>
      <c r="T22" s="77"/>
      <c r="U22" s="75"/>
      <c r="V22" s="78"/>
      <c r="W22" s="77"/>
      <c r="X22" s="75"/>
      <c r="Y22" s="78"/>
      <c r="Z22" s="77"/>
      <c r="AA22" s="75"/>
      <c r="AB22" s="78"/>
      <c r="AC22" s="77"/>
      <c r="AD22" s="75"/>
      <c r="AE22" s="78"/>
      <c r="AF22" s="77"/>
      <c r="AG22" s="75"/>
      <c r="AH22" s="78"/>
      <c r="AI22" s="77"/>
      <c r="AJ22" s="75"/>
      <c r="AK22" s="78"/>
      <c r="AL22" s="77"/>
      <c r="AM22" s="75"/>
      <c r="AN22" s="76"/>
      <c r="AO22" s="80"/>
      <c r="AP22" s="43">
        <f t="shared" si="0"/>
        <v>0</v>
      </c>
      <c r="AQ22" s="42">
        <f t="shared" si="0"/>
        <v>0</v>
      </c>
      <c r="AR22" s="41">
        <f t="shared" si="14"/>
        <v>0</v>
      </c>
      <c r="AS22" s="105">
        <f t="shared" si="16"/>
        <v>0</v>
      </c>
      <c r="BA22" s="22">
        <f t="shared" si="1"/>
        <v>0</v>
      </c>
      <c r="BB22" s="22">
        <f t="shared" si="2"/>
        <v>0</v>
      </c>
      <c r="BC22" s="22">
        <f t="shared" si="3"/>
        <v>0</v>
      </c>
      <c r="BD22" s="22">
        <f t="shared" si="4"/>
        <v>0</v>
      </c>
      <c r="BE22" s="22">
        <f t="shared" si="5"/>
        <v>0</v>
      </c>
      <c r="BF22" s="22">
        <f t="shared" si="6"/>
        <v>0</v>
      </c>
      <c r="BG22" s="22">
        <f t="shared" si="7"/>
        <v>0</v>
      </c>
      <c r="BH22" s="22">
        <f t="shared" si="8"/>
        <v>0</v>
      </c>
      <c r="BI22" s="22">
        <f t="shared" si="9"/>
        <v>0</v>
      </c>
      <c r="BJ22" s="22">
        <f t="shared" si="10"/>
        <v>0</v>
      </c>
      <c r="BK22" s="22">
        <f t="shared" si="11"/>
        <v>0</v>
      </c>
      <c r="BL22" s="22">
        <f t="shared" si="12"/>
        <v>0</v>
      </c>
      <c r="BM22" s="22">
        <f t="shared" si="13"/>
        <v>0</v>
      </c>
    </row>
    <row r="23" spans="2:65" s="18" customFormat="1" ht="21" customHeight="1">
      <c r="B23" s="83">
        <f t="shared" si="15"/>
        <v>8</v>
      </c>
      <c r="C23" s="370"/>
      <c r="D23" s="371"/>
      <c r="E23" s="74"/>
      <c r="F23" s="75"/>
      <c r="G23" s="76"/>
      <c r="H23" s="77"/>
      <c r="I23" s="75"/>
      <c r="J23" s="78"/>
      <c r="K23" s="77"/>
      <c r="L23" s="79"/>
      <c r="M23" s="78"/>
      <c r="N23" s="77"/>
      <c r="O23" s="79"/>
      <c r="P23" s="78"/>
      <c r="Q23" s="77"/>
      <c r="R23" s="75"/>
      <c r="S23" s="78"/>
      <c r="T23" s="77"/>
      <c r="U23" s="75"/>
      <c r="V23" s="78"/>
      <c r="W23" s="77"/>
      <c r="X23" s="75"/>
      <c r="Y23" s="78"/>
      <c r="Z23" s="77"/>
      <c r="AA23" s="75"/>
      <c r="AB23" s="78"/>
      <c r="AC23" s="77"/>
      <c r="AD23" s="75"/>
      <c r="AE23" s="78"/>
      <c r="AF23" s="77"/>
      <c r="AG23" s="75"/>
      <c r="AH23" s="78"/>
      <c r="AI23" s="77"/>
      <c r="AJ23" s="75"/>
      <c r="AK23" s="78"/>
      <c r="AL23" s="77"/>
      <c r="AM23" s="75"/>
      <c r="AN23" s="76"/>
      <c r="AO23" s="80"/>
      <c r="AP23" s="43">
        <f t="shared" si="0"/>
        <v>0</v>
      </c>
      <c r="AQ23" s="42">
        <f t="shared" si="0"/>
        <v>0</v>
      </c>
      <c r="AR23" s="41">
        <f t="shared" si="14"/>
        <v>0</v>
      </c>
      <c r="AS23" s="105">
        <f t="shared" si="16"/>
        <v>0</v>
      </c>
      <c r="BA23" s="22">
        <f t="shared" si="1"/>
        <v>0</v>
      </c>
      <c r="BB23" s="22">
        <f t="shared" si="2"/>
        <v>0</v>
      </c>
      <c r="BC23" s="22">
        <f t="shared" si="3"/>
        <v>0</v>
      </c>
      <c r="BD23" s="22">
        <f t="shared" si="4"/>
        <v>0</v>
      </c>
      <c r="BE23" s="22">
        <f t="shared" si="5"/>
        <v>0</v>
      </c>
      <c r="BF23" s="22">
        <f t="shared" si="6"/>
        <v>0</v>
      </c>
      <c r="BG23" s="22">
        <f t="shared" si="7"/>
        <v>0</v>
      </c>
      <c r="BH23" s="22">
        <f t="shared" si="8"/>
        <v>0</v>
      </c>
      <c r="BI23" s="22">
        <f t="shared" si="9"/>
        <v>0</v>
      </c>
      <c r="BJ23" s="22">
        <f t="shared" si="10"/>
        <v>0</v>
      </c>
      <c r="BK23" s="22">
        <f t="shared" si="11"/>
        <v>0</v>
      </c>
      <c r="BL23" s="22">
        <f t="shared" si="12"/>
        <v>0</v>
      </c>
      <c r="BM23" s="22">
        <f t="shared" si="13"/>
        <v>0</v>
      </c>
    </row>
    <row r="24" spans="2:65" s="18" customFormat="1" ht="21" customHeight="1">
      <c r="B24" s="83">
        <f t="shared" si="15"/>
        <v>9</v>
      </c>
      <c r="C24" s="370"/>
      <c r="D24" s="371"/>
      <c r="E24" s="74"/>
      <c r="F24" s="75"/>
      <c r="G24" s="76"/>
      <c r="H24" s="77"/>
      <c r="I24" s="75"/>
      <c r="J24" s="78"/>
      <c r="K24" s="77"/>
      <c r="L24" s="79"/>
      <c r="M24" s="78"/>
      <c r="N24" s="77"/>
      <c r="O24" s="79"/>
      <c r="P24" s="78"/>
      <c r="Q24" s="77"/>
      <c r="R24" s="75"/>
      <c r="S24" s="78"/>
      <c r="T24" s="77"/>
      <c r="U24" s="75"/>
      <c r="V24" s="78"/>
      <c r="W24" s="77"/>
      <c r="X24" s="75"/>
      <c r="Y24" s="78"/>
      <c r="Z24" s="77"/>
      <c r="AA24" s="75"/>
      <c r="AB24" s="78"/>
      <c r="AC24" s="77"/>
      <c r="AD24" s="75"/>
      <c r="AE24" s="78"/>
      <c r="AF24" s="77"/>
      <c r="AG24" s="75"/>
      <c r="AH24" s="78"/>
      <c r="AI24" s="77"/>
      <c r="AJ24" s="75"/>
      <c r="AK24" s="78"/>
      <c r="AL24" s="77"/>
      <c r="AM24" s="75"/>
      <c r="AN24" s="76"/>
      <c r="AO24" s="80"/>
      <c r="AP24" s="43">
        <f t="shared" si="0"/>
        <v>0</v>
      </c>
      <c r="AQ24" s="42">
        <f t="shared" si="0"/>
        <v>0</v>
      </c>
      <c r="AR24" s="41">
        <f t="shared" si="14"/>
        <v>0</v>
      </c>
      <c r="AS24" s="105">
        <f t="shared" si="16"/>
        <v>0</v>
      </c>
      <c r="BA24" s="22">
        <f t="shared" si="1"/>
        <v>0</v>
      </c>
      <c r="BB24" s="22">
        <f t="shared" si="2"/>
        <v>0</v>
      </c>
      <c r="BC24" s="22">
        <f t="shared" si="3"/>
        <v>0</v>
      </c>
      <c r="BD24" s="22">
        <f t="shared" si="4"/>
        <v>0</v>
      </c>
      <c r="BE24" s="22">
        <f t="shared" si="5"/>
        <v>0</v>
      </c>
      <c r="BF24" s="22">
        <f t="shared" si="6"/>
        <v>0</v>
      </c>
      <c r="BG24" s="22">
        <f t="shared" si="7"/>
        <v>0</v>
      </c>
      <c r="BH24" s="22">
        <f t="shared" si="8"/>
        <v>0</v>
      </c>
      <c r="BI24" s="22">
        <f t="shared" si="9"/>
        <v>0</v>
      </c>
      <c r="BJ24" s="22">
        <f t="shared" si="10"/>
        <v>0</v>
      </c>
      <c r="BK24" s="22">
        <f t="shared" si="11"/>
        <v>0</v>
      </c>
      <c r="BL24" s="22">
        <f t="shared" si="12"/>
        <v>0</v>
      </c>
      <c r="BM24" s="22">
        <f t="shared" si="13"/>
        <v>0</v>
      </c>
    </row>
    <row r="25" spans="2:65" s="18" customFormat="1" ht="21" customHeight="1">
      <c r="B25" s="83">
        <f t="shared" si="15"/>
        <v>10</v>
      </c>
      <c r="C25" s="370"/>
      <c r="D25" s="371"/>
      <c r="E25" s="74"/>
      <c r="F25" s="75"/>
      <c r="G25" s="76"/>
      <c r="H25" s="77"/>
      <c r="I25" s="75"/>
      <c r="J25" s="78"/>
      <c r="K25" s="77"/>
      <c r="L25" s="79"/>
      <c r="M25" s="78"/>
      <c r="N25" s="77"/>
      <c r="O25" s="79"/>
      <c r="P25" s="78"/>
      <c r="Q25" s="77"/>
      <c r="R25" s="75"/>
      <c r="S25" s="78"/>
      <c r="T25" s="77"/>
      <c r="U25" s="75"/>
      <c r="V25" s="78"/>
      <c r="W25" s="77"/>
      <c r="X25" s="75"/>
      <c r="Y25" s="78"/>
      <c r="Z25" s="77"/>
      <c r="AA25" s="75"/>
      <c r="AB25" s="78"/>
      <c r="AC25" s="77"/>
      <c r="AD25" s="75"/>
      <c r="AE25" s="78"/>
      <c r="AF25" s="77"/>
      <c r="AG25" s="75"/>
      <c r="AH25" s="78"/>
      <c r="AI25" s="77"/>
      <c r="AJ25" s="75"/>
      <c r="AK25" s="78"/>
      <c r="AL25" s="77"/>
      <c r="AM25" s="75"/>
      <c r="AN25" s="76"/>
      <c r="AO25" s="80"/>
      <c r="AP25" s="43">
        <f t="shared" si="0"/>
        <v>0</v>
      </c>
      <c r="AQ25" s="42">
        <f t="shared" si="0"/>
        <v>0</v>
      </c>
      <c r="AR25" s="41">
        <f t="shared" si="14"/>
        <v>0</v>
      </c>
      <c r="AS25" s="105">
        <f t="shared" si="16"/>
        <v>0</v>
      </c>
      <c r="BA25" s="22">
        <f t="shared" si="1"/>
        <v>0</v>
      </c>
      <c r="BB25" s="22">
        <f t="shared" si="2"/>
        <v>0</v>
      </c>
      <c r="BC25" s="22">
        <f t="shared" si="3"/>
        <v>0</v>
      </c>
      <c r="BD25" s="22">
        <f t="shared" si="4"/>
        <v>0</v>
      </c>
      <c r="BE25" s="22">
        <f t="shared" si="5"/>
        <v>0</v>
      </c>
      <c r="BF25" s="22">
        <f t="shared" si="6"/>
        <v>0</v>
      </c>
      <c r="BG25" s="22">
        <f t="shared" si="7"/>
        <v>0</v>
      </c>
      <c r="BH25" s="22">
        <f t="shared" si="8"/>
        <v>0</v>
      </c>
      <c r="BI25" s="22">
        <f t="shared" si="9"/>
        <v>0</v>
      </c>
      <c r="BJ25" s="22">
        <f t="shared" si="10"/>
        <v>0</v>
      </c>
      <c r="BK25" s="22">
        <f t="shared" si="11"/>
        <v>0</v>
      </c>
      <c r="BL25" s="22">
        <f t="shared" si="12"/>
        <v>0</v>
      </c>
      <c r="BM25" s="22">
        <f t="shared" si="13"/>
        <v>0</v>
      </c>
    </row>
    <row r="26" spans="2:65" s="18" customFormat="1" ht="21" customHeight="1">
      <c r="B26" s="83">
        <f t="shared" si="15"/>
        <v>11</v>
      </c>
      <c r="C26" s="370"/>
      <c r="D26" s="371"/>
      <c r="E26" s="74"/>
      <c r="F26" s="75"/>
      <c r="G26" s="76"/>
      <c r="H26" s="77"/>
      <c r="I26" s="75"/>
      <c r="J26" s="78"/>
      <c r="K26" s="77"/>
      <c r="L26" s="79"/>
      <c r="M26" s="78"/>
      <c r="N26" s="77"/>
      <c r="O26" s="79"/>
      <c r="P26" s="78"/>
      <c r="Q26" s="77"/>
      <c r="R26" s="75"/>
      <c r="S26" s="78"/>
      <c r="T26" s="77"/>
      <c r="U26" s="75"/>
      <c r="V26" s="78"/>
      <c r="W26" s="77"/>
      <c r="X26" s="75"/>
      <c r="Y26" s="78"/>
      <c r="Z26" s="77"/>
      <c r="AA26" s="75"/>
      <c r="AB26" s="78"/>
      <c r="AC26" s="77"/>
      <c r="AD26" s="75"/>
      <c r="AE26" s="78"/>
      <c r="AF26" s="77"/>
      <c r="AG26" s="75"/>
      <c r="AH26" s="78"/>
      <c r="AI26" s="77"/>
      <c r="AJ26" s="75"/>
      <c r="AK26" s="78"/>
      <c r="AL26" s="77"/>
      <c r="AM26" s="75"/>
      <c r="AN26" s="76"/>
      <c r="AO26" s="80"/>
      <c r="AP26" s="43">
        <f t="shared" si="0"/>
        <v>0</v>
      </c>
      <c r="AQ26" s="42">
        <f t="shared" si="0"/>
        <v>0</v>
      </c>
      <c r="AR26" s="41">
        <f t="shared" si="14"/>
        <v>0</v>
      </c>
      <c r="AS26" s="105">
        <f t="shared" si="16"/>
        <v>0</v>
      </c>
      <c r="BA26" s="22">
        <f t="shared" si="1"/>
        <v>0</v>
      </c>
      <c r="BB26" s="22">
        <f t="shared" si="2"/>
        <v>0</v>
      </c>
      <c r="BC26" s="22">
        <f t="shared" si="3"/>
        <v>0</v>
      </c>
      <c r="BD26" s="22">
        <f t="shared" si="4"/>
        <v>0</v>
      </c>
      <c r="BE26" s="22">
        <f t="shared" si="5"/>
        <v>0</v>
      </c>
      <c r="BF26" s="22">
        <f t="shared" si="6"/>
        <v>0</v>
      </c>
      <c r="BG26" s="22">
        <f t="shared" si="7"/>
        <v>0</v>
      </c>
      <c r="BH26" s="22">
        <f t="shared" si="8"/>
        <v>0</v>
      </c>
      <c r="BI26" s="22">
        <f t="shared" si="9"/>
        <v>0</v>
      </c>
      <c r="BJ26" s="22">
        <f t="shared" si="10"/>
        <v>0</v>
      </c>
      <c r="BK26" s="22">
        <f t="shared" si="11"/>
        <v>0</v>
      </c>
      <c r="BL26" s="22">
        <f t="shared" si="12"/>
        <v>0</v>
      </c>
      <c r="BM26" s="22">
        <f t="shared" si="13"/>
        <v>0</v>
      </c>
    </row>
    <row r="27" spans="2:65" s="18" customFormat="1" ht="21" customHeight="1">
      <c r="B27" s="83">
        <f t="shared" si="15"/>
        <v>12</v>
      </c>
      <c r="C27" s="370"/>
      <c r="D27" s="371"/>
      <c r="E27" s="74"/>
      <c r="F27" s="75"/>
      <c r="G27" s="76"/>
      <c r="H27" s="77"/>
      <c r="I27" s="75"/>
      <c r="J27" s="78"/>
      <c r="K27" s="77"/>
      <c r="L27" s="79"/>
      <c r="M27" s="78"/>
      <c r="N27" s="77"/>
      <c r="O27" s="79"/>
      <c r="P27" s="78"/>
      <c r="Q27" s="77"/>
      <c r="R27" s="75"/>
      <c r="S27" s="78"/>
      <c r="T27" s="77"/>
      <c r="U27" s="75"/>
      <c r="V27" s="78"/>
      <c r="W27" s="77"/>
      <c r="X27" s="75"/>
      <c r="Y27" s="78"/>
      <c r="Z27" s="77"/>
      <c r="AA27" s="75"/>
      <c r="AB27" s="78"/>
      <c r="AC27" s="77"/>
      <c r="AD27" s="75"/>
      <c r="AE27" s="78"/>
      <c r="AF27" s="77"/>
      <c r="AG27" s="75"/>
      <c r="AH27" s="78"/>
      <c r="AI27" s="77"/>
      <c r="AJ27" s="75"/>
      <c r="AK27" s="78"/>
      <c r="AL27" s="77"/>
      <c r="AM27" s="75"/>
      <c r="AN27" s="76"/>
      <c r="AO27" s="80"/>
      <c r="AP27" s="43">
        <f t="shared" si="0"/>
        <v>0</v>
      </c>
      <c r="AQ27" s="42">
        <f t="shared" si="0"/>
        <v>0</v>
      </c>
      <c r="AR27" s="41">
        <f t="shared" si="14"/>
        <v>0</v>
      </c>
      <c r="AS27" s="105">
        <f t="shared" si="16"/>
        <v>0</v>
      </c>
      <c r="BA27" s="22">
        <f t="shared" si="1"/>
        <v>0</v>
      </c>
      <c r="BB27" s="22">
        <f t="shared" si="2"/>
        <v>0</v>
      </c>
      <c r="BC27" s="22">
        <f t="shared" si="3"/>
        <v>0</v>
      </c>
      <c r="BD27" s="22">
        <f t="shared" si="4"/>
        <v>0</v>
      </c>
      <c r="BE27" s="22">
        <f t="shared" si="5"/>
        <v>0</v>
      </c>
      <c r="BF27" s="22">
        <f t="shared" si="6"/>
        <v>0</v>
      </c>
      <c r="BG27" s="22">
        <f t="shared" si="7"/>
        <v>0</v>
      </c>
      <c r="BH27" s="22">
        <f t="shared" si="8"/>
        <v>0</v>
      </c>
      <c r="BI27" s="22">
        <f t="shared" si="9"/>
        <v>0</v>
      </c>
      <c r="BJ27" s="22">
        <f t="shared" si="10"/>
        <v>0</v>
      </c>
      <c r="BK27" s="22">
        <f t="shared" si="11"/>
        <v>0</v>
      </c>
      <c r="BL27" s="22">
        <f t="shared" si="12"/>
        <v>0</v>
      </c>
      <c r="BM27" s="22">
        <f t="shared" si="13"/>
        <v>0</v>
      </c>
    </row>
    <row r="28" spans="2:65" s="18" customFormat="1" ht="21" customHeight="1">
      <c r="B28" s="83">
        <f t="shared" si="15"/>
        <v>13</v>
      </c>
      <c r="C28" s="370"/>
      <c r="D28" s="371"/>
      <c r="E28" s="74"/>
      <c r="F28" s="75"/>
      <c r="G28" s="76"/>
      <c r="H28" s="77"/>
      <c r="I28" s="75"/>
      <c r="J28" s="78"/>
      <c r="K28" s="77"/>
      <c r="L28" s="79"/>
      <c r="M28" s="78"/>
      <c r="N28" s="77"/>
      <c r="O28" s="79"/>
      <c r="P28" s="78"/>
      <c r="Q28" s="77"/>
      <c r="R28" s="75"/>
      <c r="S28" s="78"/>
      <c r="T28" s="77"/>
      <c r="U28" s="75"/>
      <c r="V28" s="78"/>
      <c r="W28" s="77"/>
      <c r="X28" s="75"/>
      <c r="Y28" s="78"/>
      <c r="Z28" s="77"/>
      <c r="AA28" s="75"/>
      <c r="AB28" s="78"/>
      <c r="AC28" s="77"/>
      <c r="AD28" s="75"/>
      <c r="AE28" s="78"/>
      <c r="AF28" s="77"/>
      <c r="AG28" s="75"/>
      <c r="AH28" s="78"/>
      <c r="AI28" s="77"/>
      <c r="AJ28" s="75"/>
      <c r="AK28" s="78"/>
      <c r="AL28" s="77"/>
      <c r="AM28" s="75"/>
      <c r="AN28" s="76"/>
      <c r="AO28" s="80"/>
      <c r="AP28" s="43">
        <f t="shared" si="0"/>
        <v>0</v>
      </c>
      <c r="AQ28" s="42">
        <f t="shared" si="0"/>
        <v>0</v>
      </c>
      <c r="AR28" s="41">
        <f t="shared" si="14"/>
        <v>0</v>
      </c>
      <c r="AS28" s="105">
        <f t="shared" si="16"/>
        <v>0</v>
      </c>
      <c r="BA28" s="22">
        <f t="shared" si="1"/>
        <v>0</v>
      </c>
      <c r="BB28" s="22">
        <f t="shared" si="2"/>
        <v>0</v>
      </c>
      <c r="BC28" s="22">
        <f t="shared" si="3"/>
        <v>0</v>
      </c>
      <c r="BD28" s="22">
        <f t="shared" si="4"/>
        <v>0</v>
      </c>
      <c r="BE28" s="22">
        <f t="shared" si="5"/>
        <v>0</v>
      </c>
      <c r="BF28" s="22">
        <f t="shared" si="6"/>
        <v>0</v>
      </c>
      <c r="BG28" s="22">
        <f t="shared" si="7"/>
        <v>0</v>
      </c>
      <c r="BH28" s="22">
        <f t="shared" si="8"/>
        <v>0</v>
      </c>
      <c r="BI28" s="22">
        <f t="shared" si="9"/>
        <v>0</v>
      </c>
      <c r="BJ28" s="22">
        <f t="shared" si="10"/>
        <v>0</v>
      </c>
      <c r="BK28" s="22">
        <f t="shared" si="11"/>
        <v>0</v>
      </c>
      <c r="BL28" s="22">
        <f t="shared" si="12"/>
        <v>0</v>
      </c>
      <c r="BM28" s="22">
        <f t="shared" si="13"/>
        <v>0</v>
      </c>
    </row>
    <row r="29" spans="2:65" s="18" customFormat="1" ht="21" customHeight="1">
      <c r="B29" s="83">
        <f t="shared" si="15"/>
        <v>14</v>
      </c>
      <c r="C29" s="370"/>
      <c r="D29" s="371"/>
      <c r="E29" s="74"/>
      <c r="F29" s="75"/>
      <c r="G29" s="76"/>
      <c r="H29" s="77"/>
      <c r="I29" s="75"/>
      <c r="J29" s="78"/>
      <c r="K29" s="77"/>
      <c r="L29" s="79"/>
      <c r="M29" s="78"/>
      <c r="N29" s="77"/>
      <c r="O29" s="79"/>
      <c r="P29" s="78"/>
      <c r="Q29" s="77"/>
      <c r="R29" s="75"/>
      <c r="S29" s="78"/>
      <c r="T29" s="77"/>
      <c r="U29" s="75"/>
      <c r="V29" s="78"/>
      <c r="W29" s="77"/>
      <c r="X29" s="75"/>
      <c r="Y29" s="78"/>
      <c r="Z29" s="77"/>
      <c r="AA29" s="75"/>
      <c r="AB29" s="78"/>
      <c r="AC29" s="77"/>
      <c r="AD29" s="75"/>
      <c r="AE29" s="78"/>
      <c r="AF29" s="77"/>
      <c r="AG29" s="75"/>
      <c r="AH29" s="78"/>
      <c r="AI29" s="77"/>
      <c r="AJ29" s="75"/>
      <c r="AK29" s="78"/>
      <c r="AL29" s="77"/>
      <c r="AM29" s="75"/>
      <c r="AN29" s="76"/>
      <c r="AO29" s="80"/>
      <c r="AP29" s="43">
        <f t="shared" si="0"/>
        <v>0</v>
      </c>
      <c r="AQ29" s="42">
        <f t="shared" si="0"/>
        <v>0</v>
      </c>
      <c r="AR29" s="41">
        <f t="shared" si="14"/>
        <v>0</v>
      </c>
      <c r="AS29" s="105">
        <f t="shared" si="16"/>
        <v>0</v>
      </c>
      <c r="BA29" s="22">
        <f t="shared" si="1"/>
        <v>0</v>
      </c>
      <c r="BB29" s="22">
        <f t="shared" si="2"/>
        <v>0</v>
      </c>
      <c r="BC29" s="22">
        <f t="shared" si="3"/>
        <v>0</v>
      </c>
      <c r="BD29" s="22">
        <f t="shared" si="4"/>
        <v>0</v>
      </c>
      <c r="BE29" s="22">
        <f t="shared" si="5"/>
        <v>0</v>
      </c>
      <c r="BF29" s="22">
        <f t="shared" si="6"/>
        <v>0</v>
      </c>
      <c r="BG29" s="22">
        <f t="shared" si="7"/>
        <v>0</v>
      </c>
      <c r="BH29" s="22">
        <f t="shared" si="8"/>
        <v>0</v>
      </c>
      <c r="BI29" s="22">
        <f t="shared" si="9"/>
        <v>0</v>
      </c>
      <c r="BJ29" s="22">
        <f t="shared" si="10"/>
        <v>0</v>
      </c>
      <c r="BK29" s="22">
        <f t="shared" si="11"/>
        <v>0</v>
      </c>
      <c r="BL29" s="22">
        <f t="shared" si="12"/>
        <v>0</v>
      </c>
      <c r="BM29" s="22">
        <f t="shared" si="13"/>
        <v>0</v>
      </c>
    </row>
    <row r="30" spans="2:65" s="18" customFormat="1" ht="21" customHeight="1">
      <c r="B30" s="83">
        <f t="shared" si="15"/>
        <v>15</v>
      </c>
      <c r="C30" s="370"/>
      <c r="D30" s="371"/>
      <c r="E30" s="74"/>
      <c r="F30" s="75"/>
      <c r="G30" s="76"/>
      <c r="H30" s="77"/>
      <c r="I30" s="75"/>
      <c r="J30" s="78"/>
      <c r="K30" s="77"/>
      <c r="L30" s="79"/>
      <c r="M30" s="78"/>
      <c r="N30" s="77"/>
      <c r="O30" s="79"/>
      <c r="P30" s="78"/>
      <c r="Q30" s="77"/>
      <c r="R30" s="75"/>
      <c r="S30" s="78"/>
      <c r="T30" s="77"/>
      <c r="U30" s="75"/>
      <c r="V30" s="78"/>
      <c r="W30" s="77"/>
      <c r="X30" s="75"/>
      <c r="Y30" s="78"/>
      <c r="Z30" s="77"/>
      <c r="AA30" s="75"/>
      <c r="AB30" s="78"/>
      <c r="AC30" s="77"/>
      <c r="AD30" s="75"/>
      <c r="AE30" s="78"/>
      <c r="AF30" s="77"/>
      <c r="AG30" s="75"/>
      <c r="AH30" s="78"/>
      <c r="AI30" s="77"/>
      <c r="AJ30" s="75"/>
      <c r="AK30" s="78"/>
      <c r="AL30" s="77"/>
      <c r="AM30" s="75"/>
      <c r="AN30" s="76"/>
      <c r="AO30" s="80"/>
      <c r="AP30" s="43">
        <f t="shared" si="0"/>
        <v>0</v>
      </c>
      <c r="AQ30" s="42">
        <f t="shared" si="0"/>
        <v>0</v>
      </c>
      <c r="AR30" s="41">
        <f t="shared" si="14"/>
        <v>0</v>
      </c>
      <c r="AS30" s="105">
        <f t="shared" si="16"/>
        <v>0</v>
      </c>
      <c r="BA30" s="22">
        <f t="shared" si="1"/>
        <v>0</v>
      </c>
      <c r="BB30" s="22">
        <f t="shared" si="2"/>
        <v>0</v>
      </c>
      <c r="BC30" s="22">
        <f t="shared" si="3"/>
        <v>0</v>
      </c>
      <c r="BD30" s="22">
        <f t="shared" si="4"/>
        <v>0</v>
      </c>
      <c r="BE30" s="22">
        <f t="shared" si="5"/>
        <v>0</v>
      </c>
      <c r="BF30" s="22">
        <f t="shared" si="6"/>
        <v>0</v>
      </c>
      <c r="BG30" s="22">
        <f t="shared" si="7"/>
        <v>0</v>
      </c>
      <c r="BH30" s="22">
        <f t="shared" si="8"/>
        <v>0</v>
      </c>
      <c r="BI30" s="22">
        <f t="shared" si="9"/>
        <v>0</v>
      </c>
      <c r="BJ30" s="22">
        <f t="shared" si="10"/>
        <v>0</v>
      </c>
      <c r="BK30" s="22">
        <f t="shared" si="11"/>
        <v>0</v>
      </c>
      <c r="BL30" s="22">
        <f t="shared" si="12"/>
        <v>0</v>
      </c>
      <c r="BM30" s="22">
        <f t="shared" si="13"/>
        <v>0</v>
      </c>
    </row>
    <row r="31" spans="2:65" s="18" customFormat="1" ht="21" customHeight="1">
      <c r="B31" s="83">
        <f t="shared" si="15"/>
        <v>16</v>
      </c>
      <c r="C31" s="370"/>
      <c r="D31" s="371"/>
      <c r="E31" s="74"/>
      <c r="F31" s="75"/>
      <c r="G31" s="76"/>
      <c r="H31" s="77"/>
      <c r="I31" s="75"/>
      <c r="J31" s="78"/>
      <c r="K31" s="77"/>
      <c r="L31" s="79"/>
      <c r="M31" s="78"/>
      <c r="N31" s="77"/>
      <c r="O31" s="79"/>
      <c r="P31" s="78"/>
      <c r="Q31" s="77"/>
      <c r="R31" s="75"/>
      <c r="S31" s="78"/>
      <c r="T31" s="77"/>
      <c r="U31" s="75"/>
      <c r="V31" s="78"/>
      <c r="W31" s="77"/>
      <c r="X31" s="75"/>
      <c r="Y31" s="78"/>
      <c r="Z31" s="77"/>
      <c r="AA31" s="75"/>
      <c r="AB31" s="78"/>
      <c r="AC31" s="77"/>
      <c r="AD31" s="75"/>
      <c r="AE31" s="78"/>
      <c r="AF31" s="77"/>
      <c r="AG31" s="75"/>
      <c r="AH31" s="78"/>
      <c r="AI31" s="77"/>
      <c r="AJ31" s="75"/>
      <c r="AK31" s="78"/>
      <c r="AL31" s="77"/>
      <c r="AM31" s="75"/>
      <c r="AN31" s="76"/>
      <c r="AO31" s="80"/>
      <c r="AP31" s="43">
        <f t="shared" si="0"/>
        <v>0</v>
      </c>
      <c r="AQ31" s="42">
        <f t="shared" si="0"/>
        <v>0</v>
      </c>
      <c r="AR31" s="41">
        <f t="shared" si="14"/>
        <v>0</v>
      </c>
      <c r="AS31" s="105">
        <f t="shared" si="16"/>
        <v>0</v>
      </c>
      <c r="BA31" s="22">
        <f t="shared" si="1"/>
        <v>0</v>
      </c>
      <c r="BB31" s="22">
        <f t="shared" si="2"/>
        <v>0</v>
      </c>
      <c r="BC31" s="22">
        <f t="shared" si="3"/>
        <v>0</v>
      </c>
      <c r="BD31" s="22">
        <f t="shared" si="4"/>
        <v>0</v>
      </c>
      <c r="BE31" s="22">
        <f t="shared" si="5"/>
        <v>0</v>
      </c>
      <c r="BF31" s="22">
        <f t="shared" si="6"/>
        <v>0</v>
      </c>
      <c r="BG31" s="22">
        <f t="shared" si="7"/>
        <v>0</v>
      </c>
      <c r="BH31" s="22">
        <f t="shared" si="8"/>
        <v>0</v>
      </c>
      <c r="BI31" s="22">
        <f t="shared" si="9"/>
        <v>0</v>
      </c>
      <c r="BJ31" s="22">
        <f t="shared" si="10"/>
        <v>0</v>
      </c>
      <c r="BK31" s="22">
        <f t="shared" si="11"/>
        <v>0</v>
      </c>
      <c r="BL31" s="22">
        <f t="shared" si="12"/>
        <v>0</v>
      </c>
      <c r="BM31" s="22">
        <f t="shared" si="13"/>
        <v>0</v>
      </c>
    </row>
    <row r="32" spans="2:65" s="18" customFormat="1" ht="21" customHeight="1">
      <c r="B32" s="83">
        <f t="shared" si="15"/>
        <v>17</v>
      </c>
      <c r="C32" s="370"/>
      <c r="D32" s="371"/>
      <c r="E32" s="74"/>
      <c r="F32" s="75"/>
      <c r="G32" s="76"/>
      <c r="H32" s="77"/>
      <c r="I32" s="75"/>
      <c r="J32" s="78"/>
      <c r="K32" s="77"/>
      <c r="L32" s="79"/>
      <c r="M32" s="78"/>
      <c r="N32" s="77"/>
      <c r="O32" s="79"/>
      <c r="P32" s="78"/>
      <c r="Q32" s="77"/>
      <c r="R32" s="75"/>
      <c r="S32" s="78"/>
      <c r="T32" s="77"/>
      <c r="U32" s="75"/>
      <c r="V32" s="78"/>
      <c r="W32" s="77"/>
      <c r="X32" s="75"/>
      <c r="Y32" s="78"/>
      <c r="Z32" s="77"/>
      <c r="AA32" s="75"/>
      <c r="AB32" s="78"/>
      <c r="AC32" s="77"/>
      <c r="AD32" s="75"/>
      <c r="AE32" s="78"/>
      <c r="AF32" s="77"/>
      <c r="AG32" s="75"/>
      <c r="AH32" s="78"/>
      <c r="AI32" s="77"/>
      <c r="AJ32" s="75"/>
      <c r="AK32" s="78"/>
      <c r="AL32" s="77"/>
      <c r="AM32" s="75"/>
      <c r="AN32" s="76"/>
      <c r="AO32" s="80"/>
      <c r="AP32" s="43">
        <f t="shared" ref="AP32:AQ95" si="17">SUM(E32,H32,K32,N32,Q32,T32,W32,Z32,AC32,AF32,AI32,AL32)</f>
        <v>0</v>
      </c>
      <c r="AQ32" s="42">
        <f t="shared" si="17"/>
        <v>0</v>
      </c>
      <c r="AR32" s="41">
        <f t="shared" si="14"/>
        <v>0</v>
      </c>
      <c r="AS32" s="105">
        <f>E32+H32+K32+N32+Q32+T32+W32+Z32+AC32+AF32+AI32+AL32</f>
        <v>0</v>
      </c>
      <c r="BA32" s="22">
        <f t="shared" si="1"/>
        <v>0</v>
      </c>
      <c r="BB32" s="22">
        <f t="shared" si="2"/>
        <v>0</v>
      </c>
      <c r="BC32" s="22">
        <f t="shared" si="3"/>
        <v>0</v>
      </c>
      <c r="BD32" s="22">
        <f t="shared" si="4"/>
        <v>0</v>
      </c>
      <c r="BE32" s="22">
        <f t="shared" si="5"/>
        <v>0</v>
      </c>
      <c r="BF32" s="22">
        <f t="shared" si="6"/>
        <v>0</v>
      </c>
      <c r="BG32" s="22">
        <f t="shared" si="7"/>
        <v>0</v>
      </c>
      <c r="BH32" s="22">
        <f t="shared" si="8"/>
        <v>0</v>
      </c>
      <c r="BI32" s="22">
        <f t="shared" si="9"/>
        <v>0</v>
      </c>
      <c r="BJ32" s="22">
        <f t="shared" si="10"/>
        <v>0</v>
      </c>
      <c r="BK32" s="22">
        <f t="shared" si="11"/>
        <v>0</v>
      </c>
      <c r="BL32" s="22">
        <f t="shared" si="12"/>
        <v>0</v>
      </c>
      <c r="BM32" s="22">
        <f t="shared" si="13"/>
        <v>0</v>
      </c>
    </row>
    <row r="33" spans="2:66" s="18" customFormat="1" ht="21" customHeight="1">
      <c r="B33" s="83">
        <f t="shared" si="15"/>
        <v>18</v>
      </c>
      <c r="C33" s="370"/>
      <c r="D33" s="371"/>
      <c r="E33" s="74"/>
      <c r="F33" s="75"/>
      <c r="G33" s="76"/>
      <c r="H33" s="77"/>
      <c r="I33" s="75"/>
      <c r="J33" s="78"/>
      <c r="K33" s="77"/>
      <c r="L33" s="79"/>
      <c r="M33" s="78"/>
      <c r="N33" s="77"/>
      <c r="O33" s="79"/>
      <c r="P33" s="78"/>
      <c r="Q33" s="77"/>
      <c r="R33" s="75"/>
      <c r="S33" s="78"/>
      <c r="T33" s="77"/>
      <c r="U33" s="75"/>
      <c r="V33" s="78"/>
      <c r="W33" s="77"/>
      <c r="X33" s="75"/>
      <c r="Y33" s="78"/>
      <c r="Z33" s="77"/>
      <c r="AA33" s="75"/>
      <c r="AB33" s="78"/>
      <c r="AC33" s="77"/>
      <c r="AD33" s="75"/>
      <c r="AE33" s="78"/>
      <c r="AF33" s="77"/>
      <c r="AG33" s="75"/>
      <c r="AH33" s="78"/>
      <c r="AI33" s="77"/>
      <c r="AJ33" s="75"/>
      <c r="AK33" s="78"/>
      <c r="AL33" s="77"/>
      <c r="AM33" s="75"/>
      <c r="AN33" s="76"/>
      <c r="AO33" s="80"/>
      <c r="AP33" s="43">
        <f t="shared" si="17"/>
        <v>0</v>
      </c>
      <c r="AQ33" s="42">
        <f t="shared" si="17"/>
        <v>0</v>
      </c>
      <c r="AR33" s="41">
        <f t="shared" si="14"/>
        <v>0</v>
      </c>
      <c r="AS33" s="105">
        <f t="shared" si="16"/>
        <v>0</v>
      </c>
      <c r="BA33" s="22">
        <f t="shared" si="1"/>
        <v>0</v>
      </c>
      <c r="BB33" s="22">
        <f t="shared" si="2"/>
        <v>0</v>
      </c>
      <c r="BC33" s="22">
        <f t="shared" si="3"/>
        <v>0</v>
      </c>
      <c r="BD33" s="22">
        <f t="shared" si="4"/>
        <v>0</v>
      </c>
      <c r="BE33" s="22">
        <f t="shared" si="5"/>
        <v>0</v>
      </c>
      <c r="BF33" s="22">
        <f t="shared" si="6"/>
        <v>0</v>
      </c>
      <c r="BG33" s="22">
        <f t="shared" si="7"/>
        <v>0</v>
      </c>
      <c r="BH33" s="22">
        <f t="shared" si="8"/>
        <v>0</v>
      </c>
      <c r="BI33" s="22">
        <f t="shared" si="9"/>
        <v>0</v>
      </c>
      <c r="BJ33" s="22">
        <f t="shared" si="10"/>
        <v>0</v>
      </c>
      <c r="BK33" s="22">
        <f t="shared" si="11"/>
        <v>0</v>
      </c>
      <c r="BL33" s="22">
        <f t="shared" si="12"/>
        <v>0</v>
      </c>
      <c r="BM33" s="22">
        <f t="shared" si="13"/>
        <v>0</v>
      </c>
    </row>
    <row r="34" spans="2:66" s="18" customFormat="1" ht="21" customHeight="1">
      <c r="B34" s="83">
        <f t="shared" si="15"/>
        <v>19</v>
      </c>
      <c r="C34" s="370"/>
      <c r="D34" s="371"/>
      <c r="E34" s="74"/>
      <c r="F34" s="75"/>
      <c r="G34" s="76"/>
      <c r="H34" s="77"/>
      <c r="I34" s="75"/>
      <c r="J34" s="78"/>
      <c r="K34" s="77"/>
      <c r="L34" s="79"/>
      <c r="M34" s="78"/>
      <c r="N34" s="77"/>
      <c r="O34" s="79"/>
      <c r="P34" s="78"/>
      <c r="Q34" s="77"/>
      <c r="R34" s="75"/>
      <c r="S34" s="78"/>
      <c r="T34" s="77"/>
      <c r="U34" s="75"/>
      <c r="V34" s="78"/>
      <c r="W34" s="77"/>
      <c r="X34" s="75"/>
      <c r="Y34" s="78"/>
      <c r="Z34" s="77"/>
      <c r="AA34" s="75"/>
      <c r="AB34" s="78"/>
      <c r="AC34" s="77"/>
      <c r="AD34" s="75"/>
      <c r="AE34" s="78"/>
      <c r="AF34" s="77"/>
      <c r="AG34" s="75"/>
      <c r="AH34" s="78"/>
      <c r="AI34" s="77"/>
      <c r="AJ34" s="75"/>
      <c r="AK34" s="78"/>
      <c r="AL34" s="77"/>
      <c r="AM34" s="75"/>
      <c r="AN34" s="76"/>
      <c r="AO34" s="80"/>
      <c r="AP34" s="43">
        <f t="shared" si="17"/>
        <v>0</v>
      </c>
      <c r="AQ34" s="42">
        <f t="shared" si="17"/>
        <v>0</v>
      </c>
      <c r="AR34" s="41">
        <f t="shared" si="14"/>
        <v>0</v>
      </c>
      <c r="AS34" s="105">
        <f t="shared" si="16"/>
        <v>0</v>
      </c>
      <c r="BA34" s="22">
        <f t="shared" si="1"/>
        <v>0</v>
      </c>
      <c r="BB34" s="22">
        <f t="shared" si="2"/>
        <v>0</v>
      </c>
      <c r="BC34" s="22">
        <f t="shared" si="3"/>
        <v>0</v>
      </c>
      <c r="BD34" s="22">
        <f t="shared" si="4"/>
        <v>0</v>
      </c>
      <c r="BE34" s="22">
        <f t="shared" si="5"/>
        <v>0</v>
      </c>
      <c r="BF34" s="22">
        <f t="shared" si="6"/>
        <v>0</v>
      </c>
      <c r="BG34" s="22">
        <f t="shared" si="7"/>
        <v>0</v>
      </c>
      <c r="BH34" s="22">
        <f t="shared" si="8"/>
        <v>0</v>
      </c>
      <c r="BI34" s="22">
        <f t="shared" si="9"/>
        <v>0</v>
      </c>
      <c r="BJ34" s="22">
        <f t="shared" si="10"/>
        <v>0</v>
      </c>
      <c r="BK34" s="22">
        <f t="shared" si="11"/>
        <v>0</v>
      </c>
      <c r="BL34" s="22">
        <f t="shared" si="12"/>
        <v>0</v>
      </c>
      <c r="BM34" s="22">
        <f t="shared" si="13"/>
        <v>0</v>
      </c>
    </row>
    <row r="35" spans="2:66" s="18" customFormat="1" ht="21" customHeight="1">
      <c r="B35" s="83">
        <f t="shared" si="15"/>
        <v>20</v>
      </c>
      <c r="C35" s="370"/>
      <c r="D35" s="371"/>
      <c r="E35" s="74"/>
      <c r="F35" s="75"/>
      <c r="G35" s="76"/>
      <c r="H35" s="77"/>
      <c r="I35" s="75"/>
      <c r="J35" s="78"/>
      <c r="K35" s="77"/>
      <c r="L35" s="79"/>
      <c r="M35" s="78"/>
      <c r="N35" s="77"/>
      <c r="O35" s="79"/>
      <c r="P35" s="78"/>
      <c r="Q35" s="77"/>
      <c r="R35" s="75"/>
      <c r="S35" s="78"/>
      <c r="T35" s="77"/>
      <c r="U35" s="75"/>
      <c r="V35" s="78"/>
      <c r="W35" s="77"/>
      <c r="X35" s="75"/>
      <c r="Y35" s="78"/>
      <c r="Z35" s="77"/>
      <c r="AA35" s="75"/>
      <c r="AB35" s="78"/>
      <c r="AC35" s="77"/>
      <c r="AD35" s="75"/>
      <c r="AE35" s="78"/>
      <c r="AF35" s="77"/>
      <c r="AG35" s="75"/>
      <c r="AH35" s="78"/>
      <c r="AI35" s="77"/>
      <c r="AJ35" s="75"/>
      <c r="AK35" s="78"/>
      <c r="AL35" s="77"/>
      <c r="AM35" s="75"/>
      <c r="AN35" s="76"/>
      <c r="AO35" s="80"/>
      <c r="AP35" s="43">
        <f t="shared" si="17"/>
        <v>0</v>
      </c>
      <c r="AQ35" s="42">
        <f t="shared" si="17"/>
        <v>0</v>
      </c>
      <c r="AR35" s="41">
        <f t="shared" si="14"/>
        <v>0</v>
      </c>
      <c r="AS35" s="105">
        <f t="shared" si="16"/>
        <v>0</v>
      </c>
      <c r="BA35" s="22">
        <f t="shared" si="1"/>
        <v>0</v>
      </c>
      <c r="BB35" s="22">
        <f t="shared" si="2"/>
        <v>0</v>
      </c>
      <c r="BC35" s="22">
        <f t="shared" si="3"/>
        <v>0</v>
      </c>
      <c r="BD35" s="22">
        <f t="shared" si="4"/>
        <v>0</v>
      </c>
      <c r="BE35" s="22">
        <f t="shared" si="5"/>
        <v>0</v>
      </c>
      <c r="BF35" s="22">
        <f t="shared" si="6"/>
        <v>0</v>
      </c>
      <c r="BG35" s="22">
        <f t="shared" si="7"/>
        <v>0</v>
      </c>
      <c r="BH35" s="22">
        <f t="shared" si="8"/>
        <v>0</v>
      </c>
      <c r="BI35" s="22">
        <f t="shared" si="9"/>
        <v>0</v>
      </c>
      <c r="BJ35" s="22">
        <f t="shared" si="10"/>
        <v>0</v>
      </c>
      <c r="BK35" s="22">
        <f t="shared" si="11"/>
        <v>0</v>
      </c>
      <c r="BL35" s="22">
        <f t="shared" si="12"/>
        <v>0</v>
      </c>
      <c r="BM35" s="22">
        <f t="shared" si="13"/>
        <v>0</v>
      </c>
    </row>
    <row r="36" spans="2:66" s="18" customFormat="1" ht="21" customHeight="1">
      <c r="B36" s="83">
        <f t="shared" si="15"/>
        <v>21</v>
      </c>
      <c r="C36" s="370"/>
      <c r="D36" s="371"/>
      <c r="E36" s="74"/>
      <c r="F36" s="75"/>
      <c r="G36" s="76"/>
      <c r="H36" s="77"/>
      <c r="I36" s="75"/>
      <c r="J36" s="78"/>
      <c r="K36" s="77"/>
      <c r="L36" s="79"/>
      <c r="M36" s="78"/>
      <c r="N36" s="77"/>
      <c r="O36" s="79"/>
      <c r="P36" s="78"/>
      <c r="Q36" s="77"/>
      <c r="R36" s="75"/>
      <c r="S36" s="78"/>
      <c r="T36" s="77"/>
      <c r="U36" s="75"/>
      <c r="V36" s="78"/>
      <c r="W36" s="77"/>
      <c r="X36" s="75"/>
      <c r="Y36" s="78"/>
      <c r="Z36" s="77"/>
      <c r="AA36" s="75"/>
      <c r="AB36" s="78"/>
      <c r="AC36" s="77"/>
      <c r="AD36" s="75"/>
      <c r="AE36" s="78"/>
      <c r="AF36" s="77"/>
      <c r="AG36" s="75"/>
      <c r="AH36" s="78"/>
      <c r="AI36" s="77"/>
      <c r="AJ36" s="75"/>
      <c r="AK36" s="78"/>
      <c r="AL36" s="77"/>
      <c r="AM36" s="75"/>
      <c r="AN36" s="76"/>
      <c r="AO36" s="80"/>
      <c r="AP36" s="43">
        <f t="shared" si="17"/>
        <v>0</v>
      </c>
      <c r="AQ36" s="42">
        <f t="shared" si="17"/>
        <v>0</v>
      </c>
      <c r="AR36" s="41">
        <f t="shared" si="14"/>
        <v>0</v>
      </c>
      <c r="AS36" s="105">
        <f t="shared" si="16"/>
        <v>0</v>
      </c>
      <c r="BA36" s="22">
        <f t="shared" si="1"/>
        <v>0</v>
      </c>
      <c r="BB36" s="22">
        <f t="shared" si="2"/>
        <v>0</v>
      </c>
      <c r="BC36" s="22">
        <f t="shared" si="3"/>
        <v>0</v>
      </c>
      <c r="BD36" s="22">
        <f t="shared" si="4"/>
        <v>0</v>
      </c>
      <c r="BE36" s="22">
        <f t="shared" si="5"/>
        <v>0</v>
      </c>
      <c r="BF36" s="22">
        <f t="shared" si="6"/>
        <v>0</v>
      </c>
      <c r="BG36" s="22">
        <f t="shared" si="7"/>
        <v>0</v>
      </c>
      <c r="BH36" s="22">
        <f t="shared" si="8"/>
        <v>0</v>
      </c>
      <c r="BI36" s="22">
        <f t="shared" si="9"/>
        <v>0</v>
      </c>
      <c r="BJ36" s="22">
        <f t="shared" si="10"/>
        <v>0</v>
      </c>
      <c r="BK36" s="22">
        <f t="shared" si="11"/>
        <v>0</v>
      </c>
      <c r="BL36" s="22">
        <f t="shared" si="12"/>
        <v>0</v>
      </c>
      <c r="BM36" s="22">
        <f t="shared" si="13"/>
        <v>0</v>
      </c>
    </row>
    <row r="37" spans="2:66" s="18" customFormat="1" ht="21" customHeight="1">
      <c r="B37" s="83">
        <f t="shared" si="15"/>
        <v>22</v>
      </c>
      <c r="C37" s="370"/>
      <c r="D37" s="371"/>
      <c r="E37" s="74"/>
      <c r="F37" s="75"/>
      <c r="G37" s="76"/>
      <c r="H37" s="77"/>
      <c r="I37" s="75"/>
      <c r="J37" s="78"/>
      <c r="K37" s="77"/>
      <c r="L37" s="79"/>
      <c r="M37" s="78"/>
      <c r="N37" s="77"/>
      <c r="O37" s="79"/>
      <c r="P37" s="78"/>
      <c r="Q37" s="77"/>
      <c r="R37" s="75"/>
      <c r="S37" s="78"/>
      <c r="T37" s="77"/>
      <c r="U37" s="75"/>
      <c r="V37" s="78"/>
      <c r="W37" s="77"/>
      <c r="X37" s="75"/>
      <c r="Y37" s="78"/>
      <c r="Z37" s="77"/>
      <c r="AA37" s="75"/>
      <c r="AB37" s="78"/>
      <c r="AC37" s="77"/>
      <c r="AD37" s="75"/>
      <c r="AE37" s="78"/>
      <c r="AF37" s="77"/>
      <c r="AG37" s="75"/>
      <c r="AH37" s="78"/>
      <c r="AI37" s="77"/>
      <c r="AJ37" s="75"/>
      <c r="AK37" s="78"/>
      <c r="AL37" s="77"/>
      <c r="AM37" s="75"/>
      <c r="AN37" s="76"/>
      <c r="AO37" s="80"/>
      <c r="AP37" s="43">
        <f t="shared" si="17"/>
        <v>0</v>
      </c>
      <c r="AQ37" s="42">
        <f t="shared" si="17"/>
        <v>0</v>
      </c>
      <c r="AR37" s="41">
        <f t="shared" si="14"/>
        <v>0</v>
      </c>
      <c r="AS37" s="105">
        <f t="shared" si="16"/>
        <v>0</v>
      </c>
      <c r="BA37" s="22">
        <f t="shared" si="1"/>
        <v>0</v>
      </c>
      <c r="BB37" s="22">
        <f t="shared" si="2"/>
        <v>0</v>
      </c>
      <c r="BC37" s="22">
        <f t="shared" si="3"/>
        <v>0</v>
      </c>
      <c r="BD37" s="22">
        <f t="shared" si="4"/>
        <v>0</v>
      </c>
      <c r="BE37" s="22">
        <f t="shared" si="5"/>
        <v>0</v>
      </c>
      <c r="BF37" s="22">
        <f t="shared" si="6"/>
        <v>0</v>
      </c>
      <c r="BG37" s="22">
        <f t="shared" si="7"/>
        <v>0</v>
      </c>
      <c r="BH37" s="22">
        <f t="shared" si="8"/>
        <v>0</v>
      </c>
      <c r="BI37" s="22">
        <f t="shared" si="9"/>
        <v>0</v>
      </c>
      <c r="BJ37" s="22">
        <f t="shared" si="10"/>
        <v>0</v>
      </c>
      <c r="BK37" s="22">
        <f t="shared" si="11"/>
        <v>0</v>
      </c>
      <c r="BL37" s="22">
        <f t="shared" si="12"/>
        <v>0</v>
      </c>
      <c r="BM37" s="22">
        <f t="shared" si="13"/>
        <v>0</v>
      </c>
    </row>
    <row r="38" spans="2:66" s="18" customFormat="1" ht="21" customHeight="1">
      <c r="B38" s="83">
        <f t="shared" si="15"/>
        <v>23</v>
      </c>
      <c r="C38" s="370"/>
      <c r="D38" s="371"/>
      <c r="E38" s="74"/>
      <c r="F38" s="75"/>
      <c r="G38" s="76"/>
      <c r="H38" s="77"/>
      <c r="I38" s="75"/>
      <c r="J38" s="78"/>
      <c r="K38" s="77"/>
      <c r="L38" s="79"/>
      <c r="M38" s="78"/>
      <c r="N38" s="77"/>
      <c r="O38" s="79"/>
      <c r="P38" s="78"/>
      <c r="Q38" s="77"/>
      <c r="R38" s="75"/>
      <c r="S38" s="78"/>
      <c r="T38" s="77"/>
      <c r="U38" s="75"/>
      <c r="V38" s="78"/>
      <c r="W38" s="77"/>
      <c r="X38" s="75"/>
      <c r="Y38" s="78"/>
      <c r="Z38" s="77"/>
      <c r="AA38" s="75"/>
      <c r="AB38" s="78"/>
      <c r="AC38" s="77"/>
      <c r="AD38" s="75"/>
      <c r="AE38" s="78"/>
      <c r="AF38" s="77"/>
      <c r="AG38" s="75"/>
      <c r="AH38" s="78"/>
      <c r="AI38" s="77"/>
      <c r="AJ38" s="75"/>
      <c r="AK38" s="78"/>
      <c r="AL38" s="77"/>
      <c r="AM38" s="75"/>
      <c r="AN38" s="76"/>
      <c r="AO38" s="80"/>
      <c r="AP38" s="43">
        <f t="shared" si="17"/>
        <v>0</v>
      </c>
      <c r="AQ38" s="42">
        <f t="shared" si="17"/>
        <v>0</v>
      </c>
      <c r="AR38" s="41">
        <f t="shared" si="14"/>
        <v>0</v>
      </c>
      <c r="AS38" s="105">
        <f t="shared" si="16"/>
        <v>0</v>
      </c>
      <c r="BA38" s="22">
        <f t="shared" si="1"/>
        <v>0</v>
      </c>
      <c r="BB38" s="22">
        <f t="shared" si="2"/>
        <v>0</v>
      </c>
      <c r="BC38" s="22">
        <f t="shared" si="3"/>
        <v>0</v>
      </c>
      <c r="BD38" s="22">
        <f t="shared" si="4"/>
        <v>0</v>
      </c>
      <c r="BE38" s="22">
        <f t="shared" si="5"/>
        <v>0</v>
      </c>
      <c r="BF38" s="22">
        <f t="shared" si="6"/>
        <v>0</v>
      </c>
      <c r="BG38" s="22">
        <f t="shared" si="7"/>
        <v>0</v>
      </c>
      <c r="BH38" s="22">
        <f t="shared" si="8"/>
        <v>0</v>
      </c>
      <c r="BI38" s="22">
        <f t="shared" si="9"/>
        <v>0</v>
      </c>
      <c r="BJ38" s="22">
        <f t="shared" si="10"/>
        <v>0</v>
      </c>
      <c r="BK38" s="22">
        <f t="shared" si="11"/>
        <v>0</v>
      </c>
      <c r="BL38" s="22">
        <f t="shared" si="12"/>
        <v>0</v>
      </c>
      <c r="BM38" s="22">
        <f t="shared" si="13"/>
        <v>0</v>
      </c>
    </row>
    <row r="39" spans="2:66" s="18" customFormat="1" ht="21" customHeight="1">
      <c r="B39" s="83">
        <f t="shared" si="15"/>
        <v>24</v>
      </c>
      <c r="C39" s="370"/>
      <c r="D39" s="371"/>
      <c r="E39" s="74"/>
      <c r="F39" s="75"/>
      <c r="G39" s="76"/>
      <c r="H39" s="77"/>
      <c r="I39" s="75"/>
      <c r="J39" s="78"/>
      <c r="K39" s="77"/>
      <c r="L39" s="79"/>
      <c r="M39" s="78"/>
      <c r="N39" s="77"/>
      <c r="O39" s="79"/>
      <c r="P39" s="78"/>
      <c r="Q39" s="77"/>
      <c r="R39" s="75"/>
      <c r="S39" s="78"/>
      <c r="T39" s="77"/>
      <c r="U39" s="75"/>
      <c r="V39" s="78"/>
      <c r="W39" s="77"/>
      <c r="X39" s="75"/>
      <c r="Y39" s="78"/>
      <c r="Z39" s="77"/>
      <c r="AA39" s="75"/>
      <c r="AB39" s="78"/>
      <c r="AC39" s="77"/>
      <c r="AD39" s="75"/>
      <c r="AE39" s="78"/>
      <c r="AF39" s="77"/>
      <c r="AG39" s="75"/>
      <c r="AH39" s="78"/>
      <c r="AI39" s="77"/>
      <c r="AJ39" s="75"/>
      <c r="AK39" s="78"/>
      <c r="AL39" s="77"/>
      <c r="AM39" s="75"/>
      <c r="AN39" s="76"/>
      <c r="AO39" s="80"/>
      <c r="AP39" s="43">
        <f t="shared" si="17"/>
        <v>0</v>
      </c>
      <c r="AQ39" s="42">
        <f t="shared" si="17"/>
        <v>0</v>
      </c>
      <c r="AR39" s="41">
        <f t="shared" si="14"/>
        <v>0</v>
      </c>
      <c r="AS39" s="105">
        <f t="shared" si="16"/>
        <v>0</v>
      </c>
      <c r="BA39" s="22">
        <f t="shared" si="1"/>
        <v>0</v>
      </c>
      <c r="BB39" s="22">
        <f t="shared" si="2"/>
        <v>0</v>
      </c>
      <c r="BC39" s="22">
        <f t="shared" si="3"/>
        <v>0</v>
      </c>
      <c r="BD39" s="22">
        <f t="shared" si="4"/>
        <v>0</v>
      </c>
      <c r="BE39" s="22">
        <f t="shared" si="5"/>
        <v>0</v>
      </c>
      <c r="BF39" s="22">
        <f t="shared" si="6"/>
        <v>0</v>
      </c>
      <c r="BG39" s="22">
        <f t="shared" si="7"/>
        <v>0</v>
      </c>
      <c r="BH39" s="22">
        <f t="shared" si="8"/>
        <v>0</v>
      </c>
      <c r="BI39" s="22">
        <f t="shared" si="9"/>
        <v>0</v>
      </c>
      <c r="BJ39" s="22">
        <f t="shared" si="10"/>
        <v>0</v>
      </c>
      <c r="BK39" s="22">
        <f t="shared" si="11"/>
        <v>0</v>
      </c>
      <c r="BL39" s="22">
        <f t="shared" si="12"/>
        <v>0</v>
      </c>
      <c r="BM39" s="22">
        <f t="shared" si="13"/>
        <v>0</v>
      </c>
    </row>
    <row r="40" spans="2:66" s="18" customFormat="1" ht="21" customHeight="1">
      <c r="B40" s="83">
        <f t="shared" si="15"/>
        <v>25</v>
      </c>
      <c r="C40" s="370"/>
      <c r="D40" s="371"/>
      <c r="E40" s="74"/>
      <c r="F40" s="75"/>
      <c r="G40" s="76"/>
      <c r="H40" s="77"/>
      <c r="I40" s="75"/>
      <c r="J40" s="78"/>
      <c r="K40" s="77"/>
      <c r="L40" s="79"/>
      <c r="M40" s="78"/>
      <c r="N40" s="77"/>
      <c r="O40" s="79"/>
      <c r="P40" s="78"/>
      <c r="Q40" s="77"/>
      <c r="R40" s="75"/>
      <c r="S40" s="78"/>
      <c r="T40" s="77"/>
      <c r="U40" s="75"/>
      <c r="V40" s="78"/>
      <c r="W40" s="77"/>
      <c r="X40" s="75"/>
      <c r="Y40" s="78"/>
      <c r="Z40" s="77"/>
      <c r="AA40" s="75"/>
      <c r="AB40" s="78"/>
      <c r="AC40" s="77"/>
      <c r="AD40" s="75"/>
      <c r="AE40" s="78"/>
      <c r="AF40" s="77"/>
      <c r="AG40" s="75"/>
      <c r="AH40" s="78"/>
      <c r="AI40" s="77"/>
      <c r="AJ40" s="75"/>
      <c r="AK40" s="78"/>
      <c r="AL40" s="77"/>
      <c r="AM40" s="75"/>
      <c r="AN40" s="76"/>
      <c r="AO40" s="80"/>
      <c r="AP40" s="43">
        <f t="shared" si="17"/>
        <v>0</v>
      </c>
      <c r="AQ40" s="42">
        <f t="shared" si="17"/>
        <v>0</v>
      </c>
      <c r="AR40" s="41">
        <f t="shared" si="14"/>
        <v>0</v>
      </c>
      <c r="AS40" s="105">
        <f t="shared" si="16"/>
        <v>0</v>
      </c>
      <c r="BA40" s="22">
        <f t="shared" si="1"/>
        <v>0</v>
      </c>
      <c r="BB40" s="22">
        <f t="shared" si="2"/>
        <v>0</v>
      </c>
      <c r="BC40" s="22">
        <f t="shared" si="3"/>
        <v>0</v>
      </c>
      <c r="BD40" s="22">
        <f t="shared" si="4"/>
        <v>0</v>
      </c>
      <c r="BE40" s="22">
        <f t="shared" si="5"/>
        <v>0</v>
      </c>
      <c r="BF40" s="22">
        <f t="shared" si="6"/>
        <v>0</v>
      </c>
      <c r="BG40" s="22">
        <f t="shared" si="7"/>
        <v>0</v>
      </c>
      <c r="BH40" s="22">
        <f t="shared" si="8"/>
        <v>0</v>
      </c>
      <c r="BI40" s="22">
        <f t="shared" si="9"/>
        <v>0</v>
      </c>
      <c r="BJ40" s="22">
        <f t="shared" si="10"/>
        <v>0</v>
      </c>
      <c r="BK40" s="22">
        <f t="shared" si="11"/>
        <v>0</v>
      </c>
      <c r="BL40" s="22">
        <f t="shared" si="12"/>
        <v>0</v>
      </c>
      <c r="BM40" s="22">
        <f t="shared" si="13"/>
        <v>0</v>
      </c>
    </row>
    <row r="41" spans="2:66" s="18" customFormat="1" ht="21" customHeight="1">
      <c r="B41" s="83">
        <f t="shared" si="15"/>
        <v>26</v>
      </c>
      <c r="C41" s="370"/>
      <c r="D41" s="371"/>
      <c r="E41" s="74"/>
      <c r="F41" s="75"/>
      <c r="G41" s="76"/>
      <c r="H41" s="77"/>
      <c r="I41" s="75"/>
      <c r="J41" s="78"/>
      <c r="K41" s="77"/>
      <c r="L41" s="79"/>
      <c r="M41" s="78"/>
      <c r="N41" s="77"/>
      <c r="O41" s="79"/>
      <c r="P41" s="78"/>
      <c r="Q41" s="77"/>
      <c r="R41" s="75"/>
      <c r="S41" s="78"/>
      <c r="T41" s="77"/>
      <c r="U41" s="75"/>
      <c r="V41" s="78"/>
      <c r="W41" s="77"/>
      <c r="X41" s="75"/>
      <c r="Y41" s="78"/>
      <c r="Z41" s="77"/>
      <c r="AA41" s="75"/>
      <c r="AB41" s="78"/>
      <c r="AC41" s="77"/>
      <c r="AD41" s="75"/>
      <c r="AE41" s="78"/>
      <c r="AF41" s="77"/>
      <c r="AG41" s="75"/>
      <c r="AH41" s="78"/>
      <c r="AI41" s="77"/>
      <c r="AJ41" s="75"/>
      <c r="AK41" s="78"/>
      <c r="AL41" s="77"/>
      <c r="AM41" s="75"/>
      <c r="AN41" s="76"/>
      <c r="AO41" s="80"/>
      <c r="AP41" s="43">
        <f t="shared" si="17"/>
        <v>0</v>
      </c>
      <c r="AQ41" s="42">
        <f t="shared" si="17"/>
        <v>0</v>
      </c>
      <c r="AR41" s="41">
        <f t="shared" si="14"/>
        <v>0</v>
      </c>
      <c r="AS41" s="105">
        <f t="shared" si="16"/>
        <v>0</v>
      </c>
      <c r="BA41" s="22">
        <f t="shared" si="1"/>
        <v>0</v>
      </c>
      <c r="BB41" s="22">
        <f t="shared" si="2"/>
        <v>0</v>
      </c>
      <c r="BC41" s="22">
        <f t="shared" si="3"/>
        <v>0</v>
      </c>
      <c r="BD41" s="22">
        <f t="shared" si="4"/>
        <v>0</v>
      </c>
      <c r="BE41" s="22">
        <f t="shared" si="5"/>
        <v>0</v>
      </c>
      <c r="BF41" s="22">
        <f t="shared" si="6"/>
        <v>0</v>
      </c>
      <c r="BG41" s="22">
        <f t="shared" si="7"/>
        <v>0</v>
      </c>
      <c r="BH41" s="22">
        <f t="shared" si="8"/>
        <v>0</v>
      </c>
      <c r="BI41" s="22">
        <f t="shared" si="9"/>
        <v>0</v>
      </c>
      <c r="BJ41" s="22">
        <f t="shared" si="10"/>
        <v>0</v>
      </c>
      <c r="BK41" s="22">
        <f t="shared" si="11"/>
        <v>0</v>
      </c>
      <c r="BL41" s="22">
        <f t="shared" si="12"/>
        <v>0</v>
      </c>
      <c r="BM41" s="22">
        <f t="shared" si="13"/>
        <v>0</v>
      </c>
    </row>
    <row r="42" spans="2:66" s="18" customFormat="1" ht="21" customHeight="1">
      <c r="B42" s="83">
        <f t="shared" si="15"/>
        <v>27</v>
      </c>
      <c r="C42" s="370"/>
      <c r="D42" s="371"/>
      <c r="E42" s="74"/>
      <c r="F42" s="75"/>
      <c r="G42" s="76"/>
      <c r="H42" s="77"/>
      <c r="I42" s="75"/>
      <c r="J42" s="78"/>
      <c r="K42" s="77"/>
      <c r="L42" s="79"/>
      <c r="M42" s="78"/>
      <c r="N42" s="77"/>
      <c r="O42" s="79"/>
      <c r="P42" s="78"/>
      <c r="Q42" s="77"/>
      <c r="R42" s="75"/>
      <c r="S42" s="78"/>
      <c r="T42" s="77"/>
      <c r="U42" s="75"/>
      <c r="V42" s="78"/>
      <c r="W42" s="77"/>
      <c r="X42" s="75"/>
      <c r="Y42" s="78"/>
      <c r="Z42" s="77"/>
      <c r="AA42" s="75"/>
      <c r="AB42" s="78"/>
      <c r="AC42" s="77"/>
      <c r="AD42" s="75"/>
      <c r="AE42" s="78"/>
      <c r="AF42" s="77"/>
      <c r="AG42" s="75"/>
      <c r="AH42" s="78"/>
      <c r="AI42" s="77"/>
      <c r="AJ42" s="75"/>
      <c r="AK42" s="78"/>
      <c r="AL42" s="77"/>
      <c r="AM42" s="75"/>
      <c r="AN42" s="76"/>
      <c r="AO42" s="80"/>
      <c r="AP42" s="43">
        <f t="shared" si="17"/>
        <v>0</v>
      </c>
      <c r="AQ42" s="42">
        <f t="shared" si="17"/>
        <v>0</v>
      </c>
      <c r="AR42" s="41">
        <f t="shared" si="14"/>
        <v>0</v>
      </c>
      <c r="AS42" s="105">
        <f t="shared" si="16"/>
        <v>0</v>
      </c>
      <c r="BA42" s="22">
        <f t="shared" si="1"/>
        <v>0</v>
      </c>
      <c r="BB42" s="22">
        <f t="shared" si="2"/>
        <v>0</v>
      </c>
      <c r="BC42" s="22">
        <f t="shared" si="3"/>
        <v>0</v>
      </c>
      <c r="BD42" s="22">
        <f t="shared" si="4"/>
        <v>0</v>
      </c>
      <c r="BE42" s="22">
        <f t="shared" si="5"/>
        <v>0</v>
      </c>
      <c r="BF42" s="22">
        <f t="shared" si="6"/>
        <v>0</v>
      </c>
      <c r="BG42" s="22">
        <f t="shared" si="7"/>
        <v>0</v>
      </c>
      <c r="BH42" s="22">
        <f t="shared" si="8"/>
        <v>0</v>
      </c>
      <c r="BI42" s="22">
        <f t="shared" si="9"/>
        <v>0</v>
      </c>
      <c r="BJ42" s="22">
        <f t="shared" si="10"/>
        <v>0</v>
      </c>
      <c r="BK42" s="22">
        <f t="shared" si="11"/>
        <v>0</v>
      </c>
      <c r="BL42" s="22">
        <f t="shared" si="12"/>
        <v>0</v>
      </c>
      <c r="BM42" s="22">
        <f t="shared" si="13"/>
        <v>0</v>
      </c>
    </row>
    <row r="43" spans="2:66" s="18" customFormat="1" ht="21" customHeight="1">
      <c r="B43" s="83">
        <f t="shared" si="15"/>
        <v>28</v>
      </c>
      <c r="C43" s="370"/>
      <c r="D43" s="371"/>
      <c r="E43" s="74"/>
      <c r="F43" s="75"/>
      <c r="G43" s="76"/>
      <c r="H43" s="77"/>
      <c r="I43" s="75"/>
      <c r="J43" s="78"/>
      <c r="K43" s="77"/>
      <c r="L43" s="79"/>
      <c r="M43" s="78"/>
      <c r="N43" s="77"/>
      <c r="O43" s="79"/>
      <c r="P43" s="78"/>
      <c r="Q43" s="77"/>
      <c r="R43" s="75"/>
      <c r="S43" s="78"/>
      <c r="T43" s="77"/>
      <c r="U43" s="75"/>
      <c r="V43" s="78"/>
      <c r="W43" s="77"/>
      <c r="X43" s="75"/>
      <c r="Y43" s="78"/>
      <c r="Z43" s="77"/>
      <c r="AA43" s="75"/>
      <c r="AB43" s="78"/>
      <c r="AC43" s="77"/>
      <c r="AD43" s="75"/>
      <c r="AE43" s="78"/>
      <c r="AF43" s="77"/>
      <c r="AG43" s="75"/>
      <c r="AH43" s="78"/>
      <c r="AI43" s="77"/>
      <c r="AJ43" s="75"/>
      <c r="AK43" s="78"/>
      <c r="AL43" s="77"/>
      <c r="AM43" s="75"/>
      <c r="AN43" s="76"/>
      <c r="AO43" s="80"/>
      <c r="AP43" s="43">
        <f t="shared" si="17"/>
        <v>0</v>
      </c>
      <c r="AQ43" s="42">
        <f t="shared" si="17"/>
        <v>0</v>
      </c>
      <c r="AR43" s="41">
        <f t="shared" si="14"/>
        <v>0</v>
      </c>
      <c r="AS43" s="40">
        <f t="shared" si="16"/>
        <v>0</v>
      </c>
      <c r="BA43" s="22">
        <f t="shared" si="1"/>
        <v>0</v>
      </c>
      <c r="BB43" s="22">
        <f t="shared" si="2"/>
        <v>0</v>
      </c>
      <c r="BC43" s="22">
        <f t="shared" si="3"/>
        <v>0</v>
      </c>
      <c r="BD43" s="22">
        <f t="shared" si="4"/>
        <v>0</v>
      </c>
      <c r="BE43" s="22">
        <f t="shared" si="5"/>
        <v>0</v>
      </c>
      <c r="BF43" s="22">
        <f t="shared" si="6"/>
        <v>0</v>
      </c>
      <c r="BG43" s="22">
        <f t="shared" si="7"/>
        <v>0</v>
      </c>
      <c r="BH43" s="22">
        <f t="shared" si="8"/>
        <v>0</v>
      </c>
      <c r="BI43" s="22">
        <f t="shared" si="9"/>
        <v>0</v>
      </c>
      <c r="BJ43" s="22">
        <f t="shared" si="10"/>
        <v>0</v>
      </c>
      <c r="BK43" s="22">
        <f t="shared" si="11"/>
        <v>0</v>
      </c>
      <c r="BL43" s="22">
        <f t="shared" si="12"/>
        <v>0</v>
      </c>
      <c r="BM43" s="22">
        <f t="shared" si="13"/>
        <v>0</v>
      </c>
    </row>
    <row r="44" spans="2:66" s="18" customFormat="1" ht="21" customHeight="1">
      <c r="B44" s="83">
        <f t="shared" si="15"/>
        <v>29</v>
      </c>
      <c r="C44" s="370"/>
      <c r="D44" s="371"/>
      <c r="E44" s="74"/>
      <c r="F44" s="75"/>
      <c r="G44" s="76"/>
      <c r="H44" s="77"/>
      <c r="I44" s="75"/>
      <c r="J44" s="78"/>
      <c r="K44" s="77"/>
      <c r="L44" s="79"/>
      <c r="M44" s="78"/>
      <c r="N44" s="77"/>
      <c r="O44" s="79"/>
      <c r="P44" s="78"/>
      <c r="Q44" s="77"/>
      <c r="R44" s="75"/>
      <c r="S44" s="78"/>
      <c r="T44" s="77"/>
      <c r="U44" s="75"/>
      <c r="V44" s="78"/>
      <c r="W44" s="77"/>
      <c r="X44" s="75"/>
      <c r="Y44" s="78"/>
      <c r="Z44" s="77"/>
      <c r="AA44" s="75"/>
      <c r="AB44" s="78"/>
      <c r="AC44" s="77"/>
      <c r="AD44" s="75"/>
      <c r="AE44" s="78"/>
      <c r="AF44" s="77"/>
      <c r="AG44" s="75"/>
      <c r="AH44" s="78"/>
      <c r="AI44" s="77"/>
      <c r="AJ44" s="75"/>
      <c r="AK44" s="78"/>
      <c r="AL44" s="77"/>
      <c r="AM44" s="75"/>
      <c r="AN44" s="76"/>
      <c r="AO44" s="80"/>
      <c r="AP44" s="43">
        <f t="shared" si="17"/>
        <v>0</v>
      </c>
      <c r="AQ44" s="42">
        <f t="shared" si="17"/>
        <v>0</v>
      </c>
      <c r="AR44" s="41">
        <f t="shared" si="14"/>
        <v>0</v>
      </c>
      <c r="AS44" s="40">
        <f t="shared" si="16"/>
        <v>0</v>
      </c>
      <c r="BA44" s="22">
        <f t="shared" si="1"/>
        <v>0</v>
      </c>
      <c r="BB44" s="22">
        <f t="shared" si="2"/>
        <v>0</v>
      </c>
      <c r="BC44" s="22">
        <f t="shared" si="3"/>
        <v>0</v>
      </c>
      <c r="BD44" s="22">
        <f t="shared" si="4"/>
        <v>0</v>
      </c>
      <c r="BE44" s="22">
        <f t="shared" si="5"/>
        <v>0</v>
      </c>
      <c r="BF44" s="22">
        <f t="shared" si="6"/>
        <v>0</v>
      </c>
      <c r="BG44" s="22">
        <f t="shared" si="7"/>
        <v>0</v>
      </c>
      <c r="BH44" s="22">
        <f t="shared" si="8"/>
        <v>0</v>
      </c>
      <c r="BI44" s="22">
        <f t="shared" si="9"/>
        <v>0</v>
      </c>
      <c r="BJ44" s="22">
        <f t="shared" si="10"/>
        <v>0</v>
      </c>
      <c r="BK44" s="22">
        <f t="shared" si="11"/>
        <v>0</v>
      </c>
      <c r="BL44" s="22">
        <f t="shared" si="12"/>
        <v>0</v>
      </c>
      <c r="BM44" s="22">
        <f t="shared" si="13"/>
        <v>0</v>
      </c>
    </row>
    <row r="45" spans="2:66" s="18" customFormat="1" ht="21" customHeight="1">
      <c r="B45" s="83">
        <f t="shared" si="15"/>
        <v>30</v>
      </c>
      <c r="C45" s="370"/>
      <c r="D45" s="371"/>
      <c r="E45" s="74"/>
      <c r="F45" s="75"/>
      <c r="G45" s="76"/>
      <c r="H45" s="77"/>
      <c r="I45" s="75"/>
      <c r="J45" s="78"/>
      <c r="K45" s="77"/>
      <c r="L45" s="79"/>
      <c r="M45" s="78"/>
      <c r="N45" s="77"/>
      <c r="O45" s="79"/>
      <c r="P45" s="78"/>
      <c r="Q45" s="77"/>
      <c r="R45" s="75"/>
      <c r="S45" s="78"/>
      <c r="T45" s="77"/>
      <c r="U45" s="75"/>
      <c r="V45" s="78"/>
      <c r="W45" s="77"/>
      <c r="X45" s="75"/>
      <c r="Y45" s="78"/>
      <c r="Z45" s="77"/>
      <c r="AA45" s="75"/>
      <c r="AB45" s="78"/>
      <c r="AC45" s="77"/>
      <c r="AD45" s="75"/>
      <c r="AE45" s="78"/>
      <c r="AF45" s="77"/>
      <c r="AG45" s="75"/>
      <c r="AH45" s="78"/>
      <c r="AI45" s="77"/>
      <c r="AJ45" s="75"/>
      <c r="AK45" s="78"/>
      <c r="AL45" s="77"/>
      <c r="AM45" s="75"/>
      <c r="AN45" s="76"/>
      <c r="AO45" s="80"/>
      <c r="AP45" s="43">
        <f t="shared" si="17"/>
        <v>0</v>
      </c>
      <c r="AQ45" s="42">
        <f t="shared" si="17"/>
        <v>0</v>
      </c>
      <c r="AR45" s="41">
        <f t="shared" si="14"/>
        <v>0</v>
      </c>
      <c r="AS45" s="40">
        <f t="shared" si="16"/>
        <v>0</v>
      </c>
      <c r="BA45" s="22">
        <f t="shared" si="1"/>
        <v>0</v>
      </c>
      <c r="BB45" s="22">
        <f t="shared" si="2"/>
        <v>0</v>
      </c>
      <c r="BC45" s="22">
        <f t="shared" si="3"/>
        <v>0</v>
      </c>
      <c r="BD45" s="22">
        <f t="shared" si="4"/>
        <v>0</v>
      </c>
      <c r="BE45" s="22">
        <f t="shared" si="5"/>
        <v>0</v>
      </c>
      <c r="BF45" s="22">
        <f t="shared" si="6"/>
        <v>0</v>
      </c>
      <c r="BG45" s="22">
        <f t="shared" si="7"/>
        <v>0</v>
      </c>
      <c r="BH45" s="22">
        <f t="shared" si="8"/>
        <v>0</v>
      </c>
      <c r="BI45" s="22">
        <f t="shared" si="9"/>
        <v>0</v>
      </c>
      <c r="BJ45" s="22">
        <f t="shared" si="10"/>
        <v>0</v>
      </c>
      <c r="BK45" s="22">
        <f t="shared" si="11"/>
        <v>0</v>
      </c>
      <c r="BL45" s="22">
        <f t="shared" si="12"/>
        <v>0</v>
      </c>
      <c r="BM45" s="22">
        <f t="shared" si="13"/>
        <v>0</v>
      </c>
    </row>
    <row r="46" spans="2:66" s="18" customFormat="1" ht="21" customHeight="1">
      <c r="B46" s="83">
        <f t="shared" si="15"/>
        <v>31</v>
      </c>
      <c r="C46" s="370"/>
      <c r="D46" s="371"/>
      <c r="E46" s="74"/>
      <c r="F46" s="75"/>
      <c r="G46" s="76"/>
      <c r="H46" s="77"/>
      <c r="I46" s="75"/>
      <c r="J46" s="78"/>
      <c r="K46" s="77"/>
      <c r="L46" s="79"/>
      <c r="M46" s="78"/>
      <c r="N46" s="77"/>
      <c r="O46" s="79"/>
      <c r="P46" s="78"/>
      <c r="Q46" s="77"/>
      <c r="R46" s="75"/>
      <c r="S46" s="78"/>
      <c r="T46" s="77"/>
      <c r="U46" s="75"/>
      <c r="V46" s="78"/>
      <c r="W46" s="77"/>
      <c r="X46" s="75"/>
      <c r="Y46" s="78"/>
      <c r="Z46" s="77"/>
      <c r="AA46" s="75"/>
      <c r="AB46" s="78"/>
      <c r="AC46" s="77"/>
      <c r="AD46" s="75"/>
      <c r="AE46" s="78"/>
      <c r="AF46" s="77"/>
      <c r="AG46" s="75"/>
      <c r="AH46" s="78"/>
      <c r="AI46" s="77"/>
      <c r="AJ46" s="75"/>
      <c r="AK46" s="78"/>
      <c r="AL46" s="77"/>
      <c r="AM46" s="75"/>
      <c r="AN46" s="76"/>
      <c r="AO46" s="80"/>
      <c r="AP46" s="43">
        <f t="shared" si="17"/>
        <v>0</v>
      </c>
      <c r="AQ46" s="42">
        <f t="shared" si="17"/>
        <v>0</v>
      </c>
      <c r="AR46" s="41">
        <f t="shared" si="14"/>
        <v>0</v>
      </c>
      <c r="AS46" s="40">
        <f t="shared" si="16"/>
        <v>0</v>
      </c>
      <c r="BA46" s="22">
        <f t="shared" si="1"/>
        <v>0</v>
      </c>
      <c r="BB46" s="22">
        <f t="shared" si="2"/>
        <v>0</v>
      </c>
      <c r="BC46" s="22">
        <f t="shared" si="3"/>
        <v>0</v>
      </c>
      <c r="BD46" s="22">
        <f t="shared" si="4"/>
        <v>0</v>
      </c>
      <c r="BE46" s="22">
        <f t="shared" si="5"/>
        <v>0</v>
      </c>
      <c r="BF46" s="22">
        <f t="shared" si="6"/>
        <v>0</v>
      </c>
      <c r="BG46" s="22">
        <f t="shared" si="7"/>
        <v>0</v>
      </c>
      <c r="BH46" s="22">
        <f t="shared" si="8"/>
        <v>0</v>
      </c>
      <c r="BI46" s="22">
        <f t="shared" si="9"/>
        <v>0</v>
      </c>
      <c r="BJ46" s="22">
        <f t="shared" si="10"/>
        <v>0</v>
      </c>
      <c r="BK46" s="22">
        <f t="shared" si="11"/>
        <v>0</v>
      </c>
      <c r="BL46" s="22">
        <f t="shared" si="12"/>
        <v>0</v>
      </c>
      <c r="BM46" s="22">
        <f t="shared" si="13"/>
        <v>0</v>
      </c>
      <c r="BN46" s="17"/>
    </row>
    <row r="47" spans="2:66" s="18" customFormat="1" ht="21" customHeight="1">
      <c r="B47" s="83">
        <f t="shared" si="15"/>
        <v>32</v>
      </c>
      <c r="C47" s="370"/>
      <c r="D47" s="371"/>
      <c r="E47" s="74"/>
      <c r="F47" s="75"/>
      <c r="G47" s="76"/>
      <c r="H47" s="77"/>
      <c r="I47" s="75"/>
      <c r="J47" s="78"/>
      <c r="K47" s="77"/>
      <c r="L47" s="79"/>
      <c r="M47" s="78"/>
      <c r="N47" s="77"/>
      <c r="O47" s="79"/>
      <c r="P47" s="78"/>
      <c r="Q47" s="77"/>
      <c r="R47" s="75"/>
      <c r="S47" s="78"/>
      <c r="T47" s="77"/>
      <c r="U47" s="75"/>
      <c r="V47" s="78"/>
      <c r="W47" s="77"/>
      <c r="X47" s="75"/>
      <c r="Y47" s="78"/>
      <c r="Z47" s="77"/>
      <c r="AA47" s="75"/>
      <c r="AB47" s="78"/>
      <c r="AC47" s="77"/>
      <c r="AD47" s="75"/>
      <c r="AE47" s="78"/>
      <c r="AF47" s="77"/>
      <c r="AG47" s="75"/>
      <c r="AH47" s="78"/>
      <c r="AI47" s="77"/>
      <c r="AJ47" s="75"/>
      <c r="AK47" s="78"/>
      <c r="AL47" s="77"/>
      <c r="AM47" s="75"/>
      <c r="AN47" s="76"/>
      <c r="AO47" s="80"/>
      <c r="AP47" s="43">
        <f t="shared" si="17"/>
        <v>0</v>
      </c>
      <c r="AQ47" s="42">
        <f t="shared" si="17"/>
        <v>0</v>
      </c>
      <c r="AR47" s="41">
        <f t="shared" si="14"/>
        <v>0</v>
      </c>
      <c r="AS47" s="40">
        <f t="shared" si="16"/>
        <v>0</v>
      </c>
      <c r="BA47" s="22">
        <f t="shared" si="1"/>
        <v>0</v>
      </c>
      <c r="BB47" s="22">
        <f t="shared" si="2"/>
        <v>0</v>
      </c>
      <c r="BC47" s="22">
        <f t="shared" si="3"/>
        <v>0</v>
      </c>
      <c r="BD47" s="22">
        <f t="shared" si="4"/>
        <v>0</v>
      </c>
      <c r="BE47" s="22">
        <f t="shared" si="5"/>
        <v>0</v>
      </c>
      <c r="BF47" s="22">
        <f t="shared" si="6"/>
        <v>0</v>
      </c>
      <c r="BG47" s="22">
        <f t="shared" si="7"/>
        <v>0</v>
      </c>
      <c r="BH47" s="22">
        <f t="shared" si="8"/>
        <v>0</v>
      </c>
      <c r="BI47" s="22">
        <f t="shared" si="9"/>
        <v>0</v>
      </c>
      <c r="BJ47" s="22">
        <f t="shared" si="10"/>
        <v>0</v>
      </c>
      <c r="BK47" s="22">
        <f t="shared" si="11"/>
        <v>0</v>
      </c>
      <c r="BL47" s="22">
        <f t="shared" si="12"/>
        <v>0</v>
      </c>
      <c r="BM47" s="22">
        <f t="shared" si="13"/>
        <v>0</v>
      </c>
      <c r="BN47" s="5"/>
    </row>
    <row r="48" spans="2:66" s="18" customFormat="1" ht="21" customHeight="1">
      <c r="B48" s="83">
        <f t="shared" si="15"/>
        <v>33</v>
      </c>
      <c r="C48" s="370"/>
      <c r="D48" s="371"/>
      <c r="E48" s="74"/>
      <c r="F48" s="75"/>
      <c r="G48" s="76"/>
      <c r="H48" s="77"/>
      <c r="I48" s="75"/>
      <c r="J48" s="78"/>
      <c r="K48" s="77"/>
      <c r="L48" s="79"/>
      <c r="M48" s="78"/>
      <c r="N48" s="77"/>
      <c r="O48" s="79"/>
      <c r="P48" s="78"/>
      <c r="Q48" s="77"/>
      <c r="R48" s="75"/>
      <c r="S48" s="78"/>
      <c r="T48" s="77"/>
      <c r="U48" s="75"/>
      <c r="V48" s="78"/>
      <c r="W48" s="77"/>
      <c r="X48" s="75"/>
      <c r="Y48" s="78"/>
      <c r="Z48" s="77"/>
      <c r="AA48" s="75"/>
      <c r="AB48" s="78"/>
      <c r="AC48" s="77"/>
      <c r="AD48" s="75"/>
      <c r="AE48" s="78"/>
      <c r="AF48" s="77"/>
      <c r="AG48" s="75"/>
      <c r="AH48" s="78"/>
      <c r="AI48" s="77"/>
      <c r="AJ48" s="75"/>
      <c r="AK48" s="78"/>
      <c r="AL48" s="77"/>
      <c r="AM48" s="75"/>
      <c r="AN48" s="76"/>
      <c r="AO48" s="80"/>
      <c r="AP48" s="43">
        <f t="shared" si="17"/>
        <v>0</v>
      </c>
      <c r="AQ48" s="42">
        <f t="shared" si="17"/>
        <v>0</v>
      </c>
      <c r="AR48" s="41">
        <f t="shared" si="14"/>
        <v>0</v>
      </c>
      <c r="AS48" s="40">
        <f t="shared" si="16"/>
        <v>0</v>
      </c>
      <c r="BA48" s="22">
        <f t="shared" si="1"/>
        <v>0</v>
      </c>
      <c r="BB48" s="22">
        <f t="shared" si="2"/>
        <v>0</v>
      </c>
      <c r="BC48" s="22">
        <f t="shared" si="3"/>
        <v>0</v>
      </c>
      <c r="BD48" s="22">
        <f t="shared" si="4"/>
        <v>0</v>
      </c>
      <c r="BE48" s="22">
        <f t="shared" si="5"/>
        <v>0</v>
      </c>
      <c r="BF48" s="22">
        <f t="shared" si="6"/>
        <v>0</v>
      </c>
      <c r="BG48" s="22">
        <f t="shared" si="7"/>
        <v>0</v>
      </c>
      <c r="BH48" s="22">
        <f t="shared" si="8"/>
        <v>0</v>
      </c>
      <c r="BI48" s="22">
        <f t="shared" si="9"/>
        <v>0</v>
      </c>
      <c r="BJ48" s="22">
        <f t="shared" si="10"/>
        <v>0</v>
      </c>
      <c r="BK48" s="22">
        <f t="shared" si="11"/>
        <v>0</v>
      </c>
      <c r="BL48" s="22">
        <f t="shared" si="12"/>
        <v>0</v>
      </c>
      <c r="BM48" s="22">
        <f t="shared" si="13"/>
        <v>0</v>
      </c>
      <c r="BN48" s="5"/>
    </row>
    <row r="49" spans="2:66" s="18" customFormat="1" ht="21" customHeight="1">
      <c r="B49" s="83">
        <f t="shared" si="15"/>
        <v>34</v>
      </c>
      <c r="C49" s="370"/>
      <c r="D49" s="371"/>
      <c r="E49" s="74"/>
      <c r="F49" s="75"/>
      <c r="G49" s="76"/>
      <c r="H49" s="77"/>
      <c r="I49" s="75"/>
      <c r="J49" s="78"/>
      <c r="K49" s="77"/>
      <c r="L49" s="79"/>
      <c r="M49" s="78"/>
      <c r="N49" s="77"/>
      <c r="O49" s="79"/>
      <c r="P49" s="78"/>
      <c r="Q49" s="77"/>
      <c r="R49" s="75"/>
      <c r="S49" s="78"/>
      <c r="T49" s="77"/>
      <c r="U49" s="75"/>
      <c r="V49" s="78"/>
      <c r="W49" s="77"/>
      <c r="X49" s="75"/>
      <c r="Y49" s="78"/>
      <c r="Z49" s="77"/>
      <c r="AA49" s="75"/>
      <c r="AB49" s="78"/>
      <c r="AC49" s="77"/>
      <c r="AD49" s="75"/>
      <c r="AE49" s="78"/>
      <c r="AF49" s="77"/>
      <c r="AG49" s="75"/>
      <c r="AH49" s="78"/>
      <c r="AI49" s="77"/>
      <c r="AJ49" s="75"/>
      <c r="AK49" s="78"/>
      <c r="AL49" s="77"/>
      <c r="AM49" s="75"/>
      <c r="AN49" s="76"/>
      <c r="AO49" s="80"/>
      <c r="AP49" s="43">
        <f t="shared" si="17"/>
        <v>0</v>
      </c>
      <c r="AQ49" s="42">
        <f t="shared" si="17"/>
        <v>0</v>
      </c>
      <c r="AR49" s="41">
        <f t="shared" si="14"/>
        <v>0</v>
      </c>
      <c r="AS49" s="40">
        <f t="shared" si="16"/>
        <v>0</v>
      </c>
      <c r="BA49" s="22">
        <f t="shared" si="1"/>
        <v>0</v>
      </c>
      <c r="BB49" s="22">
        <f t="shared" si="2"/>
        <v>0</v>
      </c>
      <c r="BC49" s="22">
        <f t="shared" si="3"/>
        <v>0</v>
      </c>
      <c r="BD49" s="22">
        <f t="shared" si="4"/>
        <v>0</v>
      </c>
      <c r="BE49" s="22">
        <f t="shared" si="5"/>
        <v>0</v>
      </c>
      <c r="BF49" s="22">
        <f t="shared" si="6"/>
        <v>0</v>
      </c>
      <c r="BG49" s="22">
        <f t="shared" si="7"/>
        <v>0</v>
      </c>
      <c r="BH49" s="22">
        <f t="shared" si="8"/>
        <v>0</v>
      </c>
      <c r="BI49" s="22">
        <f t="shared" si="9"/>
        <v>0</v>
      </c>
      <c r="BJ49" s="22">
        <f t="shared" si="10"/>
        <v>0</v>
      </c>
      <c r="BK49" s="22">
        <f t="shared" si="11"/>
        <v>0</v>
      </c>
      <c r="BL49" s="22">
        <f t="shared" si="12"/>
        <v>0</v>
      </c>
      <c r="BM49" s="22">
        <f t="shared" si="13"/>
        <v>0</v>
      </c>
      <c r="BN49" s="5"/>
    </row>
    <row r="50" spans="2:66" s="18" customFormat="1" ht="21" customHeight="1">
      <c r="B50" s="83">
        <f t="shared" si="15"/>
        <v>35</v>
      </c>
      <c r="C50" s="370"/>
      <c r="D50" s="371"/>
      <c r="E50" s="74"/>
      <c r="F50" s="75"/>
      <c r="G50" s="76"/>
      <c r="H50" s="77"/>
      <c r="I50" s="75"/>
      <c r="J50" s="78"/>
      <c r="K50" s="77"/>
      <c r="L50" s="79"/>
      <c r="M50" s="78"/>
      <c r="N50" s="77"/>
      <c r="O50" s="79"/>
      <c r="P50" s="78"/>
      <c r="Q50" s="77"/>
      <c r="R50" s="75"/>
      <c r="S50" s="78"/>
      <c r="T50" s="77"/>
      <c r="U50" s="75"/>
      <c r="V50" s="78"/>
      <c r="W50" s="77"/>
      <c r="X50" s="75"/>
      <c r="Y50" s="78"/>
      <c r="Z50" s="77"/>
      <c r="AA50" s="75"/>
      <c r="AB50" s="78"/>
      <c r="AC50" s="77"/>
      <c r="AD50" s="75"/>
      <c r="AE50" s="78"/>
      <c r="AF50" s="77"/>
      <c r="AG50" s="75"/>
      <c r="AH50" s="78"/>
      <c r="AI50" s="77"/>
      <c r="AJ50" s="75"/>
      <c r="AK50" s="78"/>
      <c r="AL50" s="77"/>
      <c r="AM50" s="75"/>
      <c r="AN50" s="76"/>
      <c r="AO50" s="80"/>
      <c r="AP50" s="43">
        <f t="shared" si="17"/>
        <v>0</v>
      </c>
      <c r="AQ50" s="42">
        <f t="shared" si="17"/>
        <v>0</v>
      </c>
      <c r="AR50" s="41">
        <f t="shared" si="14"/>
        <v>0</v>
      </c>
      <c r="AS50" s="40">
        <f t="shared" si="16"/>
        <v>0</v>
      </c>
      <c r="BA50" s="22">
        <f t="shared" si="1"/>
        <v>0</v>
      </c>
      <c r="BB50" s="22">
        <f t="shared" si="2"/>
        <v>0</v>
      </c>
      <c r="BC50" s="22">
        <f t="shared" si="3"/>
        <v>0</v>
      </c>
      <c r="BD50" s="22">
        <f t="shared" si="4"/>
        <v>0</v>
      </c>
      <c r="BE50" s="22">
        <f t="shared" si="5"/>
        <v>0</v>
      </c>
      <c r="BF50" s="22">
        <f t="shared" si="6"/>
        <v>0</v>
      </c>
      <c r="BG50" s="22">
        <f t="shared" si="7"/>
        <v>0</v>
      </c>
      <c r="BH50" s="22">
        <f t="shared" si="8"/>
        <v>0</v>
      </c>
      <c r="BI50" s="22">
        <f t="shared" si="9"/>
        <v>0</v>
      </c>
      <c r="BJ50" s="22">
        <f t="shared" si="10"/>
        <v>0</v>
      </c>
      <c r="BK50" s="22">
        <f t="shared" si="11"/>
        <v>0</v>
      </c>
      <c r="BL50" s="22">
        <f t="shared" si="12"/>
        <v>0</v>
      </c>
      <c r="BM50" s="22">
        <f t="shared" si="13"/>
        <v>0</v>
      </c>
      <c r="BN50" s="5"/>
    </row>
    <row r="51" spans="2:66" s="18" customFormat="1" ht="21" customHeight="1">
      <c r="B51" s="83">
        <f t="shared" si="15"/>
        <v>36</v>
      </c>
      <c r="C51" s="370"/>
      <c r="D51" s="371"/>
      <c r="E51" s="74"/>
      <c r="F51" s="75"/>
      <c r="G51" s="76"/>
      <c r="H51" s="77"/>
      <c r="I51" s="75"/>
      <c r="J51" s="78"/>
      <c r="K51" s="77"/>
      <c r="L51" s="79"/>
      <c r="M51" s="78"/>
      <c r="N51" s="77"/>
      <c r="O51" s="79"/>
      <c r="P51" s="78"/>
      <c r="Q51" s="77"/>
      <c r="R51" s="75"/>
      <c r="S51" s="78"/>
      <c r="T51" s="77"/>
      <c r="U51" s="75"/>
      <c r="V51" s="78"/>
      <c r="W51" s="77"/>
      <c r="X51" s="75"/>
      <c r="Y51" s="78"/>
      <c r="Z51" s="77"/>
      <c r="AA51" s="75"/>
      <c r="AB51" s="78"/>
      <c r="AC51" s="77"/>
      <c r="AD51" s="75"/>
      <c r="AE51" s="78"/>
      <c r="AF51" s="77"/>
      <c r="AG51" s="75"/>
      <c r="AH51" s="78"/>
      <c r="AI51" s="77"/>
      <c r="AJ51" s="75"/>
      <c r="AK51" s="78"/>
      <c r="AL51" s="77"/>
      <c r="AM51" s="75"/>
      <c r="AN51" s="76"/>
      <c r="AO51" s="80"/>
      <c r="AP51" s="43">
        <f>SUM(E51,H51,K51,N51,Q51,T51,W51,Z51,AC51,AF51,AI51,AL51)</f>
        <v>0</v>
      </c>
      <c r="AQ51" s="42">
        <f t="shared" si="17"/>
        <v>0</v>
      </c>
      <c r="AR51" s="41">
        <f t="shared" si="14"/>
        <v>0</v>
      </c>
      <c r="AS51" s="40">
        <f t="shared" si="16"/>
        <v>0</v>
      </c>
      <c r="BA51" s="22">
        <f t="shared" si="1"/>
        <v>0</v>
      </c>
      <c r="BB51" s="22">
        <f t="shared" si="2"/>
        <v>0</v>
      </c>
      <c r="BC51" s="22">
        <f t="shared" si="3"/>
        <v>0</v>
      </c>
      <c r="BD51" s="22">
        <f t="shared" si="4"/>
        <v>0</v>
      </c>
      <c r="BE51" s="22">
        <f t="shared" si="5"/>
        <v>0</v>
      </c>
      <c r="BF51" s="22">
        <f t="shared" si="6"/>
        <v>0</v>
      </c>
      <c r="BG51" s="22">
        <f t="shared" si="7"/>
        <v>0</v>
      </c>
      <c r="BH51" s="22">
        <f t="shared" si="8"/>
        <v>0</v>
      </c>
      <c r="BI51" s="22">
        <f t="shared" si="9"/>
        <v>0</v>
      </c>
      <c r="BJ51" s="22">
        <f t="shared" si="10"/>
        <v>0</v>
      </c>
      <c r="BK51" s="22">
        <f t="shared" si="11"/>
        <v>0</v>
      </c>
      <c r="BL51" s="22">
        <f t="shared" si="12"/>
        <v>0</v>
      </c>
      <c r="BM51" s="22">
        <f t="shared" si="13"/>
        <v>0</v>
      </c>
      <c r="BN51" s="5"/>
    </row>
    <row r="52" spans="2:66" s="18" customFormat="1" ht="21" customHeight="1">
      <c r="B52" s="83">
        <f t="shared" si="15"/>
        <v>37</v>
      </c>
      <c r="C52" s="370"/>
      <c r="D52" s="371"/>
      <c r="E52" s="74"/>
      <c r="F52" s="75"/>
      <c r="G52" s="76"/>
      <c r="H52" s="77"/>
      <c r="I52" s="75"/>
      <c r="J52" s="78"/>
      <c r="K52" s="77"/>
      <c r="L52" s="79"/>
      <c r="M52" s="78"/>
      <c r="N52" s="77"/>
      <c r="O52" s="79"/>
      <c r="P52" s="78"/>
      <c r="Q52" s="77"/>
      <c r="R52" s="75"/>
      <c r="S52" s="78"/>
      <c r="T52" s="77"/>
      <c r="U52" s="75"/>
      <c r="V52" s="78"/>
      <c r="W52" s="77"/>
      <c r="X52" s="75"/>
      <c r="Y52" s="78"/>
      <c r="Z52" s="77"/>
      <c r="AA52" s="75"/>
      <c r="AB52" s="78"/>
      <c r="AC52" s="77"/>
      <c r="AD52" s="75"/>
      <c r="AE52" s="78"/>
      <c r="AF52" s="77"/>
      <c r="AG52" s="75"/>
      <c r="AH52" s="78"/>
      <c r="AI52" s="77"/>
      <c r="AJ52" s="75"/>
      <c r="AK52" s="78"/>
      <c r="AL52" s="77"/>
      <c r="AM52" s="75"/>
      <c r="AN52" s="76"/>
      <c r="AO52" s="80"/>
      <c r="AP52" s="43">
        <f t="shared" si="17"/>
        <v>0</v>
      </c>
      <c r="AQ52" s="42">
        <f t="shared" si="17"/>
        <v>0</v>
      </c>
      <c r="AR52" s="41">
        <f t="shared" si="14"/>
        <v>0</v>
      </c>
      <c r="AS52" s="40">
        <f t="shared" si="16"/>
        <v>0</v>
      </c>
      <c r="BA52" s="22">
        <f t="shared" si="1"/>
        <v>0</v>
      </c>
      <c r="BB52" s="22">
        <f t="shared" si="2"/>
        <v>0</v>
      </c>
      <c r="BC52" s="22">
        <f t="shared" si="3"/>
        <v>0</v>
      </c>
      <c r="BD52" s="22">
        <f t="shared" si="4"/>
        <v>0</v>
      </c>
      <c r="BE52" s="22">
        <f t="shared" si="5"/>
        <v>0</v>
      </c>
      <c r="BF52" s="22">
        <f t="shared" si="6"/>
        <v>0</v>
      </c>
      <c r="BG52" s="22">
        <f t="shared" si="7"/>
        <v>0</v>
      </c>
      <c r="BH52" s="22">
        <f t="shared" si="8"/>
        <v>0</v>
      </c>
      <c r="BI52" s="22">
        <f t="shared" si="9"/>
        <v>0</v>
      </c>
      <c r="BJ52" s="22">
        <f t="shared" si="10"/>
        <v>0</v>
      </c>
      <c r="BK52" s="22">
        <f t="shared" si="11"/>
        <v>0</v>
      </c>
      <c r="BL52" s="22">
        <f t="shared" si="12"/>
        <v>0</v>
      </c>
      <c r="BM52" s="22">
        <f t="shared" si="13"/>
        <v>0</v>
      </c>
      <c r="BN52" s="5"/>
    </row>
    <row r="53" spans="2:66" s="18" customFormat="1" ht="21" customHeight="1">
      <c r="B53" s="83">
        <f t="shared" si="15"/>
        <v>38</v>
      </c>
      <c r="C53" s="370"/>
      <c r="D53" s="371"/>
      <c r="E53" s="74"/>
      <c r="F53" s="75"/>
      <c r="G53" s="76"/>
      <c r="H53" s="77"/>
      <c r="I53" s="75"/>
      <c r="J53" s="78"/>
      <c r="K53" s="77"/>
      <c r="L53" s="79"/>
      <c r="M53" s="78"/>
      <c r="N53" s="77"/>
      <c r="O53" s="79"/>
      <c r="P53" s="78"/>
      <c r="Q53" s="77"/>
      <c r="R53" s="75"/>
      <c r="S53" s="78"/>
      <c r="T53" s="77"/>
      <c r="U53" s="75"/>
      <c r="V53" s="78"/>
      <c r="W53" s="77"/>
      <c r="X53" s="75"/>
      <c r="Y53" s="78"/>
      <c r="Z53" s="77"/>
      <c r="AA53" s="75"/>
      <c r="AB53" s="78"/>
      <c r="AC53" s="77"/>
      <c r="AD53" s="75"/>
      <c r="AE53" s="78"/>
      <c r="AF53" s="77"/>
      <c r="AG53" s="75"/>
      <c r="AH53" s="78"/>
      <c r="AI53" s="77"/>
      <c r="AJ53" s="75"/>
      <c r="AK53" s="78"/>
      <c r="AL53" s="77"/>
      <c r="AM53" s="75"/>
      <c r="AN53" s="76"/>
      <c r="AO53" s="80"/>
      <c r="AP53" s="43">
        <f t="shared" si="17"/>
        <v>0</v>
      </c>
      <c r="AQ53" s="42">
        <f t="shared" si="17"/>
        <v>0</v>
      </c>
      <c r="AR53" s="41">
        <f t="shared" si="14"/>
        <v>0</v>
      </c>
      <c r="AS53" s="40">
        <f t="shared" si="16"/>
        <v>0</v>
      </c>
      <c r="BA53" s="22">
        <f t="shared" si="1"/>
        <v>0</v>
      </c>
      <c r="BB53" s="22">
        <f t="shared" si="2"/>
        <v>0</v>
      </c>
      <c r="BC53" s="22">
        <f t="shared" si="3"/>
        <v>0</v>
      </c>
      <c r="BD53" s="22">
        <f t="shared" si="4"/>
        <v>0</v>
      </c>
      <c r="BE53" s="22">
        <f t="shared" si="5"/>
        <v>0</v>
      </c>
      <c r="BF53" s="22">
        <f t="shared" si="6"/>
        <v>0</v>
      </c>
      <c r="BG53" s="22">
        <f t="shared" si="7"/>
        <v>0</v>
      </c>
      <c r="BH53" s="22">
        <f t="shared" si="8"/>
        <v>0</v>
      </c>
      <c r="BI53" s="22">
        <f t="shared" si="9"/>
        <v>0</v>
      </c>
      <c r="BJ53" s="22">
        <f t="shared" si="10"/>
        <v>0</v>
      </c>
      <c r="BK53" s="22">
        <f t="shared" si="11"/>
        <v>0</v>
      </c>
      <c r="BL53" s="22">
        <f t="shared" si="12"/>
        <v>0</v>
      </c>
      <c r="BM53" s="22">
        <f t="shared" si="13"/>
        <v>0</v>
      </c>
      <c r="BN53" s="5"/>
    </row>
    <row r="54" spans="2:66" s="18" customFormat="1" ht="21" customHeight="1">
      <c r="B54" s="83">
        <f t="shared" si="15"/>
        <v>39</v>
      </c>
      <c r="C54" s="370"/>
      <c r="D54" s="371"/>
      <c r="E54" s="74"/>
      <c r="F54" s="75"/>
      <c r="G54" s="76"/>
      <c r="H54" s="77"/>
      <c r="I54" s="75"/>
      <c r="J54" s="78"/>
      <c r="K54" s="77"/>
      <c r="L54" s="79"/>
      <c r="M54" s="78"/>
      <c r="N54" s="77"/>
      <c r="O54" s="79"/>
      <c r="P54" s="78"/>
      <c r="Q54" s="77"/>
      <c r="R54" s="75"/>
      <c r="S54" s="78"/>
      <c r="T54" s="77"/>
      <c r="U54" s="75"/>
      <c r="V54" s="78"/>
      <c r="W54" s="77"/>
      <c r="X54" s="75"/>
      <c r="Y54" s="78"/>
      <c r="Z54" s="77"/>
      <c r="AA54" s="75"/>
      <c r="AB54" s="78"/>
      <c r="AC54" s="77"/>
      <c r="AD54" s="75"/>
      <c r="AE54" s="78"/>
      <c r="AF54" s="77"/>
      <c r="AG54" s="75"/>
      <c r="AH54" s="78"/>
      <c r="AI54" s="77"/>
      <c r="AJ54" s="75"/>
      <c r="AK54" s="78"/>
      <c r="AL54" s="77"/>
      <c r="AM54" s="75"/>
      <c r="AN54" s="76"/>
      <c r="AO54" s="80"/>
      <c r="AP54" s="43">
        <f t="shared" si="17"/>
        <v>0</v>
      </c>
      <c r="AQ54" s="42">
        <f t="shared" si="17"/>
        <v>0</v>
      </c>
      <c r="AR54" s="41">
        <f t="shared" si="14"/>
        <v>0</v>
      </c>
      <c r="AS54" s="40">
        <f t="shared" si="16"/>
        <v>0</v>
      </c>
      <c r="BA54" s="22">
        <f t="shared" si="1"/>
        <v>0</v>
      </c>
      <c r="BB54" s="22">
        <f t="shared" si="2"/>
        <v>0</v>
      </c>
      <c r="BC54" s="22">
        <f t="shared" si="3"/>
        <v>0</v>
      </c>
      <c r="BD54" s="22">
        <f t="shared" si="4"/>
        <v>0</v>
      </c>
      <c r="BE54" s="22">
        <f t="shared" si="5"/>
        <v>0</v>
      </c>
      <c r="BF54" s="22">
        <f t="shared" si="6"/>
        <v>0</v>
      </c>
      <c r="BG54" s="22">
        <f t="shared" si="7"/>
        <v>0</v>
      </c>
      <c r="BH54" s="22">
        <f t="shared" si="8"/>
        <v>0</v>
      </c>
      <c r="BI54" s="22">
        <f t="shared" si="9"/>
        <v>0</v>
      </c>
      <c r="BJ54" s="22">
        <f t="shared" si="10"/>
        <v>0</v>
      </c>
      <c r="BK54" s="22">
        <f t="shared" si="11"/>
        <v>0</v>
      </c>
      <c r="BL54" s="22">
        <f t="shared" si="12"/>
        <v>0</v>
      </c>
      <c r="BM54" s="22">
        <f t="shared" si="13"/>
        <v>0</v>
      </c>
      <c r="BN54" s="5"/>
    </row>
    <row r="55" spans="2:66" s="18" customFormat="1" ht="21" customHeight="1">
      <c r="B55" s="83">
        <f t="shared" si="15"/>
        <v>40</v>
      </c>
      <c r="C55" s="370"/>
      <c r="D55" s="371"/>
      <c r="E55" s="74"/>
      <c r="F55" s="75"/>
      <c r="G55" s="76"/>
      <c r="H55" s="77"/>
      <c r="I55" s="75"/>
      <c r="J55" s="78"/>
      <c r="K55" s="77"/>
      <c r="L55" s="79"/>
      <c r="M55" s="78"/>
      <c r="N55" s="77"/>
      <c r="O55" s="79"/>
      <c r="P55" s="78"/>
      <c r="Q55" s="77"/>
      <c r="R55" s="75"/>
      <c r="S55" s="78"/>
      <c r="T55" s="77"/>
      <c r="U55" s="75"/>
      <c r="V55" s="78"/>
      <c r="W55" s="77"/>
      <c r="X55" s="75"/>
      <c r="Y55" s="78"/>
      <c r="Z55" s="77"/>
      <c r="AA55" s="75"/>
      <c r="AB55" s="78"/>
      <c r="AC55" s="77"/>
      <c r="AD55" s="75"/>
      <c r="AE55" s="78"/>
      <c r="AF55" s="77"/>
      <c r="AG55" s="75"/>
      <c r="AH55" s="78"/>
      <c r="AI55" s="77"/>
      <c r="AJ55" s="75"/>
      <c r="AK55" s="78"/>
      <c r="AL55" s="77"/>
      <c r="AM55" s="75"/>
      <c r="AN55" s="76"/>
      <c r="AO55" s="81"/>
      <c r="AP55" s="43">
        <f t="shared" si="17"/>
        <v>0</v>
      </c>
      <c r="AQ55" s="42">
        <f t="shared" si="17"/>
        <v>0</v>
      </c>
      <c r="AR55" s="41">
        <f t="shared" si="14"/>
        <v>0</v>
      </c>
      <c r="AS55" s="115">
        <f t="shared" si="16"/>
        <v>0</v>
      </c>
      <c r="BA55" s="22">
        <f t="shared" si="1"/>
        <v>0</v>
      </c>
      <c r="BB55" s="22">
        <f t="shared" si="2"/>
        <v>0</v>
      </c>
      <c r="BC55" s="22">
        <f t="shared" si="3"/>
        <v>0</v>
      </c>
      <c r="BD55" s="22">
        <f t="shared" si="4"/>
        <v>0</v>
      </c>
      <c r="BE55" s="22">
        <f t="shared" si="5"/>
        <v>0</v>
      </c>
      <c r="BF55" s="22">
        <f t="shared" si="6"/>
        <v>0</v>
      </c>
      <c r="BG55" s="22">
        <f t="shared" si="7"/>
        <v>0</v>
      </c>
      <c r="BH55" s="22">
        <f t="shared" si="8"/>
        <v>0</v>
      </c>
      <c r="BI55" s="22">
        <f t="shared" si="9"/>
        <v>0</v>
      </c>
      <c r="BJ55" s="22">
        <f t="shared" si="10"/>
        <v>0</v>
      </c>
      <c r="BK55" s="22">
        <f t="shared" si="11"/>
        <v>0</v>
      </c>
      <c r="BL55" s="22">
        <f t="shared" si="12"/>
        <v>0</v>
      </c>
      <c r="BM55" s="22">
        <f t="shared" si="13"/>
        <v>0</v>
      </c>
      <c r="BN55" s="5"/>
    </row>
    <row r="56" spans="2:66" s="18" customFormat="1" ht="21" customHeight="1">
      <c r="B56" s="83">
        <f t="shared" si="15"/>
        <v>41</v>
      </c>
      <c r="C56" s="370"/>
      <c r="D56" s="371"/>
      <c r="E56" s="74"/>
      <c r="F56" s="75"/>
      <c r="G56" s="76"/>
      <c r="H56" s="77"/>
      <c r="I56" s="75"/>
      <c r="J56" s="78"/>
      <c r="K56" s="77"/>
      <c r="L56" s="79"/>
      <c r="M56" s="78"/>
      <c r="N56" s="77"/>
      <c r="O56" s="79"/>
      <c r="P56" s="78"/>
      <c r="Q56" s="77"/>
      <c r="R56" s="75"/>
      <c r="S56" s="78"/>
      <c r="T56" s="77"/>
      <c r="U56" s="75"/>
      <c r="V56" s="78"/>
      <c r="W56" s="77"/>
      <c r="X56" s="75"/>
      <c r="Y56" s="78"/>
      <c r="Z56" s="77"/>
      <c r="AA56" s="75"/>
      <c r="AB56" s="78"/>
      <c r="AC56" s="77"/>
      <c r="AD56" s="75"/>
      <c r="AE56" s="78"/>
      <c r="AF56" s="77"/>
      <c r="AG56" s="75"/>
      <c r="AH56" s="78"/>
      <c r="AI56" s="77"/>
      <c r="AJ56" s="75"/>
      <c r="AK56" s="78"/>
      <c r="AL56" s="77"/>
      <c r="AM56" s="75"/>
      <c r="AN56" s="76"/>
      <c r="AO56" s="80"/>
      <c r="AP56" s="43">
        <f t="shared" si="17"/>
        <v>0</v>
      </c>
      <c r="AQ56" s="42">
        <f t="shared" si="17"/>
        <v>0</v>
      </c>
      <c r="AR56" s="41">
        <f t="shared" si="14"/>
        <v>0</v>
      </c>
      <c r="AS56" s="40">
        <f t="shared" si="16"/>
        <v>0</v>
      </c>
      <c r="BA56" s="22">
        <f t="shared" si="1"/>
        <v>0</v>
      </c>
      <c r="BB56" s="22">
        <f t="shared" si="2"/>
        <v>0</v>
      </c>
      <c r="BC56" s="22">
        <f t="shared" si="3"/>
        <v>0</v>
      </c>
      <c r="BD56" s="22">
        <f t="shared" si="4"/>
        <v>0</v>
      </c>
      <c r="BE56" s="22">
        <f t="shared" si="5"/>
        <v>0</v>
      </c>
      <c r="BF56" s="22">
        <f t="shared" si="6"/>
        <v>0</v>
      </c>
      <c r="BG56" s="22">
        <f t="shared" si="7"/>
        <v>0</v>
      </c>
      <c r="BH56" s="22">
        <f t="shared" si="8"/>
        <v>0</v>
      </c>
      <c r="BI56" s="22">
        <f t="shared" si="9"/>
        <v>0</v>
      </c>
      <c r="BJ56" s="22">
        <f t="shared" si="10"/>
        <v>0</v>
      </c>
      <c r="BK56" s="22">
        <f t="shared" si="11"/>
        <v>0</v>
      </c>
      <c r="BL56" s="22">
        <f t="shared" si="12"/>
        <v>0</v>
      </c>
      <c r="BM56" s="22">
        <f t="shared" ref="BM56:BM215" si="18">SUM($BA56:$BL56)+$AO56</f>
        <v>0</v>
      </c>
      <c r="BN56" s="5"/>
    </row>
    <row r="57" spans="2:66" s="18" customFormat="1" ht="21" customHeight="1">
      <c r="B57" s="83">
        <f t="shared" si="15"/>
        <v>42</v>
      </c>
      <c r="C57" s="370"/>
      <c r="D57" s="371"/>
      <c r="E57" s="74"/>
      <c r="F57" s="75"/>
      <c r="G57" s="76"/>
      <c r="H57" s="77"/>
      <c r="I57" s="75"/>
      <c r="J57" s="78"/>
      <c r="K57" s="77"/>
      <c r="L57" s="79"/>
      <c r="M57" s="78"/>
      <c r="N57" s="77"/>
      <c r="O57" s="79"/>
      <c r="P57" s="78"/>
      <c r="Q57" s="77"/>
      <c r="R57" s="75"/>
      <c r="S57" s="78"/>
      <c r="T57" s="77"/>
      <c r="U57" s="75"/>
      <c r="V57" s="78"/>
      <c r="W57" s="77"/>
      <c r="X57" s="75"/>
      <c r="Y57" s="78"/>
      <c r="Z57" s="77"/>
      <c r="AA57" s="75"/>
      <c r="AB57" s="78"/>
      <c r="AC57" s="77"/>
      <c r="AD57" s="75"/>
      <c r="AE57" s="78"/>
      <c r="AF57" s="77"/>
      <c r="AG57" s="75"/>
      <c r="AH57" s="78"/>
      <c r="AI57" s="77"/>
      <c r="AJ57" s="75"/>
      <c r="AK57" s="78"/>
      <c r="AL57" s="77"/>
      <c r="AM57" s="75"/>
      <c r="AN57" s="76"/>
      <c r="AO57" s="80"/>
      <c r="AP57" s="43">
        <f t="shared" si="17"/>
        <v>0</v>
      </c>
      <c r="AQ57" s="42">
        <f t="shared" si="17"/>
        <v>0</v>
      </c>
      <c r="AR57" s="41">
        <f t="shared" si="14"/>
        <v>0</v>
      </c>
      <c r="AS57" s="105">
        <f t="shared" si="16"/>
        <v>0</v>
      </c>
      <c r="AW57" s="18" t="s">
        <v>4</v>
      </c>
      <c r="AX57" s="102"/>
      <c r="AY57" s="102"/>
      <c r="AZ57" s="102"/>
      <c r="BA57" s="103">
        <f t="shared" si="1"/>
        <v>0</v>
      </c>
      <c r="BB57" s="103">
        <f t="shared" si="2"/>
        <v>0</v>
      </c>
      <c r="BC57" s="103">
        <f t="shared" si="3"/>
        <v>0</v>
      </c>
      <c r="BD57" s="103">
        <f t="shared" si="4"/>
        <v>0</v>
      </c>
      <c r="BE57" s="103">
        <f t="shared" si="5"/>
        <v>0</v>
      </c>
      <c r="BF57" s="103">
        <f t="shared" si="6"/>
        <v>0</v>
      </c>
      <c r="BG57" s="103">
        <f t="shared" si="7"/>
        <v>0</v>
      </c>
      <c r="BH57" s="103">
        <f t="shared" si="8"/>
        <v>0</v>
      </c>
      <c r="BI57" s="103">
        <f t="shared" si="9"/>
        <v>0</v>
      </c>
      <c r="BJ57" s="103">
        <f t="shared" si="10"/>
        <v>0</v>
      </c>
      <c r="BK57" s="103">
        <f t="shared" si="11"/>
        <v>0</v>
      </c>
      <c r="BL57" s="103">
        <f t="shared" si="12"/>
        <v>0</v>
      </c>
      <c r="BM57" s="103">
        <f t="shared" si="18"/>
        <v>0</v>
      </c>
    </row>
    <row r="58" spans="2:66" s="18" customFormat="1" ht="21" customHeight="1">
      <c r="B58" s="83">
        <f t="shared" si="15"/>
        <v>43</v>
      </c>
      <c r="C58" s="370"/>
      <c r="D58" s="371"/>
      <c r="E58" s="74"/>
      <c r="F58" s="75"/>
      <c r="G58" s="76"/>
      <c r="H58" s="77"/>
      <c r="I58" s="75"/>
      <c r="J58" s="78"/>
      <c r="K58" s="77"/>
      <c r="L58" s="79"/>
      <c r="M58" s="78"/>
      <c r="N58" s="77"/>
      <c r="O58" s="79"/>
      <c r="P58" s="78"/>
      <c r="Q58" s="77"/>
      <c r="R58" s="75"/>
      <c r="S58" s="78"/>
      <c r="T58" s="77"/>
      <c r="U58" s="75"/>
      <c r="V58" s="78"/>
      <c r="W58" s="77"/>
      <c r="X58" s="75"/>
      <c r="Y58" s="78"/>
      <c r="Z58" s="77"/>
      <c r="AA58" s="75"/>
      <c r="AB58" s="78"/>
      <c r="AC58" s="77"/>
      <c r="AD58" s="75"/>
      <c r="AE58" s="78"/>
      <c r="AF58" s="77"/>
      <c r="AG58" s="75"/>
      <c r="AH58" s="78"/>
      <c r="AI58" s="77"/>
      <c r="AJ58" s="75"/>
      <c r="AK58" s="78"/>
      <c r="AL58" s="77"/>
      <c r="AM58" s="75"/>
      <c r="AN58" s="76"/>
      <c r="AO58" s="80"/>
      <c r="AP58" s="43">
        <f t="shared" si="17"/>
        <v>0</v>
      </c>
      <c r="AQ58" s="42">
        <f t="shared" si="17"/>
        <v>0</v>
      </c>
      <c r="AR58" s="41">
        <f t="shared" si="14"/>
        <v>0</v>
      </c>
      <c r="AS58" s="105">
        <f t="shared" si="16"/>
        <v>0</v>
      </c>
      <c r="AW58" s="18" t="s">
        <v>2</v>
      </c>
      <c r="AX58" s="102"/>
      <c r="AY58" s="102"/>
      <c r="AZ58" s="102"/>
      <c r="BA58" s="103">
        <f t="shared" si="1"/>
        <v>0</v>
      </c>
      <c r="BB58" s="103">
        <f t="shared" si="2"/>
        <v>0</v>
      </c>
      <c r="BC58" s="103">
        <f t="shared" si="3"/>
        <v>0</v>
      </c>
      <c r="BD58" s="103">
        <f t="shared" si="4"/>
        <v>0</v>
      </c>
      <c r="BE58" s="103">
        <f t="shared" si="5"/>
        <v>0</v>
      </c>
      <c r="BF58" s="103">
        <f t="shared" si="6"/>
        <v>0</v>
      </c>
      <c r="BG58" s="103">
        <f t="shared" si="7"/>
        <v>0</v>
      </c>
      <c r="BH58" s="103">
        <f t="shared" si="8"/>
        <v>0</v>
      </c>
      <c r="BI58" s="103">
        <f t="shared" si="9"/>
        <v>0</v>
      </c>
      <c r="BJ58" s="103">
        <f t="shared" si="10"/>
        <v>0</v>
      </c>
      <c r="BK58" s="103">
        <f t="shared" si="11"/>
        <v>0</v>
      </c>
      <c r="BL58" s="103">
        <f t="shared" si="12"/>
        <v>0</v>
      </c>
      <c r="BM58" s="103">
        <f t="shared" si="18"/>
        <v>0</v>
      </c>
    </row>
    <row r="59" spans="2:66" s="18" customFormat="1" ht="21" customHeight="1">
      <c r="B59" s="83">
        <f t="shared" si="15"/>
        <v>44</v>
      </c>
      <c r="C59" s="370"/>
      <c r="D59" s="371"/>
      <c r="E59" s="74"/>
      <c r="F59" s="75"/>
      <c r="G59" s="76"/>
      <c r="H59" s="77"/>
      <c r="I59" s="75"/>
      <c r="J59" s="78"/>
      <c r="K59" s="77"/>
      <c r="L59" s="79"/>
      <c r="M59" s="78"/>
      <c r="N59" s="77"/>
      <c r="O59" s="79"/>
      <c r="P59" s="78"/>
      <c r="Q59" s="77"/>
      <c r="R59" s="75"/>
      <c r="S59" s="78"/>
      <c r="T59" s="77"/>
      <c r="U59" s="75"/>
      <c r="V59" s="78"/>
      <c r="W59" s="77"/>
      <c r="X59" s="75"/>
      <c r="Y59" s="78"/>
      <c r="Z59" s="77"/>
      <c r="AA59" s="75"/>
      <c r="AB59" s="78"/>
      <c r="AC59" s="77"/>
      <c r="AD59" s="75"/>
      <c r="AE59" s="78"/>
      <c r="AF59" s="77"/>
      <c r="AG59" s="75"/>
      <c r="AH59" s="78"/>
      <c r="AI59" s="77"/>
      <c r="AJ59" s="75"/>
      <c r="AK59" s="78"/>
      <c r="AL59" s="77"/>
      <c r="AM59" s="75"/>
      <c r="AN59" s="76"/>
      <c r="AO59" s="80"/>
      <c r="AP59" s="43">
        <f t="shared" si="17"/>
        <v>0</v>
      </c>
      <c r="AQ59" s="42">
        <f t="shared" si="17"/>
        <v>0</v>
      </c>
      <c r="AR59" s="41">
        <f t="shared" si="14"/>
        <v>0</v>
      </c>
      <c r="AS59" s="105">
        <f t="shared" si="16"/>
        <v>0</v>
      </c>
      <c r="BA59" s="22">
        <f t="shared" si="1"/>
        <v>0</v>
      </c>
      <c r="BB59" s="22">
        <f t="shared" si="2"/>
        <v>0</v>
      </c>
      <c r="BC59" s="22">
        <f t="shared" si="3"/>
        <v>0</v>
      </c>
      <c r="BD59" s="22">
        <f t="shared" si="4"/>
        <v>0</v>
      </c>
      <c r="BE59" s="22">
        <f t="shared" si="5"/>
        <v>0</v>
      </c>
      <c r="BF59" s="22">
        <f t="shared" si="6"/>
        <v>0</v>
      </c>
      <c r="BG59" s="22">
        <f t="shared" si="7"/>
        <v>0</v>
      </c>
      <c r="BH59" s="22">
        <f t="shared" si="8"/>
        <v>0</v>
      </c>
      <c r="BI59" s="22">
        <f t="shared" si="9"/>
        <v>0</v>
      </c>
      <c r="BJ59" s="22">
        <f t="shared" si="10"/>
        <v>0</v>
      </c>
      <c r="BK59" s="22">
        <f t="shared" si="11"/>
        <v>0</v>
      </c>
      <c r="BL59" s="22">
        <f t="shared" si="12"/>
        <v>0</v>
      </c>
      <c r="BM59" s="22">
        <f t="shared" si="18"/>
        <v>0</v>
      </c>
    </row>
    <row r="60" spans="2:66" s="18" customFormat="1" ht="21" customHeight="1">
      <c r="B60" s="83">
        <f t="shared" si="15"/>
        <v>45</v>
      </c>
      <c r="C60" s="370"/>
      <c r="D60" s="371"/>
      <c r="E60" s="74"/>
      <c r="F60" s="75"/>
      <c r="G60" s="76"/>
      <c r="H60" s="77"/>
      <c r="I60" s="75"/>
      <c r="J60" s="78"/>
      <c r="K60" s="77"/>
      <c r="L60" s="79"/>
      <c r="M60" s="78"/>
      <c r="N60" s="77"/>
      <c r="O60" s="79"/>
      <c r="P60" s="78"/>
      <c r="Q60" s="77"/>
      <c r="R60" s="75"/>
      <c r="S60" s="78"/>
      <c r="T60" s="77"/>
      <c r="U60" s="75"/>
      <c r="V60" s="78"/>
      <c r="W60" s="77"/>
      <c r="X60" s="75"/>
      <c r="Y60" s="78"/>
      <c r="Z60" s="77"/>
      <c r="AA60" s="75"/>
      <c r="AB60" s="78"/>
      <c r="AC60" s="77"/>
      <c r="AD60" s="75"/>
      <c r="AE60" s="78"/>
      <c r="AF60" s="77"/>
      <c r="AG60" s="75"/>
      <c r="AH60" s="78"/>
      <c r="AI60" s="77"/>
      <c r="AJ60" s="75"/>
      <c r="AK60" s="78"/>
      <c r="AL60" s="77"/>
      <c r="AM60" s="75"/>
      <c r="AN60" s="76"/>
      <c r="AO60" s="80"/>
      <c r="AP60" s="43">
        <f t="shared" si="17"/>
        <v>0</v>
      </c>
      <c r="AQ60" s="42">
        <f t="shared" si="17"/>
        <v>0</v>
      </c>
      <c r="AR60" s="41">
        <f t="shared" si="14"/>
        <v>0</v>
      </c>
      <c r="AS60" s="105">
        <f t="shared" si="16"/>
        <v>0</v>
      </c>
      <c r="BA60" s="22">
        <f t="shared" si="1"/>
        <v>0</v>
      </c>
      <c r="BB60" s="22">
        <f t="shared" si="2"/>
        <v>0</v>
      </c>
      <c r="BC60" s="22">
        <f t="shared" si="3"/>
        <v>0</v>
      </c>
      <c r="BD60" s="22">
        <f t="shared" si="4"/>
        <v>0</v>
      </c>
      <c r="BE60" s="22">
        <f t="shared" si="5"/>
        <v>0</v>
      </c>
      <c r="BF60" s="22">
        <f t="shared" si="6"/>
        <v>0</v>
      </c>
      <c r="BG60" s="22">
        <f t="shared" si="7"/>
        <v>0</v>
      </c>
      <c r="BH60" s="22">
        <f t="shared" si="8"/>
        <v>0</v>
      </c>
      <c r="BI60" s="22">
        <f t="shared" si="9"/>
        <v>0</v>
      </c>
      <c r="BJ60" s="22">
        <f t="shared" si="10"/>
        <v>0</v>
      </c>
      <c r="BK60" s="22">
        <f t="shared" si="11"/>
        <v>0</v>
      </c>
      <c r="BL60" s="22">
        <f t="shared" si="12"/>
        <v>0</v>
      </c>
      <c r="BM60" s="22">
        <f t="shared" si="18"/>
        <v>0</v>
      </c>
    </row>
    <row r="61" spans="2:66" s="18" customFormat="1" ht="21" customHeight="1">
      <c r="B61" s="83">
        <f t="shared" si="15"/>
        <v>46</v>
      </c>
      <c r="C61" s="370"/>
      <c r="D61" s="371"/>
      <c r="E61" s="74"/>
      <c r="F61" s="75"/>
      <c r="G61" s="76"/>
      <c r="H61" s="77"/>
      <c r="I61" s="75"/>
      <c r="J61" s="78"/>
      <c r="K61" s="77"/>
      <c r="L61" s="79"/>
      <c r="M61" s="78"/>
      <c r="N61" s="77"/>
      <c r="O61" s="79"/>
      <c r="P61" s="78"/>
      <c r="Q61" s="77"/>
      <c r="R61" s="75"/>
      <c r="S61" s="78"/>
      <c r="T61" s="77"/>
      <c r="U61" s="75"/>
      <c r="V61" s="78"/>
      <c r="W61" s="77"/>
      <c r="X61" s="75"/>
      <c r="Y61" s="78"/>
      <c r="Z61" s="77"/>
      <c r="AA61" s="75"/>
      <c r="AB61" s="78"/>
      <c r="AC61" s="77"/>
      <c r="AD61" s="75"/>
      <c r="AE61" s="78"/>
      <c r="AF61" s="77"/>
      <c r="AG61" s="75"/>
      <c r="AH61" s="78"/>
      <c r="AI61" s="77"/>
      <c r="AJ61" s="75"/>
      <c r="AK61" s="78"/>
      <c r="AL61" s="77"/>
      <c r="AM61" s="75"/>
      <c r="AN61" s="76"/>
      <c r="AO61" s="80"/>
      <c r="AP61" s="43">
        <f t="shared" si="17"/>
        <v>0</v>
      </c>
      <c r="AQ61" s="42">
        <f t="shared" si="17"/>
        <v>0</v>
      </c>
      <c r="AR61" s="41">
        <f t="shared" si="14"/>
        <v>0</v>
      </c>
      <c r="AS61" s="105">
        <f t="shared" si="16"/>
        <v>0</v>
      </c>
      <c r="BA61" s="22">
        <f t="shared" si="1"/>
        <v>0</v>
      </c>
      <c r="BB61" s="22">
        <f t="shared" si="2"/>
        <v>0</v>
      </c>
      <c r="BC61" s="22">
        <f t="shared" si="3"/>
        <v>0</v>
      </c>
      <c r="BD61" s="22">
        <f t="shared" si="4"/>
        <v>0</v>
      </c>
      <c r="BE61" s="22">
        <f t="shared" si="5"/>
        <v>0</v>
      </c>
      <c r="BF61" s="22">
        <f t="shared" si="6"/>
        <v>0</v>
      </c>
      <c r="BG61" s="22">
        <f t="shared" si="7"/>
        <v>0</v>
      </c>
      <c r="BH61" s="22">
        <f t="shared" si="8"/>
        <v>0</v>
      </c>
      <c r="BI61" s="22">
        <f t="shared" si="9"/>
        <v>0</v>
      </c>
      <c r="BJ61" s="22">
        <f t="shared" si="10"/>
        <v>0</v>
      </c>
      <c r="BK61" s="22">
        <f t="shared" si="11"/>
        <v>0</v>
      </c>
      <c r="BL61" s="22">
        <f t="shared" si="12"/>
        <v>0</v>
      </c>
      <c r="BM61" s="22">
        <f t="shared" si="18"/>
        <v>0</v>
      </c>
    </row>
    <row r="62" spans="2:66" s="18" customFormat="1" ht="21" customHeight="1">
      <c r="B62" s="83">
        <f t="shared" si="15"/>
        <v>47</v>
      </c>
      <c r="C62" s="370"/>
      <c r="D62" s="371"/>
      <c r="E62" s="74"/>
      <c r="F62" s="75"/>
      <c r="G62" s="76"/>
      <c r="H62" s="77"/>
      <c r="I62" s="75"/>
      <c r="J62" s="78"/>
      <c r="K62" s="77"/>
      <c r="L62" s="79"/>
      <c r="M62" s="78"/>
      <c r="N62" s="77"/>
      <c r="O62" s="79"/>
      <c r="P62" s="78"/>
      <c r="Q62" s="77"/>
      <c r="R62" s="75"/>
      <c r="S62" s="78"/>
      <c r="T62" s="77"/>
      <c r="U62" s="75"/>
      <c r="V62" s="78"/>
      <c r="W62" s="77"/>
      <c r="X62" s="75"/>
      <c r="Y62" s="78"/>
      <c r="Z62" s="77"/>
      <c r="AA62" s="75"/>
      <c r="AB62" s="78"/>
      <c r="AC62" s="77"/>
      <c r="AD62" s="75"/>
      <c r="AE62" s="78"/>
      <c r="AF62" s="77"/>
      <c r="AG62" s="75"/>
      <c r="AH62" s="78"/>
      <c r="AI62" s="77"/>
      <c r="AJ62" s="75"/>
      <c r="AK62" s="78"/>
      <c r="AL62" s="77"/>
      <c r="AM62" s="75"/>
      <c r="AN62" s="76"/>
      <c r="AO62" s="80"/>
      <c r="AP62" s="43">
        <f t="shared" si="17"/>
        <v>0</v>
      </c>
      <c r="AQ62" s="42">
        <f t="shared" si="17"/>
        <v>0</v>
      </c>
      <c r="AR62" s="41">
        <f t="shared" si="14"/>
        <v>0</v>
      </c>
      <c r="AS62" s="105">
        <f t="shared" si="16"/>
        <v>0</v>
      </c>
      <c r="BA62" s="22">
        <f t="shared" si="1"/>
        <v>0</v>
      </c>
      <c r="BB62" s="22">
        <f t="shared" si="2"/>
        <v>0</v>
      </c>
      <c r="BC62" s="22">
        <f t="shared" si="3"/>
        <v>0</v>
      </c>
      <c r="BD62" s="22">
        <f t="shared" si="4"/>
        <v>0</v>
      </c>
      <c r="BE62" s="22">
        <f t="shared" si="5"/>
        <v>0</v>
      </c>
      <c r="BF62" s="22">
        <f t="shared" si="6"/>
        <v>0</v>
      </c>
      <c r="BG62" s="22">
        <f t="shared" si="7"/>
        <v>0</v>
      </c>
      <c r="BH62" s="22">
        <f t="shared" si="8"/>
        <v>0</v>
      </c>
      <c r="BI62" s="22">
        <f t="shared" si="9"/>
        <v>0</v>
      </c>
      <c r="BJ62" s="22">
        <f t="shared" si="10"/>
        <v>0</v>
      </c>
      <c r="BK62" s="22">
        <f t="shared" si="11"/>
        <v>0</v>
      </c>
      <c r="BL62" s="22">
        <f t="shared" si="12"/>
        <v>0</v>
      </c>
      <c r="BM62" s="22">
        <f t="shared" si="18"/>
        <v>0</v>
      </c>
    </row>
    <row r="63" spans="2:66" s="18" customFormat="1" ht="21" customHeight="1">
      <c r="B63" s="83">
        <f t="shared" si="15"/>
        <v>48</v>
      </c>
      <c r="C63" s="370"/>
      <c r="D63" s="371"/>
      <c r="E63" s="74"/>
      <c r="F63" s="75"/>
      <c r="G63" s="76"/>
      <c r="H63" s="77"/>
      <c r="I63" s="75"/>
      <c r="J63" s="78"/>
      <c r="K63" s="77"/>
      <c r="L63" s="79"/>
      <c r="M63" s="78"/>
      <c r="N63" s="77"/>
      <c r="O63" s="79"/>
      <c r="P63" s="78"/>
      <c r="Q63" s="77"/>
      <c r="R63" s="75"/>
      <c r="S63" s="78"/>
      <c r="T63" s="77"/>
      <c r="U63" s="75"/>
      <c r="V63" s="78"/>
      <c r="W63" s="77"/>
      <c r="X63" s="75"/>
      <c r="Y63" s="78"/>
      <c r="Z63" s="77"/>
      <c r="AA63" s="75"/>
      <c r="AB63" s="78"/>
      <c r="AC63" s="77"/>
      <c r="AD63" s="75"/>
      <c r="AE63" s="78"/>
      <c r="AF63" s="77"/>
      <c r="AG63" s="75"/>
      <c r="AH63" s="78"/>
      <c r="AI63" s="77"/>
      <c r="AJ63" s="75"/>
      <c r="AK63" s="78"/>
      <c r="AL63" s="77"/>
      <c r="AM63" s="75"/>
      <c r="AN63" s="76"/>
      <c r="AO63" s="80"/>
      <c r="AP63" s="43">
        <f t="shared" si="17"/>
        <v>0</v>
      </c>
      <c r="AQ63" s="42">
        <f t="shared" si="17"/>
        <v>0</v>
      </c>
      <c r="AR63" s="41">
        <f t="shared" si="14"/>
        <v>0</v>
      </c>
      <c r="AS63" s="105">
        <f t="shared" si="16"/>
        <v>0</v>
      </c>
      <c r="BA63" s="22">
        <f t="shared" si="1"/>
        <v>0</v>
      </c>
      <c r="BB63" s="22">
        <f t="shared" si="2"/>
        <v>0</v>
      </c>
      <c r="BC63" s="22">
        <f t="shared" si="3"/>
        <v>0</v>
      </c>
      <c r="BD63" s="22">
        <f t="shared" si="4"/>
        <v>0</v>
      </c>
      <c r="BE63" s="22">
        <f t="shared" si="5"/>
        <v>0</v>
      </c>
      <c r="BF63" s="22">
        <f t="shared" si="6"/>
        <v>0</v>
      </c>
      <c r="BG63" s="22">
        <f t="shared" si="7"/>
        <v>0</v>
      </c>
      <c r="BH63" s="22">
        <f t="shared" si="8"/>
        <v>0</v>
      </c>
      <c r="BI63" s="22">
        <f t="shared" si="9"/>
        <v>0</v>
      </c>
      <c r="BJ63" s="22">
        <f t="shared" si="10"/>
        <v>0</v>
      </c>
      <c r="BK63" s="22">
        <f t="shared" si="11"/>
        <v>0</v>
      </c>
      <c r="BL63" s="22">
        <f t="shared" si="12"/>
        <v>0</v>
      </c>
      <c r="BM63" s="22">
        <f t="shared" si="18"/>
        <v>0</v>
      </c>
    </row>
    <row r="64" spans="2:66" s="18" customFormat="1" ht="21" customHeight="1">
      <c r="B64" s="83">
        <f t="shared" si="15"/>
        <v>49</v>
      </c>
      <c r="C64" s="370"/>
      <c r="D64" s="371"/>
      <c r="E64" s="74"/>
      <c r="F64" s="75"/>
      <c r="G64" s="76"/>
      <c r="H64" s="77"/>
      <c r="I64" s="75"/>
      <c r="J64" s="78"/>
      <c r="K64" s="77"/>
      <c r="L64" s="79"/>
      <c r="M64" s="78"/>
      <c r="N64" s="77"/>
      <c r="O64" s="79"/>
      <c r="P64" s="78"/>
      <c r="Q64" s="77"/>
      <c r="R64" s="75"/>
      <c r="S64" s="78"/>
      <c r="T64" s="77"/>
      <c r="U64" s="75"/>
      <c r="V64" s="78"/>
      <c r="W64" s="77"/>
      <c r="X64" s="75"/>
      <c r="Y64" s="78"/>
      <c r="Z64" s="77"/>
      <c r="AA64" s="75"/>
      <c r="AB64" s="78"/>
      <c r="AC64" s="77"/>
      <c r="AD64" s="75"/>
      <c r="AE64" s="78"/>
      <c r="AF64" s="77"/>
      <c r="AG64" s="75"/>
      <c r="AH64" s="78"/>
      <c r="AI64" s="77"/>
      <c r="AJ64" s="75"/>
      <c r="AK64" s="78"/>
      <c r="AL64" s="77"/>
      <c r="AM64" s="75"/>
      <c r="AN64" s="76"/>
      <c r="AO64" s="80"/>
      <c r="AP64" s="43">
        <f t="shared" si="17"/>
        <v>0</v>
      </c>
      <c r="AQ64" s="42">
        <f t="shared" si="17"/>
        <v>0</v>
      </c>
      <c r="AR64" s="41">
        <f t="shared" si="14"/>
        <v>0</v>
      </c>
      <c r="AS64" s="105">
        <f t="shared" si="16"/>
        <v>0</v>
      </c>
      <c r="BA64" s="22">
        <f t="shared" si="1"/>
        <v>0</v>
      </c>
      <c r="BB64" s="22">
        <f t="shared" si="2"/>
        <v>0</v>
      </c>
      <c r="BC64" s="22">
        <f t="shared" si="3"/>
        <v>0</v>
      </c>
      <c r="BD64" s="22">
        <f t="shared" si="4"/>
        <v>0</v>
      </c>
      <c r="BE64" s="22">
        <f t="shared" si="5"/>
        <v>0</v>
      </c>
      <c r="BF64" s="22">
        <f t="shared" si="6"/>
        <v>0</v>
      </c>
      <c r="BG64" s="22">
        <f t="shared" si="7"/>
        <v>0</v>
      </c>
      <c r="BH64" s="22">
        <f t="shared" si="8"/>
        <v>0</v>
      </c>
      <c r="BI64" s="22">
        <f t="shared" si="9"/>
        <v>0</v>
      </c>
      <c r="BJ64" s="22">
        <f t="shared" si="10"/>
        <v>0</v>
      </c>
      <c r="BK64" s="22">
        <f t="shared" si="11"/>
        <v>0</v>
      </c>
      <c r="BL64" s="22">
        <f t="shared" si="12"/>
        <v>0</v>
      </c>
      <c r="BM64" s="22">
        <f t="shared" si="18"/>
        <v>0</v>
      </c>
    </row>
    <row r="65" spans="2:65" s="18" customFormat="1" ht="21" customHeight="1">
      <c r="B65" s="83">
        <f t="shared" si="15"/>
        <v>50</v>
      </c>
      <c r="C65" s="370"/>
      <c r="D65" s="371"/>
      <c r="E65" s="74"/>
      <c r="F65" s="75"/>
      <c r="G65" s="76"/>
      <c r="H65" s="77"/>
      <c r="I65" s="75"/>
      <c r="J65" s="78"/>
      <c r="K65" s="77"/>
      <c r="L65" s="79"/>
      <c r="M65" s="78"/>
      <c r="N65" s="77"/>
      <c r="O65" s="79"/>
      <c r="P65" s="78"/>
      <c r="Q65" s="77"/>
      <c r="R65" s="75"/>
      <c r="S65" s="78"/>
      <c r="T65" s="77"/>
      <c r="U65" s="75"/>
      <c r="V65" s="78"/>
      <c r="W65" s="77"/>
      <c r="X65" s="75"/>
      <c r="Y65" s="78"/>
      <c r="Z65" s="77"/>
      <c r="AA65" s="75"/>
      <c r="AB65" s="78"/>
      <c r="AC65" s="77"/>
      <c r="AD65" s="75"/>
      <c r="AE65" s="78"/>
      <c r="AF65" s="77"/>
      <c r="AG65" s="75"/>
      <c r="AH65" s="78"/>
      <c r="AI65" s="77"/>
      <c r="AJ65" s="75"/>
      <c r="AK65" s="78"/>
      <c r="AL65" s="77"/>
      <c r="AM65" s="75"/>
      <c r="AN65" s="76"/>
      <c r="AO65" s="80"/>
      <c r="AP65" s="43">
        <f t="shared" si="17"/>
        <v>0</v>
      </c>
      <c r="AQ65" s="42">
        <f t="shared" si="17"/>
        <v>0</v>
      </c>
      <c r="AR65" s="41">
        <f t="shared" si="14"/>
        <v>0</v>
      </c>
      <c r="AS65" s="105">
        <f t="shared" si="16"/>
        <v>0</v>
      </c>
      <c r="BA65" s="22">
        <f t="shared" si="1"/>
        <v>0</v>
      </c>
      <c r="BB65" s="22">
        <f t="shared" si="2"/>
        <v>0</v>
      </c>
      <c r="BC65" s="22">
        <f t="shared" si="3"/>
        <v>0</v>
      </c>
      <c r="BD65" s="22">
        <f t="shared" si="4"/>
        <v>0</v>
      </c>
      <c r="BE65" s="22">
        <f t="shared" si="5"/>
        <v>0</v>
      </c>
      <c r="BF65" s="22">
        <f t="shared" si="6"/>
        <v>0</v>
      </c>
      <c r="BG65" s="22">
        <f t="shared" si="7"/>
        <v>0</v>
      </c>
      <c r="BH65" s="22">
        <f t="shared" si="8"/>
        <v>0</v>
      </c>
      <c r="BI65" s="22">
        <f t="shared" si="9"/>
        <v>0</v>
      </c>
      <c r="BJ65" s="22">
        <f t="shared" si="10"/>
        <v>0</v>
      </c>
      <c r="BK65" s="22">
        <f t="shared" si="11"/>
        <v>0</v>
      </c>
      <c r="BL65" s="22">
        <f t="shared" si="12"/>
        <v>0</v>
      </c>
      <c r="BM65" s="22">
        <f t="shared" si="18"/>
        <v>0</v>
      </c>
    </row>
    <row r="66" spans="2:65" s="18" customFormat="1" ht="21" customHeight="1">
      <c r="B66" s="83">
        <f t="shared" si="15"/>
        <v>51</v>
      </c>
      <c r="C66" s="370"/>
      <c r="D66" s="371"/>
      <c r="E66" s="74"/>
      <c r="F66" s="75"/>
      <c r="G66" s="76"/>
      <c r="H66" s="77"/>
      <c r="I66" s="75"/>
      <c r="J66" s="78"/>
      <c r="K66" s="77"/>
      <c r="L66" s="79"/>
      <c r="M66" s="78"/>
      <c r="N66" s="77"/>
      <c r="O66" s="79"/>
      <c r="P66" s="78"/>
      <c r="Q66" s="77"/>
      <c r="R66" s="75"/>
      <c r="S66" s="78"/>
      <c r="T66" s="77"/>
      <c r="U66" s="75"/>
      <c r="V66" s="78"/>
      <c r="W66" s="77"/>
      <c r="X66" s="75"/>
      <c r="Y66" s="78"/>
      <c r="Z66" s="77"/>
      <c r="AA66" s="75"/>
      <c r="AB66" s="78"/>
      <c r="AC66" s="77"/>
      <c r="AD66" s="75"/>
      <c r="AE66" s="78"/>
      <c r="AF66" s="77"/>
      <c r="AG66" s="75"/>
      <c r="AH66" s="78"/>
      <c r="AI66" s="77"/>
      <c r="AJ66" s="75"/>
      <c r="AK66" s="78"/>
      <c r="AL66" s="77"/>
      <c r="AM66" s="75"/>
      <c r="AN66" s="76"/>
      <c r="AO66" s="80"/>
      <c r="AP66" s="43">
        <f t="shared" si="17"/>
        <v>0</v>
      </c>
      <c r="AQ66" s="42">
        <f t="shared" si="17"/>
        <v>0</v>
      </c>
      <c r="AR66" s="41">
        <f t="shared" si="14"/>
        <v>0</v>
      </c>
      <c r="AS66" s="40">
        <f t="shared" si="16"/>
        <v>0</v>
      </c>
      <c r="BA66" s="22">
        <f t="shared" si="1"/>
        <v>0</v>
      </c>
      <c r="BB66" s="22">
        <f t="shared" si="2"/>
        <v>0</v>
      </c>
      <c r="BC66" s="22">
        <f t="shared" si="3"/>
        <v>0</v>
      </c>
      <c r="BD66" s="22">
        <f t="shared" si="4"/>
        <v>0</v>
      </c>
      <c r="BE66" s="22">
        <f t="shared" si="5"/>
        <v>0</v>
      </c>
      <c r="BF66" s="22">
        <f t="shared" si="6"/>
        <v>0</v>
      </c>
      <c r="BG66" s="22">
        <f t="shared" si="7"/>
        <v>0</v>
      </c>
      <c r="BH66" s="22">
        <f t="shared" si="8"/>
        <v>0</v>
      </c>
      <c r="BI66" s="22">
        <f t="shared" si="9"/>
        <v>0</v>
      </c>
      <c r="BJ66" s="22">
        <f t="shared" si="10"/>
        <v>0</v>
      </c>
      <c r="BK66" s="22">
        <f t="shared" si="11"/>
        <v>0</v>
      </c>
      <c r="BL66" s="22">
        <f t="shared" si="12"/>
        <v>0</v>
      </c>
      <c r="BM66" s="22">
        <f t="shared" si="18"/>
        <v>0</v>
      </c>
    </row>
    <row r="67" spans="2:65" s="18" customFormat="1" ht="21" customHeight="1">
      <c r="B67" s="83">
        <f t="shared" si="15"/>
        <v>52</v>
      </c>
      <c r="C67" s="370"/>
      <c r="D67" s="371"/>
      <c r="E67" s="74"/>
      <c r="F67" s="75"/>
      <c r="G67" s="76"/>
      <c r="H67" s="77"/>
      <c r="I67" s="75"/>
      <c r="J67" s="78"/>
      <c r="K67" s="77"/>
      <c r="L67" s="79"/>
      <c r="M67" s="78"/>
      <c r="N67" s="77"/>
      <c r="O67" s="79"/>
      <c r="P67" s="78"/>
      <c r="Q67" s="77"/>
      <c r="R67" s="75"/>
      <c r="S67" s="78"/>
      <c r="T67" s="77"/>
      <c r="U67" s="75"/>
      <c r="V67" s="78"/>
      <c r="W67" s="77"/>
      <c r="X67" s="75"/>
      <c r="Y67" s="78"/>
      <c r="Z67" s="77"/>
      <c r="AA67" s="75"/>
      <c r="AB67" s="78"/>
      <c r="AC67" s="77"/>
      <c r="AD67" s="75"/>
      <c r="AE67" s="78"/>
      <c r="AF67" s="77"/>
      <c r="AG67" s="75"/>
      <c r="AH67" s="78"/>
      <c r="AI67" s="77"/>
      <c r="AJ67" s="75"/>
      <c r="AK67" s="78"/>
      <c r="AL67" s="77"/>
      <c r="AM67" s="75"/>
      <c r="AN67" s="76"/>
      <c r="AO67" s="80"/>
      <c r="AP67" s="43">
        <f t="shared" si="17"/>
        <v>0</v>
      </c>
      <c r="AQ67" s="42">
        <f t="shared" si="17"/>
        <v>0</v>
      </c>
      <c r="AR67" s="41">
        <f t="shared" si="14"/>
        <v>0</v>
      </c>
      <c r="AS67" s="40">
        <f t="shared" si="16"/>
        <v>0</v>
      </c>
      <c r="BA67" s="22">
        <f t="shared" si="1"/>
        <v>0</v>
      </c>
      <c r="BB67" s="22">
        <f t="shared" si="2"/>
        <v>0</v>
      </c>
      <c r="BC67" s="22">
        <f t="shared" si="3"/>
        <v>0</v>
      </c>
      <c r="BD67" s="22">
        <f t="shared" si="4"/>
        <v>0</v>
      </c>
      <c r="BE67" s="22">
        <f t="shared" si="5"/>
        <v>0</v>
      </c>
      <c r="BF67" s="22">
        <f t="shared" si="6"/>
        <v>0</v>
      </c>
      <c r="BG67" s="22">
        <f t="shared" si="7"/>
        <v>0</v>
      </c>
      <c r="BH67" s="22">
        <f t="shared" si="8"/>
        <v>0</v>
      </c>
      <c r="BI67" s="22">
        <f t="shared" si="9"/>
        <v>0</v>
      </c>
      <c r="BJ67" s="22">
        <f t="shared" si="10"/>
        <v>0</v>
      </c>
      <c r="BK67" s="22">
        <f t="shared" si="11"/>
        <v>0</v>
      </c>
      <c r="BL67" s="22">
        <f t="shared" si="12"/>
        <v>0</v>
      </c>
      <c r="BM67" s="22">
        <f t="shared" si="18"/>
        <v>0</v>
      </c>
    </row>
    <row r="68" spans="2:65" s="18" customFormat="1" ht="21" customHeight="1">
      <c r="B68" s="83">
        <f t="shared" si="15"/>
        <v>53</v>
      </c>
      <c r="C68" s="370"/>
      <c r="D68" s="371"/>
      <c r="E68" s="74"/>
      <c r="F68" s="75"/>
      <c r="G68" s="76"/>
      <c r="H68" s="77"/>
      <c r="I68" s="75"/>
      <c r="J68" s="78"/>
      <c r="K68" s="77"/>
      <c r="L68" s="79"/>
      <c r="M68" s="78"/>
      <c r="N68" s="77"/>
      <c r="O68" s="79"/>
      <c r="P68" s="78"/>
      <c r="Q68" s="77"/>
      <c r="R68" s="75"/>
      <c r="S68" s="78"/>
      <c r="T68" s="77"/>
      <c r="U68" s="75"/>
      <c r="V68" s="78"/>
      <c r="W68" s="77"/>
      <c r="X68" s="75"/>
      <c r="Y68" s="78"/>
      <c r="Z68" s="77"/>
      <c r="AA68" s="75"/>
      <c r="AB68" s="78"/>
      <c r="AC68" s="77"/>
      <c r="AD68" s="75"/>
      <c r="AE68" s="78"/>
      <c r="AF68" s="77"/>
      <c r="AG68" s="75"/>
      <c r="AH68" s="78"/>
      <c r="AI68" s="77"/>
      <c r="AJ68" s="75"/>
      <c r="AK68" s="78"/>
      <c r="AL68" s="77"/>
      <c r="AM68" s="75"/>
      <c r="AN68" s="76"/>
      <c r="AO68" s="80"/>
      <c r="AP68" s="43">
        <f t="shared" si="17"/>
        <v>0</v>
      </c>
      <c r="AQ68" s="42">
        <f t="shared" si="17"/>
        <v>0</v>
      </c>
      <c r="AR68" s="41">
        <f t="shared" si="14"/>
        <v>0</v>
      </c>
      <c r="AS68" s="40">
        <f t="shared" si="16"/>
        <v>0</v>
      </c>
      <c r="BA68" s="22">
        <f t="shared" si="1"/>
        <v>0</v>
      </c>
      <c r="BB68" s="22">
        <f t="shared" si="2"/>
        <v>0</v>
      </c>
      <c r="BC68" s="22">
        <f t="shared" si="3"/>
        <v>0</v>
      </c>
      <c r="BD68" s="22">
        <f t="shared" si="4"/>
        <v>0</v>
      </c>
      <c r="BE68" s="22">
        <f t="shared" si="5"/>
        <v>0</v>
      </c>
      <c r="BF68" s="22">
        <f t="shared" si="6"/>
        <v>0</v>
      </c>
      <c r="BG68" s="22">
        <f t="shared" si="7"/>
        <v>0</v>
      </c>
      <c r="BH68" s="22">
        <f t="shared" si="8"/>
        <v>0</v>
      </c>
      <c r="BI68" s="22">
        <f t="shared" si="9"/>
        <v>0</v>
      </c>
      <c r="BJ68" s="22">
        <f t="shared" si="10"/>
        <v>0</v>
      </c>
      <c r="BK68" s="22">
        <f t="shared" si="11"/>
        <v>0</v>
      </c>
      <c r="BL68" s="22">
        <f t="shared" si="12"/>
        <v>0</v>
      </c>
      <c r="BM68" s="22">
        <f t="shared" si="18"/>
        <v>0</v>
      </c>
    </row>
    <row r="69" spans="2:65" s="18" customFormat="1" ht="21" customHeight="1">
      <c r="B69" s="83">
        <f t="shared" si="15"/>
        <v>54</v>
      </c>
      <c r="C69" s="370"/>
      <c r="D69" s="371"/>
      <c r="E69" s="74"/>
      <c r="F69" s="75"/>
      <c r="G69" s="76"/>
      <c r="H69" s="77"/>
      <c r="I69" s="75"/>
      <c r="J69" s="78"/>
      <c r="K69" s="77"/>
      <c r="L69" s="79"/>
      <c r="M69" s="78"/>
      <c r="N69" s="77"/>
      <c r="O69" s="79"/>
      <c r="P69" s="78"/>
      <c r="Q69" s="77"/>
      <c r="R69" s="75"/>
      <c r="S69" s="78"/>
      <c r="T69" s="77"/>
      <c r="U69" s="75"/>
      <c r="V69" s="78"/>
      <c r="W69" s="77"/>
      <c r="X69" s="75"/>
      <c r="Y69" s="78"/>
      <c r="Z69" s="77"/>
      <c r="AA69" s="75"/>
      <c r="AB69" s="78"/>
      <c r="AC69" s="77"/>
      <c r="AD69" s="75"/>
      <c r="AE69" s="78"/>
      <c r="AF69" s="77"/>
      <c r="AG69" s="75"/>
      <c r="AH69" s="78"/>
      <c r="AI69" s="77"/>
      <c r="AJ69" s="75"/>
      <c r="AK69" s="78"/>
      <c r="AL69" s="77"/>
      <c r="AM69" s="75"/>
      <c r="AN69" s="76"/>
      <c r="AO69" s="80"/>
      <c r="AP69" s="43">
        <f t="shared" si="17"/>
        <v>0</v>
      </c>
      <c r="AQ69" s="42">
        <f t="shared" si="17"/>
        <v>0</v>
      </c>
      <c r="AR69" s="41">
        <f t="shared" si="14"/>
        <v>0</v>
      </c>
      <c r="AS69" s="40">
        <f t="shared" si="16"/>
        <v>0</v>
      </c>
      <c r="BA69" s="22">
        <f t="shared" si="1"/>
        <v>0</v>
      </c>
      <c r="BB69" s="22">
        <f t="shared" si="2"/>
        <v>0</v>
      </c>
      <c r="BC69" s="22">
        <f t="shared" si="3"/>
        <v>0</v>
      </c>
      <c r="BD69" s="22">
        <f t="shared" si="4"/>
        <v>0</v>
      </c>
      <c r="BE69" s="22">
        <f t="shared" si="5"/>
        <v>0</v>
      </c>
      <c r="BF69" s="22">
        <f t="shared" si="6"/>
        <v>0</v>
      </c>
      <c r="BG69" s="22">
        <f t="shared" si="7"/>
        <v>0</v>
      </c>
      <c r="BH69" s="22">
        <f t="shared" si="8"/>
        <v>0</v>
      </c>
      <c r="BI69" s="22">
        <f t="shared" si="9"/>
        <v>0</v>
      </c>
      <c r="BJ69" s="22">
        <f t="shared" si="10"/>
        <v>0</v>
      </c>
      <c r="BK69" s="22">
        <f t="shared" si="11"/>
        <v>0</v>
      </c>
      <c r="BL69" s="22">
        <f t="shared" si="12"/>
        <v>0</v>
      </c>
      <c r="BM69" s="22">
        <f t="shared" si="18"/>
        <v>0</v>
      </c>
    </row>
    <row r="70" spans="2:65" s="18" customFormat="1" ht="21" customHeight="1">
      <c r="B70" s="83">
        <f t="shared" si="15"/>
        <v>55</v>
      </c>
      <c r="C70" s="370"/>
      <c r="D70" s="371"/>
      <c r="E70" s="74"/>
      <c r="F70" s="75"/>
      <c r="G70" s="76"/>
      <c r="H70" s="77"/>
      <c r="I70" s="75"/>
      <c r="J70" s="78"/>
      <c r="K70" s="77"/>
      <c r="L70" s="79"/>
      <c r="M70" s="78"/>
      <c r="N70" s="77"/>
      <c r="O70" s="79"/>
      <c r="P70" s="78"/>
      <c r="Q70" s="77"/>
      <c r="R70" s="75"/>
      <c r="S70" s="78"/>
      <c r="T70" s="77"/>
      <c r="U70" s="75"/>
      <c r="V70" s="78"/>
      <c r="W70" s="77"/>
      <c r="X70" s="75"/>
      <c r="Y70" s="78"/>
      <c r="Z70" s="77"/>
      <c r="AA70" s="75"/>
      <c r="AB70" s="78"/>
      <c r="AC70" s="77"/>
      <c r="AD70" s="75"/>
      <c r="AE70" s="78"/>
      <c r="AF70" s="77"/>
      <c r="AG70" s="75"/>
      <c r="AH70" s="78"/>
      <c r="AI70" s="77"/>
      <c r="AJ70" s="75"/>
      <c r="AK70" s="78"/>
      <c r="AL70" s="77"/>
      <c r="AM70" s="75"/>
      <c r="AN70" s="76"/>
      <c r="AO70" s="80"/>
      <c r="AP70" s="43">
        <f t="shared" si="17"/>
        <v>0</v>
      </c>
      <c r="AQ70" s="42">
        <f t="shared" si="17"/>
        <v>0</v>
      </c>
      <c r="AR70" s="41">
        <f t="shared" si="14"/>
        <v>0</v>
      </c>
      <c r="AS70" s="40">
        <f t="shared" si="16"/>
        <v>0</v>
      </c>
      <c r="BA70" s="22">
        <f t="shared" si="1"/>
        <v>0</v>
      </c>
      <c r="BB70" s="22">
        <f t="shared" si="2"/>
        <v>0</v>
      </c>
      <c r="BC70" s="22">
        <f t="shared" si="3"/>
        <v>0</v>
      </c>
      <c r="BD70" s="22">
        <f t="shared" si="4"/>
        <v>0</v>
      </c>
      <c r="BE70" s="22">
        <f t="shared" si="5"/>
        <v>0</v>
      </c>
      <c r="BF70" s="22">
        <f t="shared" si="6"/>
        <v>0</v>
      </c>
      <c r="BG70" s="22">
        <f t="shared" si="7"/>
        <v>0</v>
      </c>
      <c r="BH70" s="22">
        <f t="shared" si="8"/>
        <v>0</v>
      </c>
      <c r="BI70" s="22">
        <f t="shared" si="9"/>
        <v>0</v>
      </c>
      <c r="BJ70" s="22">
        <f t="shared" si="10"/>
        <v>0</v>
      </c>
      <c r="BK70" s="22">
        <f t="shared" si="11"/>
        <v>0</v>
      </c>
      <c r="BL70" s="22">
        <f t="shared" si="12"/>
        <v>0</v>
      </c>
      <c r="BM70" s="22">
        <f t="shared" si="18"/>
        <v>0</v>
      </c>
    </row>
    <row r="71" spans="2:65" s="18" customFormat="1" ht="21" customHeight="1">
      <c r="B71" s="83">
        <f t="shared" si="15"/>
        <v>56</v>
      </c>
      <c r="C71" s="370"/>
      <c r="D71" s="371"/>
      <c r="E71" s="74"/>
      <c r="F71" s="75"/>
      <c r="G71" s="76"/>
      <c r="H71" s="77"/>
      <c r="I71" s="75"/>
      <c r="J71" s="78"/>
      <c r="K71" s="77"/>
      <c r="L71" s="79"/>
      <c r="M71" s="78"/>
      <c r="N71" s="77"/>
      <c r="O71" s="79"/>
      <c r="P71" s="78"/>
      <c r="Q71" s="77"/>
      <c r="R71" s="75"/>
      <c r="S71" s="78"/>
      <c r="T71" s="77"/>
      <c r="U71" s="75"/>
      <c r="V71" s="78"/>
      <c r="W71" s="77"/>
      <c r="X71" s="75"/>
      <c r="Y71" s="78"/>
      <c r="Z71" s="77"/>
      <c r="AA71" s="75"/>
      <c r="AB71" s="78"/>
      <c r="AC71" s="77"/>
      <c r="AD71" s="75"/>
      <c r="AE71" s="78"/>
      <c r="AF71" s="77"/>
      <c r="AG71" s="75"/>
      <c r="AH71" s="78"/>
      <c r="AI71" s="77"/>
      <c r="AJ71" s="75"/>
      <c r="AK71" s="78"/>
      <c r="AL71" s="77"/>
      <c r="AM71" s="75"/>
      <c r="AN71" s="76"/>
      <c r="AO71" s="80"/>
      <c r="AP71" s="43">
        <f t="shared" si="17"/>
        <v>0</v>
      </c>
      <c r="AQ71" s="42">
        <f t="shared" si="17"/>
        <v>0</v>
      </c>
      <c r="AR71" s="41">
        <f t="shared" si="14"/>
        <v>0</v>
      </c>
      <c r="AS71" s="40">
        <f t="shared" si="16"/>
        <v>0</v>
      </c>
      <c r="BA71" s="22">
        <f t="shared" si="1"/>
        <v>0</v>
      </c>
      <c r="BB71" s="22">
        <f t="shared" si="2"/>
        <v>0</v>
      </c>
      <c r="BC71" s="22">
        <f t="shared" si="3"/>
        <v>0</v>
      </c>
      <c r="BD71" s="22">
        <f t="shared" si="4"/>
        <v>0</v>
      </c>
      <c r="BE71" s="22">
        <f t="shared" si="5"/>
        <v>0</v>
      </c>
      <c r="BF71" s="22">
        <f t="shared" si="6"/>
        <v>0</v>
      </c>
      <c r="BG71" s="22">
        <f t="shared" si="7"/>
        <v>0</v>
      </c>
      <c r="BH71" s="22">
        <f t="shared" si="8"/>
        <v>0</v>
      </c>
      <c r="BI71" s="22">
        <f t="shared" si="9"/>
        <v>0</v>
      </c>
      <c r="BJ71" s="22">
        <f t="shared" si="10"/>
        <v>0</v>
      </c>
      <c r="BK71" s="22">
        <f t="shared" si="11"/>
        <v>0</v>
      </c>
      <c r="BL71" s="22">
        <f t="shared" si="12"/>
        <v>0</v>
      </c>
      <c r="BM71" s="22">
        <f t="shared" si="18"/>
        <v>0</v>
      </c>
    </row>
    <row r="72" spans="2:65" s="18" customFormat="1" ht="21" customHeight="1">
      <c r="B72" s="83">
        <f t="shared" si="15"/>
        <v>57</v>
      </c>
      <c r="C72" s="370"/>
      <c r="D72" s="371"/>
      <c r="E72" s="74"/>
      <c r="F72" s="75"/>
      <c r="G72" s="76"/>
      <c r="H72" s="77"/>
      <c r="I72" s="75"/>
      <c r="J72" s="78"/>
      <c r="K72" s="77"/>
      <c r="L72" s="79"/>
      <c r="M72" s="78"/>
      <c r="N72" s="77"/>
      <c r="O72" s="79"/>
      <c r="P72" s="78"/>
      <c r="Q72" s="77"/>
      <c r="R72" s="75"/>
      <c r="S72" s="78"/>
      <c r="T72" s="77"/>
      <c r="U72" s="75"/>
      <c r="V72" s="78"/>
      <c r="W72" s="77"/>
      <c r="X72" s="75"/>
      <c r="Y72" s="78"/>
      <c r="Z72" s="77"/>
      <c r="AA72" s="75"/>
      <c r="AB72" s="78"/>
      <c r="AC72" s="77"/>
      <c r="AD72" s="75"/>
      <c r="AE72" s="78"/>
      <c r="AF72" s="77"/>
      <c r="AG72" s="75"/>
      <c r="AH72" s="78"/>
      <c r="AI72" s="77"/>
      <c r="AJ72" s="75"/>
      <c r="AK72" s="78"/>
      <c r="AL72" s="77"/>
      <c r="AM72" s="75"/>
      <c r="AN72" s="76"/>
      <c r="AO72" s="80"/>
      <c r="AP72" s="43">
        <f t="shared" si="17"/>
        <v>0</v>
      </c>
      <c r="AQ72" s="42">
        <f t="shared" si="17"/>
        <v>0</v>
      </c>
      <c r="AR72" s="41">
        <f t="shared" si="14"/>
        <v>0</v>
      </c>
      <c r="AS72" s="40">
        <f t="shared" si="16"/>
        <v>0</v>
      </c>
      <c r="BA72" s="22">
        <f t="shared" si="1"/>
        <v>0</v>
      </c>
      <c r="BB72" s="22">
        <f t="shared" si="2"/>
        <v>0</v>
      </c>
      <c r="BC72" s="22">
        <f t="shared" si="3"/>
        <v>0</v>
      </c>
      <c r="BD72" s="22">
        <f t="shared" si="4"/>
        <v>0</v>
      </c>
      <c r="BE72" s="22">
        <f t="shared" si="5"/>
        <v>0</v>
      </c>
      <c r="BF72" s="22">
        <f t="shared" si="6"/>
        <v>0</v>
      </c>
      <c r="BG72" s="22">
        <f t="shared" si="7"/>
        <v>0</v>
      </c>
      <c r="BH72" s="22">
        <f t="shared" si="8"/>
        <v>0</v>
      </c>
      <c r="BI72" s="22">
        <f t="shared" si="9"/>
        <v>0</v>
      </c>
      <c r="BJ72" s="22">
        <f t="shared" si="10"/>
        <v>0</v>
      </c>
      <c r="BK72" s="22">
        <f t="shared" si="11"/>
        <v>0</v>
      </c>
      <c r="BL72" s="22">
        <f t="shared" si="12"/>
        <v>0</v>
      </c>
      <c r="BM72" s="22">
        <f t="shared" si="18"/>
        <v>0</v>
      </c>
    </row>
    <row r="73" spans="2:65" s="18" customFormat="1" ht="21" customHeight="1">
      <c r="B73" s="83">
        <f t="shared" si="15"/>
        <v>58</v>
      </c>
      <c r="C73" s="370"/>
      <c r="D73" s="371"/>
      <c r="E73" s="74"/>
      <c r="F73" s="75"/>
      <c r="G73" s="76"/>
      <c r="H73" s="77"/>
      <c r="I73" s="75"/>
      <c r="J73" s="78"/>
      <c r="K73" s="77"/>
      <c r="L73" s="79"/>
      <c r="M73" s="78"/>
      <c r="N73" s="77"/>
      <c r="O73" s="79"/>
      <c r="P73" s="78"/>
      <c r="Q73" s="77"/>
      <c r="R73" s="75"/>
      <c r="S73" s="78"/>
      <c r="T73" s="77"/>
      <c r="U73" s="75"/>
      <c r="V73" s="78"/>
      <c r="W73" s="77"/>
      <c r="X73" s="75"/>
      <c r="Y73" s="78"/>
      <c r="Z73" s="77"/>
      <c r="AA73" s="75"/>
      <c r="AB73" s="78"/>
      <c r="AC73" s="77"/>
      <c r="AD73" s="75"/>
      <c r="AE73" s="78"/>
      <c r="AF73" s="77"/>
      <c r="AG73" s="75"/>
      <c r="AH73" s="78"/>
      <c r="AI73" s="77"/>
      <c r="AJ73" s="75"/>
      <c r="AK73" s="78"/>
      <c r="AL73" s="77"/>
      <c r="AM73" s="75"/>
      <c r="AN73" s="76"/>
      <c r="AO73" s="80"/>
      <c r="AP73" s="43">
        <f t="shared" si="17"/>
        <v>0</v>
      </c>
      <c r="AQ73" s="42">
        <f t="shared" si="17"/>
        <v>0</v>
      </c>
      <c r="AR73" s="41">
        <f t="shared" si="14"/>
        <v>0</v>
      </c>
      <c r="AS73" s="40">
        <f t="shared" si="16"/>
        <v>0</v>
      </c>
      <c r="BA73" s="22">
        <f t="shared" si="1"/>
        <v>0</v>
      </c>
      <c r="BB73" s="22">
        <f t="shared" si="2"/>
        <v>0</v>
      </c>
      <c r="BC73" s="22">
        <f t="shared" si="3"/>
        <v>0</v>
      </c>
      <c r="BD73" s="22">
        <f t="shared" si="4"/>
        <v>0</v>
      </c>
      <c r="BE73" s="22">
        <f t="shared" si="5"/>
        <v>0</v>
      </c>
      <c r="BF73" s="22">
        <f t="shared" si="6"/>
        <v>0</v>
      </c>
      <c r="BG73" s="22">
        <f t="shared" si="7"/>
        <v>0</v>
      </c>
      <c r="BH73" s="22">
        <f t="shared" si="8"/>
        <v>0</v>
      </c>
      <c r="BI73" s="22">
        <f t="shared" si="9"/>
        <v>0</v>
      </c>
      <c r="BJ73" s="22">
        <f t="shared" si="10"/>
        <v>0</v>
      </c>
      <c r="BK73" s="22">
        <f t="shared" si="11"/>
        <v>0</v>
      </c>
      <c r="BL73" s="22">
        <f t="shared" si="12"/>
        <v>0</v>
      </c>
      <c r="BM73" s="22">
        <f t="shared" si="18"/>
        <v>0</v>
      </c>
    </row>
    <row r="74" spans="2:65" s="18" customFormat="1" ht="21" customHeight="1">
      <c r="B74" s="83">
        <f t="shared" si="15"/>
        <v>59</v>
      </c>
      <c r="C74" s="370"/>
      <c r="D74" s="371"/>
      <c r="E74" s="74"/>
      <c r="F74" s="75"/>
      <c r="G74" s="76"/>
      <c r="H74" s="77"/>
      <c r="I74" s="75"/>
      <c r="J74" s="78"/>
      <c r="K74" s="77"/>
      <c r="L74" s="79"/>
      <c r="M74" s="78"/>
      <c r="N74" s="77"/>
      <c r="O74" s="79"/>
      <c r="P74" s="78"/>
      <c r="Q74" s="77"/>
      <c r="R74" s="75"/>
      <c r="S74" s="78"/>
      <c r="T74" s="77"/>
      <c r="U74" s="75"/>
      <c r="V74" s="78"/>
      <c r="W74" s="77"/>
      <c r="X74" s="75"/>
      <c r="Y74" s="78"/>
      <c r="Z74" s="77"/>
      <c r="AA74" s="75"/>
      <c r="AB74" s="78"/>
      <c r="AC74" s="77"/>
      <c r="AD74" s="75"/>
      <c r="AE74" s="78"/>
      <c r="AF74" s="77"/>
      <c r="AG74" s="75"/>
      <c r="AH74" s="78"/>
      <c r="AI74" s="77"/>
      <c r="AJ74" s="75"/>
      <c r="AK74" s="78"/>
      <c r="AL74" s="77"/>
      <c r="AM74" s="75"/>
      <c r="AN74" s="76"/>
      <c r="AO74" s="80"/>
      <c r="AP74" s="43">
        <f t="shared" si="17"/>
        <v>0</v>
      </c>
      <c r="AQ74" s="42">
        <f t="shared" si="17"/>
        <v>0</v>
      </c>
      <c r="AR74" s="41">
        <f t="shared" si="14"/>
        <v>0</v>
      </c>
      <c r="AS74" s="40">
        <f t="shared" si="16"/>
        <v>0</v>
      </c>
      <c r="BA74" s="22">
        <f t="shared" si="1"/>
        <v>0</v>
      </c>
      <c r="BB74" s="22">
        <f t="shared" si="2"/>
        <v>0</v>
      </c>
      <c r="BC74" s="22">
        <f t="shared" si="3"/>
        <v>0</v>
      </c>
      <c r="BD74" s="22">
        <f t="shared" si="4"/>
        <v>0</v>
      </c>
      <c r="BE74" s="22">
        <f t="shared" si="5"/>
        <v>0</v>
      </c>
      <c r="BF74" s="22">
        <f t="shared" si="6"/>
        <v>0</v>
      </c>
      <c r="BG74" s="22">
        <f t="shared" si="7"/>
        <v>0</v>
      </c>
      <c r="BH74" s="22">
        <f t="shared" si="8"/>
        <v>0</v>
      </c>
      <c r="BI74" s="22">
        <f t="shared" si="9"/>
        <v>0</v>
      </c>
      <c r="BJ74" s="22">
        <f t="shared" si="10"/>
        <v>0</v>
      </c>
      <c r="BK74" s="22">
        <f t="shared" si="11"/>
        <v>0</v>
      </c>
      <c r="BL74" s="22">
        <f t="shared" si="12"/>
        <v>0</v>
      </c>
      <c r="BM74" s="22">
        <f t="shared" si="18"/>
        <v>0</v>
      </c>
    </row>
    <row r="75" spans="2:65" s="18" customFormat="1" ht="21" customHeight="1">
      <c r="B75" s="83">
        <f t="shared" si="15"/>
        <v>60</v>
      </c>
      <c r="C75" s="370"/>
      <c r="D75" s="371"/>
      <c r="E75" s="74"/>
      <c r="F75" s="75"/>
      <c r="G75" s="76"/>
      <c r="H75" s="77"/>
      <c r="I75" s="75"/>
      <c r="J75" s="78"/>
      <c r="K75" s="77"/>
      <c r="L75" s="79"/>
      <c r="M75" s="78"/>
      <c r="N75" s="77"/>
      <c r="O75" s="79"/>
      <c r="P75" s="78"/>
      <c r="Q75" s="77"/>
      <c r="R75" s="75"/>
      <c r="S75" s="78"/>
      <c r="T75" s="77"/>
      <c r="U75" s="75"/>
      <c r="V75" s="78"/>
      <c r="W75" s="77"/>
      <c r="X75" s="75"/>
      <c r="Y75" s="78"/>
      <c r="Z75" s="77"/>
      <c r="AA75" s="75"/>
      <c r="AB75" s="78"/>
      <c r="AC75" s="77"/>
      <c r="AD75" s="75"/>
      <c r="AE75" s="78"/>
      <c r="AF75" s="77"/>
      <c r="AG75" s="75"/>
      <c r="AH75" s="78"/>
      <c r="AI75" s="77"/>
      <c r="AJ75" s="75"/>
      <c r="AK75" s="78"/>
      <c r="AL75" s="77"/>
      <c r="AM75" s="75"/>
      <c r="AN75" s="76"/>
      <c r="AO75" s="80"/>
      <c r="AP75" s="43">
        <f t="shared" si="17"/>
        <v>0</v>
      </c>
      <c r="AQ75" s="42">
        <f t="shared" si="17"/>
        <v>0</v>
      </c>
      <c r="AR75" s="41">
        <f t="shared" si="14"/>
        <v>0</v>
      </c>
      <c r="AS75" s="40">
        <f t="shared" si="16"/>
        <v>0</v>
      </c>
      <c r="BA75" s="22">
        <f t="shared" si="1"/>
        <v>0</v>
      </c>
      <c r="BB75" s="22">
        <f t="shared" si="2"/>
        <v>0</v>
      </c>
      <c r="BC75" s="22">
        <f t="shared" si="3"/>
        <v>0</v>
      </c>
      <c r="BD75" s="22">
        <f t="shared" si="4"/>
        <v>0</v>
      </c>
      <c r="BE75" s="22">
        <f t="shared" si="5"/>
        <v>0</v>
      </c>
      <c r="BF75" s="22">
        <f t="shared" si="6"/>
        <v>0</v>
      </c>
      <c r="BG75" s="22">
        <f t="shared" si="7"/>
        <v>0</v>
      </c>
      <c r="BH75" s="22">
        <f t="shared" si="8"/>
        <v>0</v>
      </c>
      <c r="BI75" s="22">
        <f t="shared" si="9"/>
        <v>0</v>
      </c>
      <c r="BJ75" s="22">
        <f t="shared" si="10"/>
        <v>0</v>
      </c>
      <c r="BK75" s="22">
        <f t="shared" si="11"/>
        <v>0</v>
      </c>
      <c r="BL75" s="22">
        <f t="shared" si="12"/>
        <v>0</v>
      </c>
      <c r="BM75" s="22">
        <f t="shared" si="18"/>
        <v>0</v>
      </c>
    </row>
    <row r="76" spans="2:65" s="18" customFormat="1" ht="21" customHeight="1">
      <c r="B76" s="83">
        <f t="shared" si="15"/>
        <v>61</v>
      </c>
      <c r="C76" s="370"/>
      <c r="D76" s="371"/>
      <c r="E76" s="74"/>
      <c r="F76" s="75"/>
      <c r="G76" s="76"/>
      <c r="H76" s="77"/>
      <c r="I76" s="75"/>
      <c r="J76" s="78"/>
      <c r="K76" s="77"/>
      <c r="L76" s="79"/>
      <c r="M76" s="78"/>
      <c r="N76" s="77"/>
      <c r="O76" s="79"/>
      <c r="P76" s="78"/>
      <c r="Q76" s="77"/>
      <c r="R76" s="75"/>
      <c r="S76" s="78"/>
      <c r="T76" s="77"/>
      <c r="U76" s="75"/>
      <c r="V76" s="78"/>
      <c r="W76" s="77"/>
      <c r="X76" s="75"/>
      <c r="Y76" s="78"/>
      <c r="Z76" s="77"/>
      <c r="AA76" s="75"/>
      <c r="AB76" s="78"/>
      <c r="AC76" s="77"/>
      <c r="AD76" s="75"/>
      <c r="AE76" s="78"/>
      <c r="AF76" s="77"/>
      <c r="AG76" s="75"/>
      <c r="AH76" s="78"/>
      <c r="AI76" s="77"/>
      <c r="AJ76" s="75"/>
      <c r="AK76" s="78"/>
      <c r="AL76" s="77"/>
      <c r="AM76" s="75"/>
      <c r="AN76" s="76"/>
      <c r="AO76" s="80"/>
      <c r="AP76" s="43">
        <f t="shared" si="17"/>
        <v>0</v>
      </c>
      <c r="AQ76" s="42">
        <f t="shared" si="17"/>
        <v>0</v>
      </c>
      <c r="AR76" s="41">
        <f t="shared" si="14"/>
        <v>0</v>
      </c>
      <c r="AS76" s="40">
        <f t="shared" si="16"/>
        <v>0</v>
      </c>
      <c r="BA76" s="22">
        <f t="shared" si="1"/>
        <v>0</v>
      </c>
      <c r="BB76" s="22">
        <f t="shared" si="2"/>
        <v>0</v>
      </c>
      <c r="BC76" s="22">
        <f t="shared" si="3"/>
        <v>0</v>
      </c>
      <c r="BD76" s="22">
        <f t="shared" si="4"/>
        <v>0</v>
      </c>
      <c r="BE76" s="22">
        <f t="shared" si="5"/>
        <v>0</v>
      </c>
      <c r="BF76" s="22">
        <f t="shared" si="6"/>
        <v>0</v>
      </c>
      <c r="BG76" s="22">
        <f t="shared" si="7"/>
        <v>0</v>
      </c>
      <c r="BH76" s="22">
        <f t="shared" si="8"/>
        <v>0</v>
      </c>
      <c r="BI76" s="22">
        <f t="shared" si="9"/>
        <v>0</v>
      </c>
      <c r="BJ76" s="22">
        <f t="shared" si="10"/>
        <v>0</v>
      </c>
      <c r="BK76" s="22">
        <f t="shared" si="11"/>
        <v>0</v>
      </c>
      <c r="BL76" s="22">
        <f t="shared" si="12"/>
        <v>0</v>
      </c>
      <c r="BM76" s="22">
        <f t="shared" si="18"/>
        <v>0</v>
      </c>
    </row>
    <row r="77" spans="2:65" s="18" customFormat="1" ht="21" customHeight="1">
      <c r="B77" s="83">
        <f t="shared" si="15"/>
        <v>62</v>
      </c>
      <c r="C77" s="370"/>
      <c r="D77" s="371"/>
      <c r="E77" s="74"/>
      <c r="F77" s="75"/>
      <c r="G77" s="76"/>
      <c r="H77" s="77"/>
      <c r="I77" s="75"/>
      <c r="J77" s="78"/>
      <c r="K77" s="77"/>
      <c r="L77" s="79"/>
      <c r="M77" s="78"/>
      <c r="N77" s="77"/>
      <c r="O77" s="79"/>
      <c r="P77" s="78"/>
      <c r="Q77" s="77"/>
      <c r="R77" s="75"/>
      <c r="S77" s="78"/>
      <c r="T77" s="77"/>
      <c r="U77" s="75"/>
      <c r="V77" s="78"/>
      <c r="W77" s="77"/>
      <c r="X77" s="75"/>
      <c r="Y77" s="78"/>
      <c r="Z77" s="77"/>
      <c r="AA77" s="75"/>
      <c r="AB77" s="78"/>
      <c r="AC77" s="77"/>
      <c r="AD77" s="75"/>
      <c r="AE77" s="78"/>
      <c r="AF77" s="77"/>
      <c r="AG77" s="75"/>
      <c r="AH77" s="78"/>
      <c r="AI77" s="77"/>
      <c r="AJ77" s="75"/>
      <c r="AK77" s="78"/>
      <c r="AL77" s="77"/>
      <c r="AM77" s="75"/>
      <c r="AN77" s="76"/>
      <c r="AO77" s="80"/>
      <c r="AP77" s="43">
        <f t="shared" si="17"/>
        <v>0</v>
      </c>
      <c r="AQ77" s="42">
        <f t="shared" si="17"/>
        <v>0</v>
      </c>
      <c r="AR77" s="41">
        <f t="shared" si="14"/>
        <v>0</v>
      </c>
      <c r="AS77" s="40">
        <f t="shared" si="16"/>
        <v>0</v>
      </c>
      <c r="BA77" s="22">
        <f t="shared" si="1"/>
        <v>0</v>
      </c>
      <c r="BB77" s="22">
        <f t="shared" si="2"/>
        <v>0</v>
      </c>
      <c r="BC77" s="22">
        <f t="shared" si="3"/>
        <v>0</v>
      </c>
      <c r="BD77" s="22">
        <f t="shared" si="4"/>
        <v>0</v>
      </c>
      <c r="BE77" s="22">
        <f t="shared" si="5"/>
        <v>0</v>
      </c>
      <c r="BF77" s="22">
        <f t="shared" si="6"/>
        <v>0</v>
      </c>
      <c r="BG77" s="22">
        <f t="shared" si="7"/>
        <v>0</v>
      </c>
      <c r="BH77" s="22">
        <f t="shared" si="8"/>
        <v>0</v>
      </c>
      <c r="BI77" s="22">
        <f t="shared" si="9"/>
        <v>0</v>
      </c>
      <c r="BJ77" s="22">
        <f t="shared" si="10"/>
        <v>0</v>
      </c>
      <c r="BK77" s="22">
        <f t="shared" si="11"/>
        <v>0</v>
      </c>
      <c r="BL77" s="22">
        <f t="shared" si="12"/>
        <v>0</v>
      </c>
      <c r="BM77" s="22">
        <f t="shared" si="18"/>
        <v>0</v>
      </c>
    </row>
    <row r="78" spans="2:65" s="18" customFormat="1" ht="21" customHeight="1">
      <c r="B78" s="83">
        <f t="shared" si="15"/>
        <v>63</v>
      </c>
      <c r="C78" s="370"/>
      <c r="D78" s="371"/>
      <c r="E78" s="74"/>
      <c r="F78" s="75"/>
      <c r="G78" s="76"/>
      <c r="H78" s="77"/>
      <c r="I78" s="75"/>
      <c r="J78" s="78"/>
      <c r="K78" s="77"/>
      <c r="L78" s="79"/>
      <c r="M78" s="78"/>
      <c r="N78" s="77"/>
      <c r="O78" s="79"/>
      <c r="P78" s="78"/>
      <c r="Q78" s="77"/>
      <c r="R78" s="75"/>
      <c r="S78" s="78"/>
      <c r="T78" s="77"/>
      <c r="U78" s="75"/>
      <c r="V78" s="78"/>
      <c r="W78" s="77"/>
      <c r="X78" s="75"/>
      <c r="Y78" s="78"/>
      <c r="Z78" s="77"/>
      <c r="AA78" s="75"/>
      <c r="AB78" s="78"/>
      <c r="AC78" s="77"/>
      <c r="AD78" s="75"/>
      <c r="AE78" s="78"/>
      <c r="AF78" s="77"/>
      <c r="AG78" s="75"/>
      <c r="AH78" s="78"/>
      <c r="AI78" s="77"/>
      <c r="AJ78" s="75"/>
      <c r="AK78" s="78"/>
      <c r="AL78" s="77"/>
      <c r="AM78" s="75"/>
      <c r="AN78" s="76"/>
      <c r="AO78" s="80"/>
      <c r="AP78" s="43">
        <f t="shared" si="17"/>
        <v>0</v>
      </c>
      <c r="AQ78" s="42">
        <f t="shared" si="17"/>
        <v>0</v>
      </c>
      <c r="AR78" s="41">
        <f t="shared" si="14"/>
        <v>0</v>
      </c>
      <c r="AS78" s="40">
        <f t="shared" si="16"/>
        <v>0</v>
      </c>
      <c r="BA78" s="22">
        <f t="shared" si="1"/>
        <v>0</v>
      </c>
      <c r="BB78" s="22">
        <f t="shared" si="2"/>
        <v>0</v>
      </c>
      <c r="BC78" s="22">
        <f t="shared" si="3"/>
        <v>0</v>
      </c>
      <c r="BD78" s="22">
        <f t="shared" si="4"/>
        <v>0</v>
      </c>
      <c r="BE78" s="22">
        <f t="shared" si="5"/>
        <v>0</v>
      </c>
      <c r="BF78" s="22">
        <f t="shared" si="6"/>
        <v>0</v>
      </c>
      <c r="BG78" s="22">
        <f t="shared" si="7"/>
        <v>0</v>
      </c>
      <c r="BH78" s="22">
        <f t="shared" si="8"/>
        <v>0</v>
      </c>
      <c r="BI78" s="22">
        <f t="shared" si="9"/>
        <v>0</v>
      </c>
      <c r="BJ78" s="22">
        <f t="shared" si="10"/>
        <v>0</v>
      </c>
      <c r="BK78" s="22">
        <f t="shared" si="11"/>
        <v>0</v>
      </c>
      <c r="BL78" s="22">
        <f t="shared" si="12"/>
        <v>0</v>
      </c>
      <c r="BM78" s="22">
        <f t="shared" si="18"/>
        <v>0</v>
      </c>
    </row>
    <row r="79" spans="2:65" s="18" customFormat="1" ht="21" customHeight="1">
      <c r="B79" s="83">
        <f t="shared" si="15"/>
        <v>64</v>
      </c>
      <c r="C79" s="370"/>
      <c r="D79" s="371"/>
      <c r="E79" s="74"/>
      <c r="F79" s="75"/>
      <c r="G79" s="76"/>
      <c r="H79" s="77"/>
      <c r="I79" s="75"/>
      <c r="J79" s="78"/>
      <c r="K79" s="77"/>
      <c r="L79" s="79"/>
      <c r="M79" s="78"/>
      <c r="N79" s="77"/>
      <c r="O79" s="79"/>
      <c r="P79" s="78"/>
      <c r="Q79" s="77"/>
      <c r="R79" s="75"/>
      <c r="S79" s="78"/>
      <c r="T79" s="77"/>
      <c r="U79" s="75"/>
      <c r="V79" s="78"/>
      <c r="W79" s="77"/>
      <c r="X79" s="75"/>
      <c r="Y79" s="78"/>
      <c r="Z79" s="77"/>
      <c r="AA79" s="75"/>
      <c r="AB79" s="78"/>
      <c r="AC79" s="77"/>
      <c r="AD79" s="75"/>
      <c r="AE79" s="78"/>
      <c r="AF79" s="77"/>
      <c r="AG79" s="75"/>
      <c r="AH79" s="78"/>
      <c r="AI79" s="77"/>
      <c r="AJ79" s="75"/>
      <c r="AK79" s="78"/>
      <c r="AL79" s="77"/>
      <c r="AM79" s="75"/>
      <c r="AN79" s="76"/>
      <c r="AO79" s="80"/>
      <c r="AP79" s="43">
        <f t="shared" si="17"/>
        <v>0</v>
      </c>
      <c r="AQ79" s="42">
        <f t="shared" si="17"/>
        <v>0</v>
      </c>
      <c r="AR79" s="41">
        <f t="shared" si="14"/>
        <v>0</v>
      </c>
      <c r="AS79" s="40">
        <f t="shared" si="16"/>
        <v>0</v>
      </c>
      <c r="BA79" s="22">
        <f t="shared" si="1"/>
        <v>0</v>
      </c>
      <c r="BB79" s="22">
        <f t="shared" si="2"/>
        <v>0</v>
      </c>
      <c r="BC79" s="22">
        <f t="shared" si="3"/>
        <v>0</v>
      </c>
      <c r="BD79" s="22">
        <f t="shared" si="4"/>
        <v>0</v>
      </c>
      <c r="BE79" s="22">
        <f t="shared" si="5"/>
        <v>0</v>
      </c>
      <c r="BF79" s="22">
        <f t="shared" si="6"/>
        <v>0</v>
      </c>
      <c r="BG79" s="22">
        <f t="shared" si="7"/>
        <v>0</v>
      </c>
      <c r="BH79" s="22">
        <f t="shared" si="8"/>
        <v>0</v>
      </c>
      <c r="BI79" s="22">
        <f t="shared" si="9"/>
        <v>0</v>
      </c>
      <c r="BJ79" s="22">
        <f t="shared" si="10"/>
        <v>0</v>
      </c>
      <c r="BK79" s="22">
        <f t="shared" si="11"/>
        <v>0</v>
      </c>
      <c r="BL79" s="22">
        <f t="shared" si="12"/>
        <v>0</v>
      </c>
      <c r="BM79" s="22">
        <f t="shared" si="18"/>
        <v>0</v>
      </c>
    </row>
    <row r="80" spans="2:65" s="18" customFormat="1" ht="21" customHeight="1">
      <c r="B80" s="83">
        <f t="shared" si="15"/>
        <v>65</v>
      </c>
      <c r="C80" s="370"/>
      <c r="D80" s="371"/>
      <c r="E80" s="74"/>
      <c r="F80" s="75"/>
      <c r="G80" s="76"/>
      <c r="H80" s="77"/>
      <c r="I80" s="75"/>
      <c r="J80" s="78"/>
      <c r="K80" s="77"/>
      <c r="L80" s="79"/>
      <c r="M80" s="78"/>
      <c r="N80" s="77"/>
      <c r="O80" s="79"/>
      <c r="P80" s="78"/>
      <c r="Q80" s="77"/>
      <c r="R80" s="75"/>
      <c r="S80" s="78"/>
      <c r="T80" s="77"/>
      <c r="U80" s="75"/>
      <c r="V80" s="78"/>
      <c r="W80" s="77"/>
      <c r="X80" s="75"/>
      <c r="Y80" s="78"/>
      <c r="Z80" s="77"/>
      <c r="AA80" s="75"/>
      <c r="AB80" s="78"/>
      <c r="AC80" s="77"/>
      <c r="AD80" s="75"/>
      <c r="AE80" s="78"/>
      <c r="AF80" s="77"/>
      <c r="AG80" s="75"/>
      <c r="AH80" s="78"/>
      <c r="AI80" s="77"/>
      <c r="AJ80" s="75"/>
      <c r="AK80" s="78"/>
      <c r="AL80" s="77"/>
      <c r="AM80" s="75"/>
      <c r="AN80" s="76"/>
      <c r="AO80" s="80"/>
      <c r="AP80" s="43">
        <f t="shared" si="17"/>
        <v>0</v>
      </c>
      <c r="AQ80" s="42">
        <f t="shared" si="17"/>
        <v>0</v>
      </c>
      <c r="AR80" s="41">
        <f t="shared" si="14"/>
        <v>0</v>
      </c>
      <c r="AS80" s="40">
        <f t="shared" si="16"/>
        <v>0</v>
      </c>
      <c r="BA80" s="22">
        <f t="shared" ref="BA80:BA215" si="19">$G80</f>
        <v>0</v>
      </c>
      <c r="BB80" s="22">
        <f t="shared" ref="BB80:BB215" si="20">$J80</f>
        <v>0</v>
      </c>
      <c r="BC80" s="22">
        <f t="shared" ref="BC80:BC215" si="21">$M80</f>
        <v>0</v>
      </c>
      <c r="BD80" s="22">
        <f t="shared" ref="BD80:BD215" si="22">$P80</f>
        <v>0</v>
      </c>
      <c r="BE80" s="22">
        <f t="shared" ref="BE80:BE215" si="23">$S80</f>
        <v>0</v>
      </c>
      <c r="BF80" s="22">
        <f t="shared" ref="BF80:BF215" si="24">$V80</f>
        <v>0</v>
      </c>
      <c r="BG80" s="22">
        <f t="shared" ref="BG80:BG215" si="25">$Y80</f>
        <v>0</v>
      </c>
      <c r="BH80" s="22">
        <f t="shared" ref="BH80:BH215" si="26">$AB80</f>
        <v>0</v>
      </c>
      <c r="BI80" s="22">
        <f t="shared" ref="BI80:BI215" si="27">$AE80</f>
        <v>0</v>
      </c>
      <c r="BJ80" s="22">
        <f t="shared" ref="BJ80:BJ215" si="28">$AH80</f>
        <v>0</v>
      </c>
      <c r="BK80" s="22">
        <f t="shared" ref="BK80:BK215" si="29">$AK80</f>
        <v>0</v>
      </c>
      <c r="BL80" s="22">
        <f t="shared" ref="BL80:BL215" si="30">$AN80</f>
        <v>0</v>
      </c>
      <c r="BM80" s="22">
        <f t="shared" si="18"/>
        <v>0</v>
      </c>
    </row>
    <row r="81" spans="2:66" s="18" customFormat="1" ht="21" customHeight="1">
      <c r="B81" s="83">
        <f t="shared" si="15"/>
        <v>66</v>
      </c>
      <c r="C81" s="370"/>
      <c r="D81" s="371"/>
      <c r="E81" s="74"/>
      <c r="F81" s="75"/>
      <c r="G81" s="76"/>
      <c r="H81" s="77"/>
      <c r="I81" s="75"/>
      <c r="J81" s="78"/>
      <c r="K81" s="77"/>
      <c r="L81" s="79"/>
      <c r="M81" s="78"/>
      <c r="N81" s="77"/>
      <c r="O81" s="79"/>
      <c r="P81" s="78"/>
      <c r="Q81" s="77"/>
      <c r="R81" s="75"/>
      <c r="S81" s="78"/>
      <c r="T81" s="77"/>
      <c r="U81" s="75"/>
      <c r="V81" s="78"/>
      <c r="W81" s="77"/>
      <c r="X81" s="75"/>
      <c r="Y81" s="78"/>
      <c r="Z81" s="77"/>
      <c r="AA81" s="75"/>
      <c r="AB81" s="78"/>
      <c r="AC81" s="77"/>
      <c r="AD81" s="75"/>
      <c r="AE81" s="78"/>
      <c r="AF81" s="77"/>
      <c r="AG81" s="75"/>
      <c r="AH81" s="78"/>
      <c r="AI81" s="77"/>
      <c r="AJ81" s="75"/>
      <c r="AK81" s="78"/>
      <c r="AL81" s="77"/>
      <c r="AM81" s="75"/>
      <c r="AN81" s="76"/>
      <c r="AO81" s="80"/>
      <c r="AP81" s="43">
        <f t="shared" si="17"/>
        <v>0</v>
      </c>
      <c r="AQ81" s="42">
        <f t="shared" si="17"/>
        <v>0</v>
      </c>
      <c r="AR81" s="41">
        <f t="shared" ref="AR81:AR144" si="31">SUM(G81,J81,M81,P81,S81,V81,Y81,AB81,AE81,AH81,AK81,AN81,AO81)</f>
        <v>0</v>
      </c>
      <c r="AS81" s="40">
        <f t="shared" si="16"/>
        <v>0</v>
      </c>
      <c r="BA81" s="22">
        <f t="shared" si="19"/>
        <v>0</v>
      </c>
      <c r="BB81" s="22">
        <f t="shared" si="20"/>
        <v>0</v>
      </c>
      <c r="BC81" s="22">
        <f t="shared" si="21"/>
        <v>0</v>
      </c>
      <c r="BD81" s="22">
        <f t="shared" si="22"/>
        <v>0</v>
      </c>
      <c r="BE81" s="22">
        <f t="shared" si="23"/>
        <v>0</v>
      </c>
      <c r="BF81" s="22">
        <f t="shared" si="24"/>
        <v>0</v>
      </c>
      <c r="BG81" s="22">
        <f t="shared" si="25"/>
        <v>0</v>
      </c>
      <c r="BH81" s="22">
        <f t="shared" si="26"/>
        <v>0</v>
      </c>
      <c r="BI81" s="22">
        <f t="shared" si="27"/>
        <v>0</v>
      </c>
      <c r="BJ81" s="22">
        <f t="shared" si="28"/>
        <v>0</v>
      </c>
      <c r="BK81" s="22">
        <f t="shared" si="29"/>
        <v>0</v>
      </c>
      <c r="BL81" s="22">
        <f t="shared" si="30"/>
        <v>0</v>
      </c>
      <c r="BM81" s="22">
        <f t="shared" si="18"/>
        <v>0</v>
      </c>
    </row>
    <row r="82" spans="2:66" s="18" customFormat="1" ht="21" customHeight="1">
      <c r="B82" s="83">
        <f t="shared" ref="B82:B145" si="32">B81+1</f>
        <v>67</v>
      </c>
      <c r="C82" s="370"/>
      <c r="D82" s="371"/>
      <c r="E82" s="74"/>
      <c r="F82" s="75"/>
      <c r="G82" s="76"/>
      <c r="H82" s="77"/>
      <c r="I82" s="75"/>
      <c r="J82" s="78"/>
      <c r="K82" s="77"/>
      <c r="L82" s="79"/>
      <c r="M82" s="78"/>
      <c r="N82" s="77"/>
      <c r="O82" s="79"/>
      <c r="P82" s="78"/>
      <c r="Q82" s="77"/>
      <c r="R82" s="75"/>
      <c r="S82" s="78"/>
      <c r="T82" s="77"/>
      <c r="U82" s="75"/>
      <c r="V82" s="78"/>
      <c r="W82" s="77"/>
      <c r="X82" s="75"/>
      <c r="Y82" s="78"/>
      <c r="Z82" s="77"/>
      <c r="AA82" s="75"/>
      <c r="AB82" s="78"/>
      <c r="AC82" s="77"/>
      <c r="AD82" s="75"/>
      <c r="AE82" s="78"/>
      <c r="AF82" s="77"/>
      <c r="AG82" s="75"/>
      <c r="AH82" s="78"/>
      <c r="AI82" s="77"/>
      <c r="AJ82" s="75"/>
      <c r="AK82" s="78"/>
      <c r="AL82" s="77"/>
      <c r="AM82" s="75"/>
      <c r="AN82" s="76"/>
      <c r="AO82" s="80"/>
      <c r="AP82" s="43">
        <f t="shared" si="17"/>
        <v>0</v>
      </c>
      <c r="AQ82" s="42">
        <f t="shared" si="17"/>
        <v>0</v>
      </c>
      <c r="AR82" s="41">
        <f t="shared" si="31"/>
        <v>0</v>
      </c>
      <c r="AS82" s="40">
        <f t="shared" ref="AS82:AS145" si="33">E82+H82+K82+N82+Q82+T82+W82+Z82+AC82+AF82+AI82+AL82</f>
        <v>0</v>
      </c>
      <c r="BA82" s="22">
        <f t="shared" si="19"/>
        <v>0</v>
      </c>
      <c r="BB82" s="22">
        <f t="shared" si="20"/>
        <v>0</v>
      </c>
      <c r="BC82" s="22">
        <f t="shared" si="21"/>
        <v>0</v>
      </c>
      <c r="BD82" s="22">
        <f t="shared" si="22"/>
        <v>0</v>
      </c>
      <c r="BE82" s="22">
        <f t="shared" si="23"/>
        <v>0</v>
      </c>
      <c r="BF82" s="22">
        <f t="shared" si="24"/>
        <v>0</v>
      </c>
      <c r="BG82" s="22">
        <f t="shared" si="25"/>
        <v>0</v>
      </c>
      <c r="BH82" s="22">
        <f t="shared" si="26"/>
        <v>0</v>
      </c>
      <c r="BI82" s="22">
        <f t="shared" si="27"/>
        <v>0</v>
      </c>
      <c r="BJ82" s="22">
        <f t="shared" si="28"/>
        <v>0</v>
      </c>
      <c r="BK82" s="22">
        <f t="shared" si="29"/>
        <v>0</v>
      </c>
      <c r="BL82" s="22">
        <f t="shared" si="30"/>
        <v>0</v>
      </c>
      <c r="BM82" s="22">
        <f t="shared" si="18"/>
        <v>0</v>
      </c>
    </row>
    <row r="83" spans="2:66" s="18" customFormat="1" ht="21" customHeight="1">
      <c r="B83" s="83">
        <f t="shared" si="32"/>
        <v>68</v>
      </c>
      <c r="C83" s="370"/>
      <c r="D83" s="371"/>
      <c r="E83" s="74"/>
      <c r="F83" s="75"/>
      <c r="G83" s="76"/>
      <c r="H83" s="77"/>
      <c r="I83" s="75"/>
      <c r="J83" s="78"/>
      <c r="K83" s="77"/>
      <c r="L83" s="79"/>
      <c r="M83" s="78"/>
      <c r="N83" s="77"/>
      <c r="O83" s="79"/>
      <c r="P83" s="78"/>
      <c r="Q83" s="77"/>
      <c r="R83" s="75"/>
      <c r="S83" s="78"/>
      <c r="T83" s="77"/>
      <c r="U83" s="75"/>
      <c r="V83" s="78"/>
      <c r="W83" s="77"/>
      <c r="X83" s="75"/>
      <c r="Y83" s="78"/>
      <c r="Z83" s="77"/>
      <c r="AA83" s="75"/>
      <c r="AB83" s="78"/>
      <c r="AC83" s="77"/>
      <c r="AD83" s="75"/>
      <c r="AE83" s="78"/>
      <c r="AF83" s="77"/>
      <c r="AG83" s="75"/>
      <c r="AH83" s="78"/>
      <c r="AI83" s="77"/>
      <c r="AJ83" s="75"/>
      <c r="AK83" s="78"/>
      <c r="AL83" s="77"/>
      <c r="AM83" s="75"/>
      <c r="AN83" s="76"/>
      <c r="AO83" s="80"/>
      <c r="AP83" s="43">
        <f t="shared" si="17"/>
        <v>0</v>
      </c>
      <c r="AQ83" s="42">
        <f t="shared" si="17"/>
        <v>0</v>
      </c>
      <c r="AR83" s="41">
        <f t="shared" si="31"/>
        <v>0</v>
      </c>
      <c r="AS83" s="40">
        <f t="shared" si="33"/>
        <v>0</v>
      </c>
      <c r="BA83" s="22">
        <f t="shared" si="19"/>
        <v>0</v>
      </c>
      <c r="BB83" s="22">
        <f t="shared" si="20"/>
        <v>0</v>
      </c>
      <c r="BC83" s="22">
        <f t="shared" si="21"/>
        <v>0</v>
      </c>
      <c r="BD83" s="22">
        <f t="shared" si="22"/>
        <v>0</v>
      </c>
      <c r="BE83" s="22">
        <f t="shared" si="23"/>
        <v>0</v>
      </c>
      <c r="BF83" s="22">
        <f t="shared" si="24"/>
        <v>0</v>
      </c>
      <c r="BG83" s="22">
        <f t="shared" si="25"/>
        <v>0</v>
      </c>
      <c r="BH83" s="22">
        <f t="shared" si="26"/>
        <v>0</v>
      </c>
      <c r="BI83" s="22">
        <f t="shared" si="27"/>
        <v>0</v>
      </c>
      <c r="BJ83" s="22">
        <f t="shared" si="28"/>
        <v>0</v>
      </c>
      <c r="BK83" s="22">
        <f t="shared" si="29"/>
        <v>0</v>
      </c>
      <c r="BL83" s="22">
        <f t="shared" si="30"/>
        <v>0</v>
      </c>
      <c r="BM83" s="22">
        <f t="shared" si="18"/>
        <v>0</v>
      </c>
    </row>
    <row r="84" spans="2:66" s="18" customFormat="1" ht="21" customHeight="1">
      <c r="B84" s="83">
        <f t="shared" si="32"/>
        <v>69</v>
      </c>
      <c r="C84" s="370"/>
      <c r="D84" s="371"/>
      <c r="E84" s="74"/>
      <c r="F84" s="75"/>
      <c r="G84" s="76"/>
      <c r="H84" s="77"/>
      <c r="I84" s="75"/>
      <c r="J84" s="78"/>
      <c r="K84" s="77"/>
      <c r="L84" s="79"/>
      <c r="M84" s="78"/>
      <c r="N84" s="77"/>
      <c r="O84" s="79"/>
      <c r="P84" s="78"/>
      <c r="Q84" s="77"/>
      <c r="R84" s="75"/>
      <c r="S84" s="78"/>
      <c r="T84" s="77"/>
      <c r="U84" s="75"/>
      <c r="V84" s="78"/>
      <c r="W84" s="77"/>
      <c r="X84" s="75"/>
      <c r="Y84" s="78"/>
      <c r="Z84" s="77"/>
      <c r="AA84" s="75"/>
      <c r="AB84" s="78"/>
      <c r="AC84" s="77"/>
      <c r="AD84" s="75"/>
      <c r="AE84" s="78"/>
      <c r="AF84" s="77"/>
      <c r="AG84" s="75"/>
      <c r="AH84" s="78"/>
      <c r="AI84" s="77"/>
      <c r="AJ84" s="75"/>
      <c r="AK84" s="78"/>
      <c r="AL84" s="77"/>
      <c r="AM84" s="75"/>
      <c r="AN84" s="76"/>
      <c r="AO84" s="80"/>
      <c r="AP84" s="43">
        <f t="shared" si="17"/>
        <v>0</v>
      </c>
      <c r="AQ84" s="42">
        <f t="shared" si="17"/>
        <v>0</v>
      </c>
      <c r="AR84" s="41">
        <f t="shared" si="31"/>
        <v>0</v>
      </c>
      <c r="AS84" s="40">
        <f t="shared" si="33"/>
        <v>0</v>
      </c>
      <c r="BA84" s="22">
        <f t="shared" si="19"/>
        <v>0</v>
      </c>
      <c r="BB84" s="22">
        <f t="shared" si="20"/>
        <v>0</v>
      </c>
      <c r="BC84" s="22">
        <f t="shared" si="21"/>
        <v>0</v>
      </c>
      <c r="BD84" s="22">
        <f t="shared" si="22"/>
        <v>0</v>
      </c>
      <c r="BE84" s="22">
        <f t="shared" si="23"/>
        <v>0</v>
      </c>
      <c r="BF84" s="22">
        <f t="shared" si="24"/>
        <v>0</v>
      </c>
      <c r="BG84" s="22">
        <f t="shared" si="25"/>
        <v>0</v>
      </c>
      <c r="BH84" s="22">
        <f t="shared" si="26"/>
        <v>0</v>
      </c>
      <c r="BI84" s="22">
        <f t="shared" si="27"/>
        <v>0</v>
      </c>
      <c r="BJ84" s="22">
        <f t="shared" si="28"/>
        <v>0</v>
      </c>
      <c r="BK84" s="22">
        <f t="shared" si="29"/>
        <v>0</v>
      </c>
      <c r="BL84" s="22">
        <f t="shared" si="30"/>
        <v>0</v>
      </c>
      <c r="BM84" s="22">
        <f t="shared" si="18"/>
        <v>0</v>
      </c>
    </row>
    <row r="85" spans="2:66" s="18" customFormat="1" ht="21" customHeight="1">
      <c r="B85" s="83">
        <f t="shared" si="32"/>
        <v>70</v>
      </c>
      <c r="C85" s="370"/>
      <c r="D85" s="371"/>
      <c r="E85" s="74"/>
      <c r="F85" s="75"/>
      <c r="G85" s="76"/>
      <c r="H85" s="77"/>
      <c r="I85" s="75"/>
      <c r="J85" s="78"/>
      <c r="K85" s="77"/>
      <c r="L85" s="79"/>
      <c r="M85" s="78"/>
      <c r="N85" s="77"/>
      <c r="O85" s="79"/>
      <c r="P85" s="78"/>
      <c r="Q85" s="77"/>
      <c r="R85" s="75"/>
      <c r="S85" s="78"/>
      <c r="T85" s="77"/>
      <c r="U85" s="75"/>
      <c r="V85" s="78"/>
      <c r="W85" s="77"/>
      <c r="X85" s="75"/>
      <c r="Y85" s="78"/>
      <c r="Z85" s="77"/>
      <c r="AA85" s="75"/>
      <c r="AB85" s="78"/>
      <c r="AC85" s="77"/>
      <c r="AD85" s="75"/>
      <c r="AE85" s="78"/>
      <c r="AF85" s="77"/>
      <c r="AG85" s="75"/>
      <c r="AH85" s="78"/>
      <c r="AI85" s="77"/>
      <c r="AJ85" s="75"/>
      <c r="AK85" s="78"/>
      <c r="AL85" s="77"/>
      <c r="AM85" s="75"/>
      <c r="AN85" s="76"/>
      <c r="AO85" s="80"/>
      <c r="AP85" s="43">
        <f t="shared" si="17"/>
        <v>0</v>
      </c>
      <c r="AQ85" s="42">
        <f t="shared" si="17"/>
        <v>0</v>
      </c>
      <c r="AR85" s="41">
        <f t="shared" si="31"/>
        <v>0</v>
      </c>
      <c r="AS85" s="40">
        <f t="shared" si="33"/>
        <v>0</v>
      </c>
      <c r="BA85" s="22">
        <f t="shared" si="19"/>
        <v>0</v>
      </c>
      <c r="BB85" s="22">
        <f t="shared" si="20"/>
        <v>0</v>
      </c>
      <c r="BC85" s="22">
        <f t="shared" si="21"/>
        <v>0</v>
      </c>
      <c r="BD85" s="22">
        <f t="shared" si="22"/>
        <v>0</v>
      </c>
      <c r="BE85" s="22">
        <f t="shared" si="23"/>
        <v>0</v>
      </c>
      <c r="BF85" s="22">
        <f t="shared" si="24"/>
        <v>0</v>
      </c>
      <c r="BG85" s="22">
        <f t="shared" si="25"/>
        <v>0</v>
      </c>
      <c r="BH85" s="22">
        <f t="shared" si="26"/>
        <v>0</v>
      </c>
      <c r="BI85" s="22">
        <f t="shared" si="27"/>
        <v>0</v>
      </c>
      <c r="BJ85" s="22">
        <f t="shared" si="28"/>
        <v>0</v>
      </c>
      <c r="BK85" s="22">
        <f t="shared" si="29"/>
        <v>0</v>
      </c>
      <c r="BL85" s="22">
        <f t="shared" si="30"/>
        <v>0</v>
      </c>
      <c r="BM85" s="22">
        <f t="shared" si="18"/>
        <v>0</v>
      </c>
    </row>
    <row r="86" spans="2:66" s="18" customFormat="1" ht="21" customHeight="1">
      <c r="B86" s="83">
        <f t="shared" si="32"/>
        <v>71</v>
      </c>
      <c r="C86" s="370"/>
      <c r="D86" s="371"/>
      <c r="E86" s="74"/>
      <c r="F86" s="75"/>
      <c r="G86" s="76"/>
      <c r="H86" s="77"/>
      <c r="I86" s="75"/>
      <c r="J86" s="78"/>
      <c r="K86" s="77"/>
      <c r="L86" s="79"/>
      <c r="M86" s="78"/>
      <c r="N86" s="77"/>
      <c r="O86" s="79"/>
      <c r="P86" s="78"/>
      <c r="Q86" s="77"/>
      <c r="R86" s="75"/>
      <c r="S86" s="78"/>
      <c r="T86" s="77"/>
      <c r="U86" s="75"/>
      <c r="V86" s="78"/>
      <c r="W86" s="77"/>
      <c r="X86" s="75"/>
      <c r="Y86" s="78"/>
      <c r="Z86" s="77"/>
      <c r="AA86" s="75"/>
      <c r="AB86" s="78"/>
      <c r="AC86" s="77"/>
      <c r="AD86" s="75"/>
      <c r="AE86" s="78"/>
      <c r="AF86" s="77"/>
      <c r="AG86" s="75"/>
      <c r="AH86" s="78"/>
      <c r="AI86" s="77"/>
      <c r="AJ86" s="75"/>
      <c r="AK86" s="78"/>
      <c r="AL86" s="77"/>
      <c r="AM86" s="75"/>
      <c r="AN86" s="76"/>
      <c r="AO86" s="80"/>
      <c r="AP86" s="43">
        <f t="shared" si="17"/>
        <v>0</v>
      </c>
      <c r="AQ86" s="42">
        <f t="shared" si="17"/>
        <v>0</v>
      </c>
      <c r="AR86" s="41">
        <f t="shared" si="31"/>
        <v>0</v>
      </c>
      <c r="AS86" s="40">
        <f t="shared" si="33"/>
        <v>0</v>
      </c>
      <c r="BA86" s="22">
        <f t="shared" si="19"/>
        <v>0</v>
      </c>
      <c r="BB86" s="22">
        <f t="shared" si="20"/>
        <v>0</v>
      </c>
      <c r="BC86" s="22">
        <f t="shared" si="21"/>
        <v>0</v>
      </c>
      <c r="BD86" s="22">
        <f t="shared" si="22"/>
        <v>0</v>
      </c>
      <c r="BE86" s="22">
        <f t="shared" si="23"/>
        <v>0</v>
      </c>
      <c r="BF86" s="22">
        <f t="shared" si="24"/>
        <v>0</v>
      </c>
      <c r="BG86" s="22">
        <f t="shared" si="25"/>
        <v>0</v>
      </c>
      <c r="BH86" s="22">
        <f t="shared" si="26"/>
        <v>0</v>
      </c>
      <c r="BI86" s="22">
        <f t="shared" si="27"/>
        <v>0</v>
      </c>
      <c r="BJ86" s="22">
        <f t="shared" si="28"/>
        <v>0</v>
      </c>
      <c r="BK86" s="22">
        <f t="shared" si="29"/>
        <v>0</v>
      </c>
      <c r="BL86" s="22">
        <f t="shared" si="30"/>
        <v>0</v>
      </c>
      <c r="BM86" s="22">
        <f t="shared" si="18"/>
        <v>0</v>
      </c>
    </row>
    <row r="87" spans="2:66" s="18" customFormat="1" ht="21" customHeight="1">
      <c r="B87" s="83">
        <f t="shared" si="32"/>
        <v>72</v>
      </c>
      <c r="C87" s="370"/>
      <c r="D87" s="371"/>
      <c r="E87" s="74"/>
      <c r="F87" s="75"/>
      <c r="G87" s="76"/>
      <c r="H87" s="77"/>
      <c r="I87" s="75"/>
      <c r="J87" s="78"/>
      <c r="K87" s="77"/>
      <c r="L87" s="79"/>
      <c r="M87" s="78"/>
      <c r="N87" s="77"/>
      <c r="O87" s="79"/>
      <c r="P87" s="78"/>
      <c r="Q87" s="77"/>
      <c r="R87" s="75"/>
      <c r="S87" s="78"/>
      <c r="T87" s="77"/>
      <c r="U87" s="75"/>
      <c r="V87" s="78"/>
      <c r="W87" s="77"/>
      <c r="X87" s="75"/>
      <c r="Y87" s="78"/>
      <c r="Z87" s="77"/>
      <c r="AA87" s="75"/>
      <c r="AB87" s="78"/>
      <c r="AC87" s="77"/>
      <c r="AD87" s="75"/>
      <c r="AE87" s="78"/>
      <c r="AF87" s="77"/>
      <c r="AG87" s="75"/>
      <c r="AH87" s="78"/>
      <c r="AI87" s="77"/>
      <c r="AJ87" s="75"/>
      <c r="AK87" s="78"/>
      <c r="AL87" s="77"/>
      <c r="AM87" s="75"/>
      <c r="AN87" s="76"/>
      <c r="AO87" s="80"/>
      <c r="AP87" s="43">
        <f t="shared" si="17"/>
        <v>0</v>
      </c>
      <c r="AQ87" s="42">
        <f t="shared" si="17"/>
        <v>0</v>
      </c>
      <c r="AR87" s="41">
        <f t="shared" si="31"/>
        <v>0</v>
      </c>
      <c r="AS87" s="40">
        <f t="shared" si="33"/>
        <v>0</v>
      </c>
      <c r="BA87" s="22">
        <f t="shared" si="19"/>
        <v>0</v>
      </c>
      <c r="BB87" s="22">
        <f t="shared" si="20"/>
        <v>0</v>
      </c>
      <c r="BC87" s="22">
        <f t="shared" si="21"/>
        <v>0</v>
      </c>
      <c r="BD87" s="22">
        <f t="shared" si="22"/>
        <v>0</v>
      </c>
      <c r="BE87" s="22">
        <f t="shared" si="23"/>
        <v>0</v>
      </c>
      <c r="BF87" s="22">
        <f t="shared" si="24"/>
        <v>0</v>
      </c>
      <c r="BG87" s="22">
        <f t="shared" si="25"/>
        <v>0</v>
      </c>
      <c r="BH87" s="22">
        <f t="shared" si="26"/>
        <v>0</v>
      </c>
      <c r="BI87" s="22">
        <f t="shared" si="27"/>
        <v>0</v>
      </c>
      <c r="BJ87" s="22">
        <f t="shared" si="28"/>
        <v>0</v>
      </c>
      <c r="BK87" s="22">
        <f t="shared" si="29"/>
        <v>0</v>
      </c>
      <c r="BL87" s="22">
        <f t="shared" si="30"/>
        <v>0</v>
      </c>
      <c r="BM87" s="22">
        <f t="shared" si="18"/>
        <v>0</v>
      </c>
      <c r="BN87" s="17"/>
    </row>
    <row r="88" spans="2:66" s="18" customFormat="1" ht="21" customHeight="1">
      <c r="B88" s="83">
        <f t="shared" si="32"/>
        <v>73</v>
      </c>
      <c r="C88" s="370"/>
      <c r="D88" s="371"/>
      <c r="E88" s="74"/>
      <c r="F88" s="75"/>
      <c r="G88" s="76"/>
      <c r="H88" s="77"/>
      <c r="I88" s="75"/>
      <c r="J88" s="78"/>
      <c r="K88" s="77"/>
      <c r="L88" s="79"/>
      <c r="M88" s="78"/>
      <c r="N88" s="77"/>
      <c r="O88" s="79"/>
      <c r="P88" s="78"/>
      <c r="Q88" s="77"/>
      <c r="R88" s="75"/>
      <c r="S88" s="78"/>
      <c r="T88" s="77"/>
      <c r="U88" s="75"/>
      <c r="V88" s="78"/>
      <c r="W88" s="77"/>
      <c r="X88" s="75"/>
      <c r="Y88" s="78"/>
      <c r="Z88" s="77"/>
      <c r="AA88" s="75"/>
      <c r="AB88" s="78"/>
      <c r="AC88" s="77"/>
      <c r="AD88" s="75"/>
      <c r="AE88" s="78"/>
      <c r="AF88" s="77"/>
      <c r="AG88" s="75"/>
      <c r="AH88" s="78"/>
      <c r="AI88" s="77"/>
      <c r="AJ88" s="75"/>
      <c r="AK88" s="78"/>
      <c r="AL88" s="77"/>
      <c r="AM88" s="75"/>
      <c r="AN88" s="76"/>
      <c r="AO88" s="80"/>
      <c r="AP88" s="43">
        <f t="shared" si="17"/>
        <v>0</v>
      </c>
      <c r="AQ88" s="42">
        <f t="shared" si="17"/>
        <v>0</v>
      </c>
      <c r="AR88" s="41">
        <f t="shared" si="31"/>
        <v>0</v>
      </c>
      <c r="AS88" s="40">
        <f t="shared" si="33"/>
        <v>0</v>
      </c>
      <c r="BA88" s="22">
        <f t="shared" si="19"/>
        <v>0</v>
      </c>
      <c r="BB88" s="22">
        <f t="shared" si="20"/>
        <v>0</v>
      </c>
      <c r="BC88" s="22">
        <f t="shared" si="21"/>
        <v>0</v>
      </c>
      <c r="BD88" s="22">
        <f t="shared" si="22"/>
        <v>0</v>
      </c>
      <c r="BE88" s="22">
        <f t="shared" si="23"/>
        <v>0</v>
      </c>
      <c r="BF88" s="22">
        <f t="shared" si="24"/>
        <v>0</v>
      </c>
      <c r="BG88" s="22">
        <f t="shared" si="25"/>
        <v>0</v>
      </c>
      <c r="BH88" s="22">
        <f t="shared" si="26"/>
        <v>0</v>
      </c>
      <c r="BI88" s="22">
        <f t="shared" si="27"/>
        <v>0</v>
      </c>
      <c r="BJ88" s="22">
        <f t="shared" si="28"/>
        <v>0</v>
      </c>
      <c r="BK88" s="22">
        <f t="shared" si="29"/>
        <v>0</v>
      </c>
      <c r="BL88" s="22">
        <f t="shared" si="30"/>
        <v>0</v>
      </c>
      <c r="BM88" s="22">
        <f t="shared" si="18"/>
        <v>0</v>
      </c>
      <c r="BN88" s="5"/>
    </row>
    <row r="89" spans="2:66" s="18" customFormat="1" ht="21" customHeight="1">
      <c r="B89" s="83">
        <f t="shared" si="32"/>
        <v>74</v>
      </c>
      <c r="C89" s="370"/>
      <c r="D89" s="371"/>
      <c r="E89" s="74"/>
      <c r="F89" s="75"/>
      <c r="G89" s="76"/>
      <c r="H89" s="77"/>
      <c r="I89" s="75"/>
      <c r="J89" s="78"/>
      <c r="K89" s="77"/>
      <c r="L89" s="79"/>
      <c r="M89" s="78"/>
      <c r="N89" s="77"/>
      <c r="O89" s="79"/>
      <c r="P89" s="78"/>
      <c r="Q89" s="77"/>
      <c r="R89" s="75"/>
      <c r="S89" s="78"/>
      <c r="T89" s="77"/>
      <c r="U89" s="75"/>
      <c r="V89" s="78"/>
      <c r="W89" s="77"/>
      <c r="X89" s="75"/>
      <c r="Y89" s="78"/>
      <c r="Z89" s="77"/>
      <c r="AA89" s="75"/>
      <c r="AB89" s="78"/>
      <c r="AC89" s="77"/>
      <c r="AD89" s="75"/>
      <c r="AE89" s="78"/>
      <c r="AF89" s="77"/>
      <c r="AG89" s="75"/>
      <c r="AH89" s="78"/>
      <c r="AI89" s="77"/>
      <c r="AJ89" s="75"/>
      <c r="AK89" s="78"/>
      <c r="AL89" s="77"/>
      <c r="AM89" s="75"/>
      <c r="AN89" s="76"/>
      <c r="AO89" s="80"/>
      <c r="AP89" s="43">
        <f t="shared" si="17"/>
        <v>0</v>
      </c>
      <c r="AQ89" s="42">
        <f t="shared" si="17"/>
        <v>0</v>
      </c>
      <c r="AR89" s="41">
        <f t="shared" si="31"/>
        <v>0</v>
      </c>
      <c r="AS89" s="40">
        <f t="shared" si="33"/>
        <v>0</v>
      </c>
      <c r="BA89" s="22">
        <f t="shared" si="19"/>
        <v>0</v>
      </c>
      <c r="BB89" s="22">
        <f t="shared" si="20"/>
        <v>0</v>
      </c>
      <c r="BC89" s="22">
        <f t="shared" si="21"/>
        <v>0</v>
      </c>
      <c r="BD89" s="22">
        <f t="shared" si="22"/>
        <v>0</v>
      </c>
      <c r="BE89" s="22">
        <f t="shared" si="23"/>
        <v>0</v>
      </c>
      <c r="BF89" s="22">
        <f t="shared" si="24"/>
        <v>0</v>
      </c>
      <c r="BG89" s="22">
        <f t="shared" si="25"/>
        <v>0</v>
      </c>
      <c r="BH89" s="22">
        <f t="shared" si="26"/>
        <v>0</v>
      </c>
      <c r="BI89" s="22">
        <f t="shared" si="27"/>
        <v>0</v>
      </c>
      <c r="BJ89" s="22">
        <f t="shared" si="28"/>
        <v>0</v>
      </c>
      <c r="BK89" s="22">
        <f t="shared" si="29"/>
        <v>0</v>
      </c>
      <c r="BL89" s="22">
        <f t="shared" si="30"/>
        <v>0</v>
      </c>
      <c r="BM89" s="22">
        <f t="shared" si="18"/>
        <v>0</v>
      </c>
      <c r="BN89" s="5"/>
    </row>
    <row r="90" spans="2:66" s="18" customFormat="1" ht="21" customHeight="1">
      <c r="B90" s="83">
        <f t="shared" si="32"/>
        <v>75</v>
      </c>
      <c r="C90" s="370"/>
      <c r="D90" s="371"/>
      <c r="E90" s="74"/>
      <c r="F90" s="75"/>
      <c r="G90" s="76"/>
      <c r="H90" s="77"/>
      <c r="I90" s="75"/>
      <c r="J90" s="78"/>
      <c r="K90" s="77"/>
      <c r="L90" s="79"/>
      <c r="M90" s="78"/>
      <c r="N90" s="77"/>
      <c r="O90" s="79"/>
      <c r="P90" s="78"/>
      <c r="Q90" s="77"/>
      <c r="R90" s="75"/>
      <c r="S90" s="78"/>
      <c r="T90" s="77"/>
      <c r="U90" s="75"/>
      <c r="V90" s="78"/>
      <c r="W90" s="77"/>
      <c r="X90" s="75"/>
      <c r="Y90" s="78"/>
      <c r="Z90" s="77"/>
      <c r="AA90" s="75"/>
      <c r="AB90" s="78"/>
      <c r="AC90" s="77"/>
      <c r="AD90" s="75"/>
      <c r="AE90" s="78"/>
      <c r="AF90" s="77"/>
      <c r="AG90" s="75"/>
      <c r="AH90" s="78"/>
      <c r="AI90" s="77"/>
      <c r="AJ90" s="75"/>
      <c r="AK90" s="78"/>
      <c r="AL90" s="77"/>
      <c r="AM90" s="75"/>
      <c r="AN90" s="76"/>
      <c r="AO90" s="80"/>
      <c r="AP90" s="43">
        <f t="shared" si="17"/>
        <v>0</v>
      </c>
      <c r="AQ90" s="42">
        <f t="shared" si="17"/>
        <v>0</v>
      </c>
      <c r="AR90" s="41">
        <f t="shared" si="31"/>
        <v>0</v>
      </c>
      <c r="AS90" s="40">
        <f t="shared" si="33"/>
        <v>0</v>
      </c>
      <c r="BA90" s="22">
        <f t="shared" si="19"/>
        <v>0</v>
      </c>
      <c r="BB90" s="22">
        <f t="shared" si="20"/>
        <v>0</v>
      </c>
      <c r="BC90" s="22">
        <f t="shared" si="21"/>
        <v>0</v>
      </c>
      <c r="BD90" s="22">
        <f t="shared" si="22"/>
        <v>0</v>
      </c>
      <c r="BE90" s="22">
        <f t="shared" si="23"/>
        <v>0</v>
      </c>
      <c r="BF90" s="22">
        <f t="shared" si="24"/>
        <v>0</v>
      </c>
      <c r="BG90" s="22">
        <f t="shared" si="25"/>
        <v>0</v>
      </c>
      <c r="BH90" s="22">
        <f t="shared" si="26"/>
        <v>0</v>
      </c>
      <c r="BI90" s="22">
        <f t="shared" si="27"/>
        <v>0</v>
      </c>
      <c r="BJ90" s="22">
        <f t="shared" si="28"/>
        <v>0</v>
      </c>
      <c r="BK90" s="22">
        <f t="shared" si="29"/>
        <v>0</v>
      </c>
      <c r="BL90" s="22">
        <f t="shared" si="30"/>
        <v>0</v>
      </c>
      <c r="BM90" s="22">
        <f t="shared" si="18"/>
        <v>0</v>
      </c>
      <c r="BN90" s="5"/>
    </row>
    <row r="91" spans="2:66" ht="21" customHeight="1">
      <c r="B91" s="83">
        <f t="shared" si="32"/>
        <v>76</v>
      </c>
      <c r="C91" s="370"/>
      <c r="D91" s="371"/>
      <c r="E91" s="74"/>
      <c r="F91" s="75"/>
      <c r="G91" s="76"/>
      <c r="H91" s="77"/>
      <c r="I91" s="75"/>
      <c r="J91" s="78"/>
      <c r="K91" s="77"/>
      <c r="L91" s="79"/>
      <c r="M91" s="78"/>
      <c r="N91" s="77"/>
      <c r="O91" s="79"/>
      <c r="P91" s="78"/>
      <c r="Q91" s="77"/>
      <c r="R91" s="75"/>
      <c r="S91" s="78"/>
      <c r="T91" s="77"/>
      <c r="U91" s="75"/>
      <c r="V91" s="78"/>
      <c r="W91" s="77"/>
      <c r="X91" s="75"/>
      <c r="Y91" s="78"/>
      <c r="Z91" s="77"/>
      <c r="AA91" s="75"/>
      <c r="AB91" s="78"/>
      <c r="AC91" s="77"/>
      <c r="AD91" s="75"/>
      <c r="AE91" s="78"/>
      <c r="AF91" s="77"/>
      <c r="AG91" s="75"/>
      <c r="AH91" s="78"/>
      <c r="AI91" s="77"/>
      <c r="AJ91" s="75"/>
      <c r="AK91" s="78"/>
      <c r="AL91" s="77"/>
      <c r="AM91" s="75"/>
      <c r="AN91" s="76"/>
      <c r="AO91" s="80"/>
      <c r="AP91" s="43">
        <f t="shared" si="17"/>
        <v>0</v>
      </c>
      <c r="AQ91" s="42">
        <f t="shared" si="17"/>
        <v>0</v>
      </c>
      <c r="AR91" s="41">
        <f t="shared" si="31"/>
        <v>0</v>
      </c>
      <c r="AS91" s="40">
        <f t="shared" si="33"/>
        <v>0</v>
      </c>
    </row>
    <row r="92" spans="2:66" ht="21" customHeight="1">
      <c r="B92" s="83">
        <f t="shared" si="32"/>
        <v>77</v>
      </c>
      <c r="C92" s="370"/>
      <c r="D92" s="371"/>
      <c r="E92" s="74"/>
      <c r="F92" s="75"/>
      <c r="G92" s="76"/>
      <c r="H92" s="77"/>
      <c r="I92" s="75"/>
      <c r="J92" s="78"/>
      <c r="K92" s="77"/>
      <c r="L92" s="79"/>
      <c r="M92" s="78"/>
      <c r="N92" s="77"/>
      <c r="O92" s="79"/>
      <c r="P92" s="78"/>
      <c r="Q92" s="77"/>
      <c r="R92" s="75"/>
      <c r="S92" s="78"/>
      <c r="T92" s="77"/>
      <c r="U92" s="75"/>
      <c r="V92" s="78"/>
      <c r="W92" s="77"/>
      <c r="X92" s="75"/>
      <c r="Y92" s="78"/>
      <c r="Z92" s="77"/>
      <c r="AA92" s="75"/>
      <c r="AB92" s="78"/>
      <c r="AC92" s="77"/>
      <c r="AD92" s="75"/>
      <c r="AE92" s="78"/>
      <c r="AF92" s="77"/>
      <c r="AG92" s="75"/>
      <c r="AH92" s="78"/>
      <c r="AI92" s="77"/>
      <c r="AJ92" s="75"/>
      <c r="AK92" s="78"/>
      <c r="AL92" s="77"/>
      <c r="AM92" s="75"/>
      <c r="AN92" s="76"/>
      <c r="AO92" s="80"/>
      <c r="AP92" s="43">
        <f t="shared" si="17"/>
        <v>0</v>
      </c>
      <c r="AQ92" s="42">
        <f t="shared" si="17"/>
        <v>0</v>
      </c>
      <c r="AR92" s="41">
        <f t="shared" si="31"/>
        <v>0</v>
      </c>
      <c r="AS92" s="40">
        <f t="shared" si="33"/>
        <v>0</v>
      </c>
    </row>
    <row r="93" spans="2:66" ht="21" customHeight="1">
      <c r="B93" s="83">
        <f t="shared" si="32"/>
        <v>78</v>
      </c>
      <c r="C93" s="370"/>
      <c r="D93" s="371"/>
      <c r="E93" s="74"/>
      <c r="F93" s="75"/>
      <c r="G93" s="76"/>
      <c r="H93" s="77"/>
      <c r="I93" s="75"/>
      <c r="J93" s="78"/>
      <c r="K93" s="77"/>
      <c r="L93" s="79"/>
      <c r="M93" s="78"/>
      <c r="N93" s="77"/>
      <c r="O93" s="79"/>
      <c r="P93" s="78"/>
      <c r="Q93" s="77"/>
      <c r="R93" s="75"/>
      <c r="S93" s="78"/>
      <c r="T93" s="77"/>
      <c r="U93" s="75"/>
      <c r="V93" s="78"/>
      <c r="W93" s="77"/>
      <c r="X93" s="75"/>
      <c r="Y93" s="78"/>
      <c r="Z93" s="77"/>
      <c r="AA93" s="75"/>
      <c r="AB93" s="78"/>
      <c r="AC93" s="77"/>
      <c r="AD93" s="75"/>
      <c r="AE93" s="78"/>
      <c r="AF93" s="77"/>
      <c r="AG93" s="75"/>
      <c r="AH93" s="78"/>
      <c r="AI93" s="77"/>
      <c r="AJ93" s="75"/>
      <c r="AK93" s="78"/>
      <c r="AL93" s="77"/>
      <c r="AM93" s="75"/>
      <c r="AN93" s="76"/>
      <c r="AO93" s="80"/>
      <c r="AP93" s="43">
        <f t="shared" si="17"/>
        <v>0</v>
      </c>
      <c r="AQ93" s="42">
        <f t="shared" si="17"/>
        <v>0</v>
      </c>
      <c r="AR93" s="41">
        <f t="shared" si="31"/>
        <v>0</v>
      </c>
      <c r="AS93" s="40">
        <f t="shared" si="33"/>
        <v>0</v>
      </c>
    </row>
    <row r="94" spans="2:66" ht="21" customHeight="1">
      <c r="B94" s="83">
        <f t="shared" si="32"/>
        <v>79</v>
      </c>
      <c r="C94" s="370"/>
      <c r="D94" s="371"/>
      <c r="E94" s="74"/>
      <c r="F94" s="75"/>
      <c r="G94" s="76"/>
      <c r="H94" s="77"/>
      <c r="I94" s="75"/>
      <c r="J94" s="78"/>
      <c r="K94" s="77"/>
      <c r="L94" s="79"/>
      <c r="M94" s="78"/>
      <c r="N94" s="77"/>
      <c r="O94" s="79"/>
      <c r="P94" s="78"/>
      <c r="Q94" s="77"/>
      <c r="R94" s="75"/>
      <c r="S94" s="78"/>
      <c r="T94" s="77"/>
      <c r="U94" s="75"/>
      <c r="V94" s="78"/>
      <c r="W94" s="77"/>
      <c r="X94" s="75"/>
      <c r="Y94" s="78"/>
      <c r="Z94" s="77"/>
      <c r="AA94" s="75"/>
      <c r="AB94" s="78"/>
      <c r="AC94" s="77"/>
      <c r="AD94" s="75"/>
      <c r="AE94" s="78"/>
      <c r="AF94" s="77"/>
      <c r="AG94" s="75"/>
      <c r="AH94" s="78"/>
      <c r="AI94" s="77"/>
      <c r="AJ94" s="75"/>
      <c r="AK94" s="78"/>
      <c r="AL94" s="77"/>
      <c r="AM94" s="75"/>
      <c r="AN94" s="76"/>
      <c r="AO94" s="80"/>
      <c r="AP94" s="43">
        <f t="shared" si="17"/>
        <v>0</v>
      </c>
      <c r="AQ94" s="42">
        <f t="shared" si="17"/>
        <v>0</v>
      </c>
      <c r="AR94" s="41">
        <f t="shared" si="31"/>
        <v>0</v>
      </c>
      <c r="AS94" s="40">
        <f t="shared" si="33"/>
        <v>0</v>
      </c>
    </row>
    <row r="95" spans="2:66" ht="21" customHeight="1">
      <c r="B95" s="83">
        <f t="shared" si="32"/>
        <v>80</v>
      </c>
      <c r="C95" s="370"/>
      <c r="D95" s="371"/>
      <c r="E95" s="74"/>
      <c r="F95" s="75"/>
      <c r="G95" s="76"/>
      <c r="H95" s="77"/>
      <c r="I95" s="75"/>
      <c r="J95" s="78"/>
      <c r="K95" s="77"/>
      <c r="L95" s="79"/>
      <c r="M95" s="78"/>
      <c r="N95" s="77"/>
      <c r="O95" s="79"/>
      <c r="P95" s="78"/>
      <c r="Q95" s="77"/>
      <c r="R95" s="75"/>
      <c r="S95" s="78"/>
      <c r="T95" s="77"/>
      <c r="U95" s="75"/>
      <c r="V95" s="78"/>
      <c r="W95" s="77"/>
      <c r="X95" s="75"/>
      <c r="Y95" s="78"/>
      <c r="Z95" s="77"/>
      <c r="AA95" s="75"/>
      <c r="AB95" s="78"/>
      <c r="AC95" s="77"/>
      <c r="AD95" s="75"/>
      <c r="AE95" s="78"/>
      <c r="AF95" s="77"/>
      <c r="AG95" s="75"/>
      <c r="AH95" s="78"/>
      <c r="AI95" s="77"/>
      <c r="AJ95" s="75"/>
      <c r="AK95" s="78"/>
      <c r="AL95" s="77"/>
      <c r="AM95" s="75"/>
      <c r="AN95" s="76"/>
      <c r="AO95" s="80"/>
      <c r="AP95" s="43">
        <f t="shared" si="17"/>
        <v>0</v>
      </c>
      <c r="AQ95" s="42">
        <f t="shared" si="17"/>
        <v>0</v>
      </c>
      <c r="AR95" s="41">
        <f t="shared" si="31"/>
        <v>0</v>
      </c>
      <c r="AS95" s="40">
        <f t="shared" si="33"/>
        <v>0</v>
      </c>
    </row>
    <row r="96" spans="2:66" ht="21" customHeight="1">
      <c r="B96" s="83">
        <f t="shared" si="32"/>
        <v>81</v>
      </c>
      <c r="C96" s="370"/>
      <c r="D96" s="371"/>
      <c r="E96" s="74"/>
      <c r="F96" s="75"/>
      <c r="G96" s="76"/>
      <c r="H96" s="77"/>
      <c r="I96" s="75"/>
      <c r="J96" s="78"/>
      <c r="K96" s="77"/>
      <c r="L96" s="79"/>
      <c r="M96" s="78"/>
      <c r="N96" s="77"/>
      <c r="O96" s="79"/>
      <c r="P96" s="78"/>
      <c r="Q96" s="77"/>
      <c r="R96" s="75"/>
      <c r="S96" s="78"/>
      <c r="T96" s="77"/>
      <c r="U96" s="75"/>
      <c r="V96" s="78"/>
      <c r="W96" s="77"/>
      <c r="X96" s="75"/>
      <c r="Y96" s="78"/>
      <c r="Z96" s="77"/>
      <c r="AA96" s="75"/>
      <c r="AB96" s="78"/>
      <c r="AC96" s="77"/>
      <c r="AD96" s="75"/>
      <c r="AE96" s="78"/>
      <c r="AF96" s="77"/>
      <c r="AG96" s="75"/>
      <c r="AH96" s="78"/>
      <c r="AI96" s="77"/>
      <c r="AJ96" s="75"/>
      <c r="AK96" s="78"/>
      <c r="AL96" s="77"/>
      <c r="AM96" s="75"/>
      <c r="AN96" s="76"/>
      <c r="AO96" s="80"/>
      <c r="AP96" s="43">
        <f t="shared" ref="AP96:AQ159" si="34">SUM(E96,H96,K96,N96,Q96,T96,W96,Z96,AC96,AF96,AI96,AL96)</f>
        <v>0</v>
      </c>
      <c r="AQ96" s="42">
        <f t="shared" si="34"/>
        <v>0</v>
      </c>
      <c r="AR96" s="41">
        <f t="shared" si="31"/>
        <v>0</v>
      </c>
      <c r="AS96" s="40">
        <f t="shared" si="33"/>
        <v>0</v>
      </c>
    </row>
    <row r="97" spans="2:75" ht="21" customHeight="1">
      <c r="B97" s="83">
        <f t="shared" si="32"/>
        <v>82</v>
      </c>
      <c r="C97" s="370"/>
      <c r="D97" s="371"/>
      <c r="E97" s="74"/>
      <c r="F97" s="75"/>
      <c r="G97" s="76"/>
      <c r="H97" s="77"/>
      <c r="I97" s="75"/>
      <c r="J97" s="78"/>
      <c r="K97" s="77"/>
      <c r="L97" s="79"/>
      <c r="M97" s="78"/>
      <c r="N97" s="77"/>
      <c r="O97" s="79"/>
      <c r="P97" s="78"/>
      <c r="Q97" s="77"/>
      <c r="R97" s="75"/>
      <c r="S97" s="78"/>
      <c r="T97" s="77"/>
      <c r="U97" s="75"/>
      <c r="V97" s="78"/>
      <c r="W97" s="77"/>
      <c r="X97" s="75"/>
      <c r="Y97" s="78"/>
      <c r="Z97" s="77"/>
      <c r="AA97" s="75"/>
      <c r="AB97" s="78"/>
      <c r="AC97" s="77"/>
      <c r="AD97" s="75"/>
      <c r="AE97" s="78"/>
      <c r="AF97" s="77"/>
      <c r="AG97" s="75"/>
      <c r="AH97" s="78"/>
      <c r="AI97" s="77"/>
      <c r="AJ97" s="75"/>
      <c r="AK97" s="78"/>
      <c r="AL97" s="77"/>
      <c r="AM97" s="75"/>
      <c r="AN97" s="76"/>
      <c r="AO97" s="80"/>
      <c r="AP97" s="43">
        <f t="shared" si="34"/>
        <v>0</v>
      </c>
      <c r="AQ97" s="42">
        <f t="shared" si="34"/>
        <v>0</v>
      </c>
      <c r="AR97" s="41">
        <f t="shared" si="31"/>
        <v>0</v>
      </c>
      <c r="AS97" s="40">
        <f t="shared" si="33"/>
        <v>0</v>
      </c>
    </row>
    <row r="98" spans="2:75" ht="21" customHeight="1">
      <c r="B98" s="83">
        <f t="shared" si="32"/>
        <v>83</v>
      </c>
      <c r="C98" s="370"/>
      <c r="D98" s="371"/>
      <c r="E98" s="74"/>
      <c r="F98" s="75"/>
      <c r="G98" s="76"/>
      <c r="H98" s="77"/>
      <c r="I98" s="75"/>
      <c r="J98" s="78"/>
      <c r="K98" s="77"/>
      <c r="L98" s="79"/>
      <c r="M98" s="78"/>
      <c r="N98" s="77"/>
      <c r="O98" s="79"/>
      <c r="P98" s="78"/>
      <c r="Q98" s="77"/>
      <c r="R98" s="75"/>
      <c r="S98" s="78"/>
      <c r="T98" s="77"/>
      <c r="U98" s="75"/>
      <c r="V98" s="78"/>
      <c r="W98" s="77"/>
      <c r="X98" s="75"/>
      <c r="Y98" s="78"/>
      <c r="Z98" s="77"/>
      <c r="AA98" s="75"/>
      <c r="AB98" s="78"/>
      <c r="AC98" s="77"/>
      <c r="AD98" s="75"/>
      <c r="AE98" s="78"/>
      <c r="AF98" s="77"/>
      <c r="AG98" s="75"/>
      <c r="AH98" s="78"/>
      <c r="AI98" s="77"/>
      <c r="AJ98" s="75"/>
      <c r="AK98" s="78"/>
      <c r="AL98" s="77"/>
      <c r="AM98" s="75"/>
      <c r="AN98" s="76"/>
      <c r="AO98" s="80"/>
      <c r="AP98" s="43">
        <f t="shared" si="34"/>
        <v>0</v>
      </c>
      <c r="AQ98" s="42">
        <f t="shared" si="34"/>
        <v>0</v>
      </c>
      <c r="AR98" s="41">
        <f t="shared" si="31"/>
        <v>0</v>
      </c>
      <c r="AS98" s="40">
        <f t="shared" si="33"/>
        <v>0</v>
      </c>
    </row>
    <row r="99" spans="2:75" ht="21" customHeight="1">
      <c r="B99" s="83">
        <f t="shared" si="32"/>
        <v>84</v>
      </c>
      <c r="C99" s="370"/>
      <c r="D99" s="371"/>
      <c r="E99" s="74"/>
      <c r="F99" s="75"/>
      <c r="G99" s="76"/>
      <c r="H99" s="77"/>
      <c r="I99" s="75"/>
      <c r="J99" s="78"/>
      <c r="K99" s="77"/>
      <c r="L99" s="79"/>
      <c r="M99" s="78"/>
      <c r="N99" s="77"/>
      <c r="O99" s="79"/>
      <c r="P99" s="78"/>
      <c r="Q99" s="77"/>
      <c r="R99" s="75"/>
      <c r="S99" s="78"/>
      <c r="T99" s="77"/>
      <c r="U99" s="75"/>
      <c r="V99" s="78"/>
      <c r="W99" s="77"/>
      <c r="X99" s="75"/>
      <c r="Y99" s="78"/>
      <c r="Z99" s="77"/>
      <c r="AA99" s="75"/>
      <c r="AB99" s="78"/>
      <c r="AC99" s="77"/>
      <c r="AD99" s="75"/>
      <c r="AE99" s="78"/>
      <c r="AF99" s="77"/>
      <c r="AG99" s="75"/>
      <c r="AH99" s="78"/>
      <c r="AI99" s="77"/>
      <c r="AJ99" s="75"/>
      <c r="AK99" s="78"/>
      <c r="AL99" s="77"/>
      <c r="AM99" s="75"/>
      <c r="AN99" s="76"/>
      <c r="AO99" s="80"/>
      <c r="AP99" s="43">
        <f t="shared" si="34"/>
        <v>0</v>
      </c>
      <c r="AQ99" s="42">
        <f t="shared" si="34"/>
        <v>0</v>
      </c>
      <c r="AR99" s="41">
        <f t="shared" si="31"/>
        <v>0</v>
      </c>
      <c r="AS99" s="40">
        <f t="shared" si="33"/>
        <v>0</v>
      </c>
    </row>
    <row r="100" spans="2:75" ht="21" customHeight="1">
      <c r="B100" s="83">
        <f t="shared" si="32"/>
        <v>85</v>
      </c>
      <c r="C100" s="370"/>
      <c r="D100" s="371"/>
      <c r="E100" s="74"/>
      <c r="F100" s="75"/>
      <c r="G100" s="76"/>
      <c r="H100" s="77"/>
      <c r="I100" s="75"/>
      <c r="J100" s="78"/>
      <c r="K100" s="77"/>
      <c r="L100" s="79"/>
      <c r="M100" s="78"/>
      <c r="N100" s="77"/>
      <c r="O100" s="79"/>
      <c r="P100" s="78"/>
      <c r="Q100" s="77"/>
      <c r="R100" s="75"/>
      <c r="S100" s="78"/>
      <c r="T100" s="77"/>
      <c r="U100" s="75"/>
      <c r="V100" s="78"/>
      <c r="W100" s="77"/>
      <c r="X100" s="75"/>
      <c r="Y100" s="78"/>
      <c r="Z100" s="77"/>
      <c r="AA100" s="75"/>
      <c r="AB100" s="78"/>
      <c r="AC100" s="77"/>
      <c r="AD100" s="75"/>
      <c r="AE100" s="78"/>
      <c r="AF100" s="77"/>
      <c r="AG100" s="75"/>
      <c r="AH100" s="78"/>
      <c r="AI100" s="77"/>
      <c r="AJ100" s="75"/>
      <c r="AK100" s="78"/>
      <c r="AL100" s="77"/>
      <c r="AM100" s="75"/>
      <c r="AN100" s="76"/>
      <c r="AO100" s="80"/>
      <c r="AP100" s="43">
        <f t="shared" si="34"/>
        <v>0</v>
      </c>
      <c r="AQ100" s="42">
        <f t="shared" si="34"/>
        <v>0</v>
      </c>
      <c r="AR100" s="41">
        <f t="shared" si="31"/>
        <v>0</v>
      </c>
      <c r="AS100" s="40">
        <f t="shared" si="33"/>
        <v>0</v>
      </c>
    </row>
    <row r="101" spans="2:75" ht="21" customHeight="1">
      <c r="B101" s="83">
        <f t="shared" si="32"/>
        <v>86</v>
      </c>
      <c r="C101" s="370"/>
      <c r="D101" s="371"/>
      <c r="E101" s="74"/>
      <c r="F101" s="75"/>
      <c r="G101" s="76"/>
      <c r="H101" s="77"/>
      <c r="I101" s="75"/>
      <c r="J101" s="78"/>
      <c r="K101" s="77"/>
      <c r="L101" s="79"/>
      <c r="M101" s="78"/>
      <c r="N101" s="77"/>
      <c r="O101" s="79"/>
      <c r="P101" s="78"/>
      <c r="Q101" s="77"/>
      <c r="R101" s="75"/>
      <c r="S101" s="78"/>
      <c r="T101" s="77"/>
      <c r="U101" s="75"/>
      <c r="V101" s="78"/>
      <c r="W101" s="77"/>
      <c r="X101" s="75"/>
      <c r="Y101" s="78"/>
      <c r="Z101" s="77"/>
      <c r="AA101" s="75"/>
      <c r="AB101" s="78"/>
      <c r="AC101" s="77"/>
      <c r="AD101" s="75"/>
      <c r="AE101" s="78"/>
      <c r="AF101" s="77"/>
      <c r="AG101" s="75"/>
      <c r="AH101" s="78"/>
      <c r="AI101" s="77"/>
      <c r="AJ101" s="75"/>
      <c r="AK101" s="78"/>
      <c r="AL101" s="77"/>
      <c r="AM101" s="75"/>
      <c r="AN101" s="76"/>
      <c r="AO101" s="80"/>
      <c r="AP101" s="43">
        <f t="shared" si="34"/>
        <v>0</v>
      </c>
      <c r="AQ101" s="42">
        <f t="shared" si="34"/>
        <v>0</v>
      </c>
      <c r="AR101" s="41">
        <f t="shared" si="31"/>
        <v>0</v>
      </c>
      <c r="AS101" s="40">
        <f t="shared" si="33"/>
        <v>0</v>
      </c>
    </row>
    <row r="102" spans="2:75" ht="21" customHeight="1">
      <c r="B102" s="83">
        <f t="shared" si="32"/>
        <v>87</v>
      </c>
      <c r="C102" s="370"/>
      <c r="D102" s="371"/>
      <c r="E102" s="74"/>
      <c r="F102" s="75"/>
      <c r="G102" s="76"/>
      <c r="H102" s="77"/>
      <c r="I102" s="75"/>
      <c r="J102" s="78"/>
      <c r="K102" s="77"/>
      <c r="L102" s="79"/>
      <c r="M102" s="78"/>
      <c r="N102" s="77"/>
      <c r="O102" s="79"/>
      <c r="P102" s="78"/>
      <c r="Q102" s="77"/>
      <c r="R102" s="75"/>
      <c r="S102" s="78"/>
      <c r="T102" s="77"/>
      <c r="U102" s="75"/>
      <c r="V102" s="78"/>
      <c r="W102" s="77"/>
      <c r="X102" s="75"/>
      <c r="Y102" s="78"/>
      <c r="Z102" s="77"/>
      <c r="AA102" s="75"/>
      <c r="AB102" s="78"/>
      <c r="AC102" s="77"/>
      <c r="AD102" s="75"/>
      <c r="AE102" s="78"/>
      <c r="AF102" s="77"/>
      <c r="AG102" s="75"/>
      <c r="AH102" s="78"/>
      <c r="AI102" s="77"/>
      <c r="AJ102" s="75"/>
      <c r="AK102" s="78"/>
      <c r="AL102" s="77"/>
      <c r="AM102" s="75"/>
      <c r="AN102" s="76"/>
      <c r="AO102" s="80"/>
      <c r="AP102" s="43">
        <f t="shared" si="34"/>
        <v>0</v>
      </c>
      <c r="AQ102" s="42">
        <f t="shared" si="34"/>
        <v>0</v>
      </c>
      <c r="AR102" s="41">
        <f t="shared" si="31"/>
        <v>0</v>
      </c>
      <c r="AS102" s="40">
        <f t="shared" si="33"/>
        <v>0</v>
      </c>
    </row>
    <row r="103" spans="2:75" s="2" customFormat="1" ht="21" customHeight="1">
      <c r="B103" s="83">
        <f t="shared" si="32"/>
        <v>88</v>
      </c>
      <c r="C103" s="370"/>
      <c r="D103" s="371"/>
      <c r="E103" s="74"/>
      <c r="F103" s="75"/>
      <c r="G103" s="76"/>
      <c r="H103" s="77"/>
      <c r="I103" s="75"/>
      <c r="J103" s="78"/>
      <c r="K103" s="77"/>
      <c r="L103" s="79"/>
      <c r="M103" s="78"/>
      <c r="N103" s="77"/>
      <c r="O103" s="79"/>
      <c r="P103" s="78"/>
      <c r="Q103" s="77"/>
      <c r="R103" s="75"/>
      <c r="S103" s="78"/>
      <c r="T103" s="77"/>
      <c r="U103" s="75"/>
      <c r="V103" s="78"/>
      <c r="W103" s="77"/>
      <c r="X103" s="75"/>
      <c r="Y103" s="78"/>
      <c r="Z103" s="77"/>
      <c r="AA103" s="75"/>
      <c r="AB103" s="78"/>
      <c r="AC103" s="77"/>
      <c r="AD103" s="75"/>
      <c r="AE103" s="78"/>
      <c r="AF103" s="77"/>
      <c r="AG103" s="75"/>
      <c r="AH103" s="78"/>
      <c r="AI103" s="77"/>
      <c r="AJ103" s="75"/>
      <c r="AK103" s="78"/>
      <c r="AL103" s="77"/>
      <c r="AM103" s="75"/>
      <c r="AN103" s="76"/>
      <c r="AO103" s="80"/>
      <c r="AP103" s="43">
        <f t="shared" si="34"/>
        <v>0</v>
      </c>
      <c r="AQ103" s="42">
        <f t="shared" si="34"/>
        <v>0</v>
      </c>
      <c r="AR103" s="41">
        <f t="shared" si="31"/>
        <v>0</v>
      </c>
      <c r="AS103" s="40">
        <f t="shared" si="33"/>
        <v>0</v>
      </c>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row>
    <row r="104" spans="2:75" s="2" customFormat="1" ht="21" customHeight="1">
      <c r="B104" s="83">
        <f t="shared" si="32"/>
        <v>89</v>
      </c>
      <c r="C104" s="370"/>
      <c r="D104" s="371"/>
      <c r="E104" s="74"/>
      <c r="F104" s="75"/>
      <c r="G104" s="76"/>
      <c r="H104" s="77"/>
      <c r="I104" s="75"/>
      <c r="J104" s="78"/>
      <c r="K104" s="77"/>
      <c r="L104" s="79"/>
      <c r="M104" s="78"/>
      <c r="N104" s="77"/>
      <c r="O104" s="79"/>
      <c r="P104" s="78"/>
      <c r="Q104" s="77"/>
      <c r="R104" s="75"/>
      <c r="S104" s="78"/>
      <c r="T104" s="77"/>
      <c r="U104" s="75"/>
      <c r="V104" s="78"/>
      <c r="W104" s="77"/>
      <c r="X104" s="75"/>
      <c r="Y104" s="78"/>
      <c r="Z104" s="77"/>
      <c r="AA104" s="75"/>
      <c r="AB104" s="78"/>
      <c r="AC104" s="77"/>
      <c r="AD104" s="75"/>
      <c r="AE104" s="78"/>
      <c r="AF104" s="77"/>
      <c r="AG104" s="75"/>
      <c r="AH104" s="78"/>
      <c r="AI104" s="77"/>
      <c r="AJ104" s="75"/>
      <c r="AK104" s="78"/>
      <c r="AL104" s="77"/>
      <c r="AM104" s="75"/>
      <c r="AN104" s="76"/>
      <c r="AO104" s="80"/>
      <c r="AP104" s="43">
        <f t="shared" si="34"/>
        <v>0</v>
      </c>
      <c r="AQ104" s="42">
        <f t="shared" si="34"/>
        <v>0</v>
      </c>
      <c r="AR104" s="41">
        <f t="shared" si="31"/>
        <v>0</v>
      </c>
      <c r="AS104" s="40">
        <f t="shared" si="33"/>
        <v>0</v>
      </c>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row>
    <row r="105" spans="2:75" s="2" customFormat="1" ht="21" customHeight="1">
      <c r="B105" s="83">
        <f t="shared" si="32"/>
        <v>90</v>
      </c>
      <c r="C105" s="370"/>
      <c r="D105" s="371"/>
      <c r="E105" s="74"/>
      <c r="F105" s="75"/>
      <c r="G105" s="76"/>
      <c r="H105" s="77"/>
      <c r="I105" s="75"/>
      <c r="J105" s="78"/>
      <c r="K105" s="77"/>
      <c r="L105" s="79"/>
      <c r="M105" s="78"/>
      <c r="N105" s="77"/>
      <c r="O105" s="79"/>
      <c r="P105" s="78"/>
      <c r="Q105" s="77"/>
      <c r="R105" s="75"/>
      <c r="S105" s="78"/>
      <c r="T105" s="77"/>
      <c r="U105" s="75"/>
      <c r="V105" s="78"/>
      <c r="W105" s="77"/>
      <c r="X105" s="75"/>
      <c r="Y105" s="78"/>
      <c r="Z105" s="77"/>
      <c r="AA105" s="75"/>
      <c r="AB105" s="78"/>
      <c r="AC105" s="77"/>
      <c r="AD105" s="75"/>
      <c r="AE105" s="78"/>
      <c r="AF105" s="77"/>
      <c r="AG105" s="75"/>
      <c r="AH105" s="78"/>
      <c r="AI105" s="77"/>
      <c r="AJ105" s="75"/>
      <c r="AK105" s="78"/>
      <c r="AL105" s="77"/>
      <c r="AM105" s="75"/>
      <c r="AN105" s="76"/>
      <c r="AO105" s="80"/>
      <c r="AP105" s="43">
        <f t="shared" si="34"/>
        <v>0</v>
      </c>
      <c r="AQ105" s="42">
        <f t="shared" si="34"/>
        <v>0</v>
      </c>
      <c r="AR105" s="41">
        <f t="shared" si="31"/>
        <v>0</v>
      </c>
      <c r="AS105" s="40">
        <f t="shared" si="33"/>
        <v>0</v>
      </c>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row>
    <row r="106" spans="2:75" s="2" customFormat="1" ht="21" customHeight="1">
      <c r="B106" s="83">
        <f t="shared" si="32"/>
        <v>91</v>
      </c>
      <c r="C106" s="370"/>
      <c r="D106" s="371"/>
      <c r="E106" s="74"/>
      <c r="F106" s="75"/>
      <c r="G106" s="76"/>
      <c r="H106" s="77"/>
      <c r="I106" s="75"/>
      <c r="J106" s="78"/>
      <c r="K106" s="77"/>
      <c r="L106" s="79"/>
      <c r="M106" s="78"/>
      <c r="N106" s="77"/>
      <c r="O106" s="79"/>
      <c r="P106" s="78"/>
      <c r="Q106" s="77"/>
      <c r="R106" s="75"/>
      <c r="S106" s="78"/>
      <c r="T106" s="77"/>
      <c r="U106" s="75"/>
      <c r="V106" s="78"/>
      <c r="W106" s="77"/>
      <c r="X106" s="75"/>
      <c r="Y106" s="78"/>
      <c r="Z106" s="77"/>
      <c r="AA106" s="75"/>
      <c r="AB106" s="78"/>
      <c r="AC106" s="77"/>
      <c r="AD106" s="75"/>
      <c r="AE106" s="78"/>
      <c r="AF106" s="77"/>
      <c r="AG106" s="75"/>
      <c r="AH106" s="78"/>
      <c r="AI106" s="77"/>
      <c r="AJ106" s="75"/>
      <c r="AK106" s="78"/>
      <c r="AL106" s="77"/>
      <c r="AM106" s="75"/>
      <c r="AN106" s="76"/>
      <c r="AO106" s="80"/>
      <c r="AP106" s="43">
        <f t="shared" si="34"/>
        <v>0</v>
      </c>
      <c r="AQ106" s="42">
        <f t="shared" si="34"/>
        <v>0</v>
      </c>
      <c r="AR106" s="41">
        <f t="shared" si="31"/>
        <v>0</v>
      </c>
      <c r="AS106" s="40">
        <f t="shared" si="33"/>
        <v>0</v>
      </c>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row>
    <row r="107" spans="2:75" s="2" customFormat="1" ht="21" customHeight="1">
      <c r="B107" s="83">
        <f t="shared" si="32"/>
        <v>92</v>
      </c>
      <c r="C107" s="370"/>
      <c r="D107" s="371"/>
      <c r="E107" s="74"/>
      <c r="F107" s="75"/>
      <c r="G107" s="76"/>
      <c r="H107" s="77"/>
      <c r="I107" s="75"/>
      <c r="J107" s="78"/>
      <c r="K107" s="77"/>
      <c r="L107" s="79"/>
      <c r="M107" s="78"/>
      <c r="N107" s="77"/>
      <c r="O107" s="79"/>
      <c r="P107" s="78"/>
      <c r="Q107" s="77"/>
      <c r="R107" s="75"/>
      <c r="S107" s="78"/>
      <c r="T107" s="77"/>
      <c r="U107" s="75"/>
      <c r="V107" s="78"/>
      <c r="W107" s="77"/>
      <c r="X107" s="75"/>
      <c r="Y107" s="78"/>
      <c r="Z107" s="77"/>
      <c r="AA107" s="75"/>
      <c r="AB107" s="78"/>
      <c r="AC107" s="77"/>
      <c r="AD107" s="75"/>
      <c r="AE107" s="78"/>
      <c r="AF107" s="77"/>
      <c r="AG107" s="75"/>
      <c r="AH107" s="78"/>
      <c r="AI107" s="77"/>
      <c r="AJ107" s="75"/>
      <c r="AK107" s="78"/>
      <c r="AL107" s="77"/>
      <c r="AM107" s="75"/>
      <c r="AN107" s="76"/>
      <c r="AO107" s="80"/>
      <c r="AP107" s="43">
        <f t="shared" si="34"/>
        <v>0</v>
      </c>
      <c r="AQ107" s="42">
        <f t="shared" si="34"/>
        <v>0</v>
      </c>
      <c r="AR107" s="41">
        <f t="shared" si="31"/>
        <v>0</v>
      </c>
      <c r="AS107" s="40">
        <f t="shared" si="33"/>
        <v>0</v>
      </c>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row>
    <row r="108" spans="2:75" s="2" customFormat="1" ht="21" customHeight="1">
      <c r="B108" s="83">
        <f t="shared" si="32"/>
        <v>93</v>
      </c>
      <c r="C108" s="370"/>
      <c r="D108" s="371"/>
      <c r="E108" s="74"/>
      <c r="F108" s="75"/>
      <c r="G108" s="76"/>
      <c r="H108" s="77"/>
      <c r="I108" s="75"/>
      <c r="J108" s="78"/>
      <c r="K108" s="77"/>
      <c r="L108" s="79"/>
      <c r="M108" s="78"/>
      <c r="N108" s="77"/>
      <c r="O108" s="79"/>
      <c r="P108" s="78"/>
      <c r="Q108" s="77"/>
      <c r="R108" s="75"/>
      <c r="S108" s="78"/>
      <c r="T108" s="77"/>
      <c r="U108" s="75"/>
      <c r="V108" s="78"/>
      <c r="W108" s="77"/>
      <c r="X108" s="75"/>
      <c r="Y108" s="78"/>
      <c r="Z108" s="77"/>
      <c r="AA108" s="75"/>
      <c r="AB108" s="78"/>
      <c r="AC108" s="77"/>
      <c r="AD108" s="75"/>
      <c r="AE108" s="78"/>
      <c r="AF108" s="77"/>
      <c r="AG108" s="75"/>
      <c r="AH108" s="78"/>
      <c r="AI108" s="77"/>
      <c r="AJ108" s="75"/>
      <c r="AK108" s="78"/>
      <c r="AL108" s="77"/>
      <c r="AM108" s="75"/>
      <c r="AN108" s="76"/>
      <c r="AO108" s="80"/>
      <c r="AP108" s="43">
        <f t="shared" si="34"/>
        <v>0</v>
      </c>
      <c r="AQ108" s="42">
        <f t="shared" si="34"/>
        <v>0</v>
      </c>
      <c r="AR108" s="41">
        <f t="shared" si="31"/>
        <v>0</v>
      </c>
      <c r="AS108" s="40">
        <f t="shared" si="33"/>
        <v>0</v>
      </c>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row>
    <row r="109" spans="2:75" s="2" customFormat="1" ht="21" customHeight="1">
      <c r="B109" s="83">
        <f t="shared" si="32"/>
        <v>94</v>
      </c>
      <c r="C109" s="370"/>
      <c r="D109" s="371"/>
      <c r="E109" s="74"/>
      <c r="F109" s="75"/>
      <c r="G109" s="76"/>
      <c r="H109" s="77"/>
      <c r="I109" s="75"/>
      <c r="J109" s="78"/>
      <c r="K109" s="77"/>
      <c r="L109" s="79"/>
      <c r="M109" s="78"/>
      <c r="N109" s="77"/>
      <c r="O109" s="79"/>
      <c r="P109" s="78"/>
      <c r="Q109" s="77"/>
      <c r="R109" s="75"/>
      <c r="S109" s="78"/>
      <c r="T109" s="77"/>
      <c r="U109" s="75"/>
      <c r="V109" s="78"/>
      <c r="W109" s="77"/>
      <c r="X109" s="75"/>
      <c r="Y109" s="78"/>
      <c r="Z109" s="77"/>
      <c r="AA109" s="75"/>
      <c r="AB109" s="78"/>
      <c r="AC109" s="77"/>
      <c r="AD109" s="75"/>
      <c r="AE109" s="78"/>
      <c r="AF109" s="77"/>
      <c r="AG109" s="75"/>
      <c r="AH109" s="78"/>
      <c r="AI109" s="77"/>
      <c r="AJ109" s="75"/>
      <c r="AK109" s="78"/>
      <c r="AL109" s="77"/>
      <c r="AM109" s="75"/>
      <c r="AN109" s="76"/>
      <c r="AO109" s="80"/>
      <c r="AP109" s="43">
        <f t="shared" si="34"/>
        <v>0</v>
      </c>
      <c r="AQ109" s="42">
        <f t="shared" si="34"/>
        <v>0</v>
      </c>
      <c r="AR109" s="41">
        <f t="shared" si="31"/>
        <v>0</v>
      </c>
      <c r="AS109" s="40">
        <f t="shared" si="33"/>
        <v>0</v>
      </c>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row>
    <row r="110" spans="2:75" s="2" customFormat="1" ht="21" customHeight="1">
      <c r="B110" s="83">
        <f t="shared" si="32"/>
        <v>95</v>
      </c>
      <c r="C110" s="370"/>
      <c r="D110" s="371"/>
      <c r="E110" s="74"/>
      <c r="F110" s="75"/>
      <c r="G110" s="76"/>
      <c r="H110" s="77"/>
      <c r="I110" s="75"/>
      <c r="J110" s="78"/>
      <c r="K110" s="77"/>
      <c r="L110" s="79"/>
      <c r="M110" s="78"/>
      <c r="N110" s="77"/>
      <c r="O110" s="79"/>
      <c r="P110" s="78"/>
      <c r="Q110" s="77"/>
      <c r="R110" s="75"/>
      <c r="S110" s="78"/>
      <c r="T110" s="77"/>
      <c r="U110" s="75"/>
      <c r="V110" s="78"/>
      <c r="W110" s="77"/>
      <c r="X110" s="75"/>
      <c r="Y110" s="78"/>
      <c r="Z110" s="77"/>
      <c r="AA110" s="75"/>
      <c r="AB110" s="78"/>
      <c r="AC110" s="77"/>
      <c r="AD110" s="75"/>
      <c r="AE110" s="78"/>
      <c r="AF110" s="77"/>
      <c r="AG110" s="75"/>
      <c r="AH110" s="78"/>
      <c r="AI110" s="77"/>
      <c r="AJ110" s="75"/>
      <c r="AK110" s="78"/>
      <c r="AL110" s="77"/>
      <c r="AM110" s="75"/>
      <c r="AN110" s="76"/>
      <c r="AO110" s="80"/>
      <c r="AP110" s="43">
        <f t="shared" si="34"/>
        <v>0</v>
      </c>
      <c r="AQ110" s="42">
        <f t="shared" si="34"/>
        <v>0</v>
      </c>
      <c r="AR110" s="41">
        <f t="shared" si="31"/>
        <v>0</v>
      </c>
      <c r="AS110" s="40">
        <f t="shared" si="33"/>
        <v>0</v>
      </c>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row>
    <row r="111" spans="2:75" s="2" customFormat="1" ht="21" customHeight="1">
      <c r="B111" s="83">
        <f t="shared" si="32"/>
        <v>96</v>
      </c>
      <c r="C111" s="370"/>
      <c r="D111" s="371"/>
      <c r="E111" s="74"/>
      <c r="F111" s="75"/>
      <c r="G111" s="76"/>
      <c r="H111" s="77"/>
      <c r="I111" s="75"/>
      <c r="J111" s="78"/>
      <c r="K111" s="77"/>
      <c r="L111" s="79"/>
      <c r="M111" s="78"/>
      <c r="N111" s="77"/>
      <c r="O111" s="79"/>
      <c r="P111" s="78"/>
      <c r="Q111" s="77"/>
      <c r="R111" s="75"/>
      <c r="S111" s="78"/>
      <c r="T111" s="77"/>
      <c r="U111" s="75"/>
      <c r="V111" s="78"/>
      <c r="W111" s="77"/>
      <c r="X111" s="75"/>
      <c r="Y111" s="78"/>
      <c r="Z111" s="77"/>
      <c r="AA111" s="75"/>
      <c r="AB111" s="78"/>
      <c r="AC111" s="77"/>
      <c r="AD111" s="75"/>
      <c r="AE111" s="78"/>
      <c r="AF111" s="77"/>
      <c r="AG111" s="75"/>
      <c r="AH111" s="78"/>
      <c r="AI111" s="77"/>
      <c r="AJ111" s="75"/>
      <c r="AK111" s="78"/>
      <c r="AL111" s="77"/>
      <c r="AM111" s="75"/>
      <c r="AN111" s="76"/>
      <c r="AO111" s="80"/>
      <c r="AP111" s="43">
        <f t="shared" si="34"/>
        <v>0</v>
      </c>
      <c r="AQ111" s="42">
        <f t="shared" si="34"/>
        <v>0</v>
      </c>
      <c r="AR111" s="41">
        <f t="shared" si="31"/>
        <v>0</v>
      </c>
      <c r="AS111" s="40">
        <f t="shared" si="33"/>
        <v>0</v>
      </c>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row>
    <row r="112" spans="2:75" s="2" customFormat="1" ht="21" customHeight="1">
      <c r="B112" s="83">
        <f t="shared" si="32"/>
        <v>97</v>
      </c>
      <c r="C112" s="370"/>
      <c r="D112" s="371"/>
      <c r="E112" s="74"/>
      <c r="F112" s="75"/>
      <c r="G112" s="76"/>
      <c r="H112" s="77"/>
      <c r="I112" s="75"/>
      <c r="J112" s="78"/>
      <c r="K112" s="77"/>
      <c r="L112" s="79"/>
      <c r="M112" s="78"/>
      <c r="N112" s="77"/>
      <c r="O112" s="79"/>
      <c r="P112" s="78"/>
      <c r="Q112" s="77"/>
      <c r="R112" s="75"/>
      <c r="S112" s="78"/>
      <c r="T112" s="77"/>
      <c r="U112" s="75"/>
      <c r="V112" s="78"/>
      <c r="W112" s="77"/>
      <c r="X112" s="75"/>
      <c r="Y112" s="78"/>
      <c r="Z112" s="77"/>
      <c r="AA112" s="75"/>
      <c r="AB112" s="78"/>
      <c r="AC112" s="77"/>
      <c r="AD112" s="75"/>
      <c r="AE112" s="78"/>
      <c r="AF112" s="77"/>
      <c r="AG112" s="75"/>
      <c r="AH112" s="78"/>
      <c r="AI112" s="77"/>
      <c r="AJ112" s="75"/>
      <c r="AK112" s="78"/>
      <c r="AL112" s="77"/>
      <c r="AM112" s="75"/>
      <c r="AN112" s="76"/>
      <c r="AO112" s="80"/>
      <c r="AP112" s="43">
        <f t="shared" si="34"/>
        <v>0</v>
      </c>
      <c r="AQ112" s="42">
        <f t="shared" si="34"/>
        <v>0</v>
      </c>
      <c r="AR112" s="41">
        <f t="shared" si="31"/>
        <v>0</v>
      </c>
      <c r="AS112" s="40">
        <f t="shared" si="33"/>
        <v>0</v>
      </c>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row>
    <row r="113" spans="2:75" s="2" customFormat="1" ht="21" customHeight="1">
      <c r="B113" s="83">
        <f t="shared" si="32"/>
        <v>98</v>
      </c>
      <c r="C113" s="370"/>
      <c r="D113" s="371"/>
      <c r="E113" s="74"/>
      <c r="F113" s="75"/>
      <c r="G113" s="76"/>
      <c r="H113" s="77"/>
      <c r="I113" s="75"/>
      <c r="J113" s="78"/>
      <c r="K113" s="77"/>
      <c r="L113" s="79"/>
      <c r="M113" s="78"/>
      <c r="N113" s="77"/>
      <c r="O113" s="79"/>
      <c r="P113" s="78"/>
      <c r="Q113" s="77"/>
      <c r="R113" s="75"/>
      <c r="S113" s="78"/>
      <c r="T113" s="77"/>
      <c r="U113" s="75"/>
      <c r="V113" s="78"/>
      <c r="W113" s="77"/>
      <c r="X113" s="75"/>
      <c r="Y113" s="78"/>
      <c r="Z113" s="77"/>
      <c r="AA113" s="75"/>
      <c r="AB113" s="78"/>
      <c r="AC113" s="77"/>
      <c r="AD113" s="75"/>
      <c r="AE113" s="78"/>
      <c r="AF113" s="77"/>
      <c r="AG113" s="75"/>
      <c r="AH113" s="78"/>
      <c r="AI113" s="77"/>
      <c r="AJ113" s="75"/>
      <c r="AK113" s="78"/>
      <c r="AL113" s="77"/>
      <c r="AM113" s="75"/>
      <c r="AN113" s="76"/>
      <c r="AO113" s="80"/>
      <c r="AP113" s="43">
        <f t="shared" si="34"/>
        <v>0</v>
      </c>
      <c r="AQ113" s="42">
        <f t="shared" si="34"/>
        <v>0</v>
      </c>
      <c r="AR113" s="41">
        <f t="shared" si="31"/>
        <v>0</v>
      </c>
      <c r="AS113" s="40">
        <f t="shared" si="33"/>
        <v>0</v>
      </c>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row>
    <row r="114" spans="2:75" s="2" customFormat="1" ht="21" customHeight="1">
      <c r="B114" s="83">
        <f t="shared" si="32"/>
        <v>99</v>
      </c>
      <c r="C114" s="370"/>
      <c r="D114" s="371"/>
      <c r="E114" s="74"/>
      <c r="F114" s="75"/>
      <c r="G114" s="76"/>
      <c r="H114" s="77"/>
      <c r="I114" s="75"/>
      <c r="J114" s="78"/>
      <c r="K114" s="77"/>
      <c r="L114" s="79"/>
      <c r="M114" s="78"/>
      <c r="N114" s="77"/>
      <c r="O114" s="79"/>
      <c r="P114" s="78"/>
      <c r="Q114" s="77"/>
      <c r="R114" s="75"/>
      <c r="S114" s="78"/>
      <c r="T114" s="77"/>
      <c r="U114" s="75"/>
      <c r="V114" s="78"/>
      <c r="W114" s="77"/>
      <c r="X114" s="75"/>
      <c r="Y114" s="78"/>
      <c r="Z114" s="77"/>
      <c r="AA114" s="75"/>
      <c r="AB114" s="78"/>
      <c r="AC114" s="77"/>
      <c r="AD114" s="75"/>
      <c r="AE114" s="78"/>
      <c r="AF114" s="77"/>
      <c r="AG114" s="75"/>
      <c r="AH114" s="78"/>
      <c r="AI114" s="77"/>
      <c r="AJ114" s="75"/>
      <c r="AK114" s="78"/>
      <c r="AL114" s="77"/>
      <c r="AM114" s="75"/>
      <c r="AN114" s="76"/>
      <c r="AO114" s="80"/>
      <c r="AP114" s="43">
        <f t="shared" si="34"/>
        <v>0</v>
      </c>
      <c r="AQ114" s="42">
        <f t="shared" si="34"/>
        <v>0</v>
      </c>
      <c r="AR114" s="41">
        <f t="shared" si="31"/>
        <v>0</v>
      </c>
      <c r="AS114" s="40">
        <f t="shared" si="33"/>
        <v>0</v>
      </c>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row>
    <row r="115" spans="2:75" s="2" customFormat="1" ht="21" customHeight="1">
      <c r="B115" s="83">
        <f t="shared" si="32"/>
        <v>100</v>
      </c>
      <c r="C115" s="370"/>
      <c r="D115" s="371"/>
      <c r="E115" s="74"/>
      <c r="F115" s="75"/>
      <c r="G115" s="76"/>
      <c r="H115" s="77"/>
      <c r="I115" s="75"/>
      <c r="J115" s="78"/>
      <c r="K115" s="77"/>
      <c r="L115" s="79"/>
      <c r="M115" s="78"/>
      <c r="N115" s="77"/>
      <c r="O115" s="79"/>
      <c r="P115" s="78"/>
      <c r="Q115" s="77"/>
      <c r="R115" s="75"/>
      <c r="S115" s="78"/>
      <c r="T115" s="77"/>
      <c r="U115" s="75"/>
      <c r="V115" s="78"/>
      <c r="W115" s="77"/>
      <c r="X115" s="75"/>
      <c r="Y115" s="78"/>
      <c r="Z115" s="77"/>
      <c r="AA115" s="75"/>
      <c r="AB115" s="78"/>
      <c r="AC115" s="77"/>
      <c r="AD115" s="75"/>
      <c r="AE115" s="78"/>
      <c r="AF115" s="77"/>
      <c r="AG115" s="75"/>
      <c r="AH115" s="78"/>
      <c r="AI115" s="77"/>
      <c r="AJ115" s="75"/>
      <c r="AK115" s="78"/>
      <c r="AL115" s="77"/>
      <c r="AM115" s="75"/>
      <c r="AN115" s="76"/>
      <c r="AO115" s="80"/>
      <c r="AP115" s="43">
        <f t="shared" si="34"/>
        <v>0</v>
      </c>
      <c r="AQ115" s="42">
        <f t="shared" si="34"/>
        <v>0</v>
      </c>
      <c r="AR115" s="41">
        <f t="shared" si="31"/>
        <v>0</v>
      </c>
      <c r="AS115" s="40">
        <f t="shared" si="33"/>
        <v>0</v>
      </c>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row>
    <row r="116" spans="2:75" s="2" customFormat="1" ht="21" customHeight="1">
      <c r="B116" s="83">
        <f t="shared" si="32"/>
        <v>101</v>
      </c>
      <c r="C116" s="370"/>
      <c r="D116" s="371"/>
      <c r="E116" s="74"/>
      <c r="F116" s="75"/>
      <c r="G116" s="76"/>
      <c r="H116" s="77"/>
      <c r="I116" s="75"/>
      <c r="J116" s="78"/>
      <c r="K116" s="77"/>
      <c r="L116" s="79"/>
      <c r="M116" s="78"/>
      <c r="N116" s="77"/>
      <c r="O116" s="79"/>
      <c r="P116" s="78"/>
      <c r="Q116" s="77"/>
      <c r="R116" s="75"/>
      <c r="S116" s="78"/>
      <c r="T116" s="77"/>
      <c r="U116" s="75"/>
      <c r="V116" s="78"/>
      <c r="W116" s="77"/>
      <c r="X116" s="75"/>
      <c r="Y116" s="78"/>
      <c r="Z116" s="77"/>
      <c r="AA116" s="75"/>
      <c r="AB116" s="78"/>
      <c r="AC116" s="77"/>
      <c r="AD116" s="75"/>
      <c r="AE116" s="78"/>
      <c r="AF116" s="77"/>
      <c r="AG116" s="75"/>
      <c r="AH116" s="78"/>
      <c r="AI116" s="77"/>
      <c r="AJ116" s="75"/>
      <c r="AK116" s="78"/>
      <c r="AL116" s="77"/>
      <c r="AM116" s="75"/>
      <c r="AN116" s="76"/>
      <c r="AO116" s="80"/>
      <c r="AP116" s="43">
        <f t="shared" si="34"/>
        <v>0</v>
      </c>
      <c r="AQ116" s="42">
        <f t="shared" si="34"/>
        <v>0</v>
      </c>
      <c r="AR116" s="41">
        <f t="shared" si="31"/>
        <v>0</v>
      </c>
      <c r="AS116" s="40">
        <f t="shared" si="33"/>
        <v>0</v>
      </c>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row>
    <row r="117" spans="2:75" s="2" customFormat="1" ht="21" customHeight="1">
      <c r="B117" s="83">
        <f t="shared" si="32"/>
        <v>102</v>
      </c>
      <c r="C117" s="370"/>
      <c r="D117" s="371"/>
      <c r="E117" s="74"/>
      <c r="F117" s="75"/>
      <c r="G117" s="76"/>
      <c r="H117" s="77"/>
      <c r="I117" s="75"/>
      <c r="J117" s="78"/>
      <c r="K117" s="77"/>
      <c r="L117" s="79"/>
      <c r="M117" s="78"/>
      <c r="N117" s="77"/>
      <c r="O117" s="79"/>
      <c r="P117" s="78"/>
      <c r="Q117" s="77"/>
      <c r="R117" s="75"/>
      <c r="S117" s="78"/>
      <c r="T117" s="77"/>
      <c r="U117" s="75"/>
      <c r="V117" s="78"/>
      <c r="W117" s="77"/>
      <c r="X117" s="75"/>
      <c r="Y117" s="78"/>
      <c r="Z117" s="77"/>
      <c r="AA117" s="75"/>
      <c r="AB117" s="78"/>
      <c r="AC117" s="77"/>
      <c r="AD117" s="75"/>
      <c r="AE117" s="78"/>
      <c r="AF117" s="77"/>
      <c r="AG117" s="75"/>
      <c r="AH117" s="78"/>
      <c r="AI117" s="77"/>
      <c r="AJ117" s="75"/>
      <c r="AK117" s="78"/>
      <c r="AL117" s="77"/>
      <c r="AM117" s="75"/>
      <c r="AN117" s="76"/>
      <c r="AO117" s="80"/>
      <c r="AP117" s="43">
        <f t="shared" si="34"/>
        <v>0</v>
      </c>
      <c r="AQ117" s="42">
        <f t="shared" si="34"/>
        <v>0</v>
      </c>
      <c r="AR117" s="41">
        <f t="shared" si="31"/>
        <v>0</v>
      </c>
      <c r="AS117" s="40">
        <f t="shared" si="33"/>
        <v>0</v>
      </c>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row>
    <row r="118" spans="2:75" s="2" customFormat="1" ht="21" customHeight="1">
      <c r="B118" s="83">
        <f t="shared" si="32"/>
        <v>103</v>
      </c>
      <c r="C118" s="370"/>
      <c r="D118" s="371"/>
      <c r="E118" s="74"/>
      <c r="F118" s="75"/>
      <c r="G118" s="76"/>
      <c r="H118" s="77"/>
      <c r="I118" s="75"/>
      <c r="J118" s="78"/>
      <c r="K118" s="77"/>
      <c r="L118" s="79"/>
      <c r="M118" s="78"/>
      <c r="N118" s="77"/>
      <c r="O118" s="79"/>
      <c r="P118" s="78"/>
      <c r="Q118" s="77"/>
      <c r="R118" s="75"/>
      <c r="S118" s="78"/>
      <c r="T118" s="77"/>
      <c r="U118" s="75"/>
      <c r="V118" s="78"/>
      <c r="W118" s="77"/>
      <c r="X118" s="75"/>
      <c r="Y118" s="78"/>
      <c r="Z118" s="77"/>
      <c r="AA118" s="75"/>
      <c r="AB118" s="78"/>
      <c r="AC118" s="77"/>
      <c r="AD118" s="75"/>
      <c r="AE118" s="78"/>
      <c r="AF118" s="77"/>
      <c r="AG118" s="75"/>
      <c r="AH118" s="78"/>
      <c r="AI118" s="77"/>
      <c r="AJ118" s="75"/>
      <c r="AK118" s="78"/>
      <c r="AL118" s="77"/>
      <c r="AM118" s="75"/>
      <c r="AN118" s="76"/>
      <c r="AO118" s="80"/>
      <c r="AP118" s="43">
        <f t="shared" si="34"/>
        <v>0</v>
      </c>
      <c r="AQ118" s="42">
        <f t="shared" si="34"/>
        <v>0</v>
      </c>
      <c r="AR118" s="41">
        <f t="shared" si="31"/>
        <v>0</v>
      </c>
      <c r="AS118" s="40">
        <f t="shared" si="33"/>
        <v>0</v>
      </c>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row>
    <row r="119" spans="2:75" s="2" customFormat="1" ht="21" customHeight="1">
      <c r="B119" s="83">
        <f t="shared" si="32"/>
        <v>104</v>
      </c>
      <c r="C119" s="370"/>
      <c r="D119" s="371"/>
      <c r="E119" s="74"/>
      <c r="F119" s="75"/>
      <c r="G119" s="76"/>
      <c r="H119" s="77"/>
      <c r="I119" s="75"/>
      <c r="J119" s="78"/>
      <c r="K119" s="77"/>
      <c r="L119" s="79"/>
      <c r="M119" s="78"/>
      <c r="N119" s="77"/>
      <c r="O119" s="79"/>
      <c r="P119" s="78"/>
      <c r="Q119" s="77"/>
      <c r="R119" s="75"/>
      <c r="S119" s="78"/>
      <c r="T119" s="77"/>
      <c r="U119" s="75"/>
      <c r="V119" s="78"/>
      <c r="W119" s="77"/>
      <c r="X119" s="75"/>
      <c r="Y119" s="78"/>
      <c r="Z119" s="77"/>
      <c r="AA119" s="75"/>
      <c r="AB119" s="78"/>
      <c r="AC119" s="77"/>
      <c r="AD119" s="75"/>
      <c r="AE119" s="78"/>
      <c r="AF119" s="77"/>
      <c r="AG119" s="75"/>
      <c r="AH119" s="78"/>
      <c r="AI119" s="77"/>
      <c r="AJ119" s="75"/>
      <c r="AK119" s="78"/>
      <c r="AL119" s="77"/>
      <c r="AM119" s="75"/>
      <c r="AN119" s="76"/>
      <c r="AO119" s="80"/>
      <c r="AP119" s="43">
        <f t="shared" si="34"/>
        <v>0</v>
      </c>
      <c r="AQ119" s="42">
        <f t="shared" si="34"/>
        <v>0</v>
      </c>
      <c r="AR119" s="41">
        <f t="shared" si="31"/>
        <v>0</v>
      </c>
      <c r="AS119" s="40">
        <f t="shared" si="33"/>
        <v>0</v>
      </c>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row>
    <row r="120" spans="2:75" s="2" customFormat="1" ht="21" customHeight="1">
      <c r="B120" s="83">
        <f t="shared" si="32"/>
        <v>105</v>
      </c>
      <c r="C120" s="370"/>
      <c r="D120" s="371"/>
      <c r="E120" s="74"/>
      <c r="F120" s="75"/>
      <c r="G120" s="76"/>
      <c r="H120" s="77"/>
      <c r="I120" s="75"/>
      <c r="J120" s="78"/>
      <c r="K120" s="77"/>
      <c r="L120" s="79"/>
      <c r="M120" s="78"/>
      <c r="N120" s="77"/>
      <c r="O120" s="79"/>
      <c r="P120" s="78"/>
      <c r="Q120" s="77"/>
      <c r="R120" s="75"/>
      <c r="S120" s="78"/>
      <c r="T120" s="77"/>
      <c r="U120" s="75"/>
      <c r="V120" s="78"/>
      <c r="W120" s="77"/>
      <c r="X120" s="75"/>
      <c r="Y120" s="78"/>
      <c r="Z120" s="77"/>
      <c r="AA120" s="75"/>
      <c r="AB120" s="78"/>
      <c r="AC120" s="77"/>
      <c r="AD120" s="75"/>
      <c r="AE120" s="78"/>
      <c r="AF120" s="77"/>
      <c r="AG120" s="75"/>
      <c r="AH120" s="78"/>
      <c r="AI120" s="77"/>
      <c r="AJ120" s="75"/>
      <c r="AK120" s="78"/>
      <c r="AL120" s="77"/>
      <c r="AM120" s="75"/>
      <c r="AN120" s="76"/>
      <c r="AO120" s="80"/>
      <c r="AP120" s="43">
        <f t="shared" si="34"/>
        <v>0</v>
      </c>
      <c r="AQ120" s="42">
        <f t="shared" si="34"/>
        <v>0</v>
      </c>
      <c r="AR120" s="41">
        <f t="shared" si="31"/>
        <v>0</v>
      </c>
      <c r="AS120" s="40">
        <f t="shared" si="33"/>
        <v>0</v>
      </c>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row>
    <row r="121" spans="2:75" s="2" customFormat="1" ht="21" customHeight="1">
      <c r="B121" s="83">
        <f t="shared" si="32"/>
        <v>106</v>
      </c>
      <c r="C121" s="370"/>
      <c r="D121" s="371"/>
      <c r="E121" s="74"/>
      <c r="F121" s="75"/>
      <c r="G121" s="76"/>
      <c r="H121" s="77"/>
      <c r="I121" s="75"/>
      <c r="J121" s="78"/>
      <c r="K121" s="77"/>
      <c r="L121" s="79"/>
      <c r="M121" s="78"/>
      <c r="N121" s="77"/>
      <c r="O121" s="79"/>
      <c r="P121" s="78"/>
      <c r="Q121" s="77"/>
      <c r="R121" s="75"/>
      <c r="S121" s="78"/>
      <c r="T121" s="77"/>
      <c r="U121" s="75"/>
      <c r="V121" s="78"/>
      <c r="W121" s="77"/>
      <c r="X121" s="75"/>
      <c r="Y121" s="78"/>
      <c r="Z121" s="77"/>
      <c r="AA121" s="75"/>
      <c r="AB121" s="78"/>
      <c r="AC121" s="77"/>
      <c r="AD121" s="75"/>
      <c r="AE121" s="78"/>
      <c r="AF121" s="77"/>
      <c r="AG121" s="75"/>
      <c r="AH121" s="78"/>
      <c r="AI121" s="77"/>
      <c r="AJ121" s="75"/>
      <c r="AK121" s="78"/>
      <c r="AL121" s="77"/>
      <c r="AM121" s="75"/>
      <c r="AN121" s="76"/>
      <c r="AO121" s="80"/>
      <c r="AP121" s="43">
        <f t="shared" si="34"/>
        <v>0</v>
      </c>
      <c r="AQ121" s="42">
        <f t="shared" si="34"/>
        <v>0</v>
      </c>
      <c r="AR121" s="41">
        <f t="shared" si="31"/>
        <v>0</v>
      </c>
      <c r="AS121" s="40">
        <f t="shared" si="33"/>
        <v>0</v>
      </c>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row>
    <row r="122" spans="2:75" s="2" customFormat="1" ht="21" customHeight="1">
      <c r="B122" s="83">
        <f t="shared" si="32"/>
        <v>107</v>
      </c>
      <c r="C122" s="370"/>
      <c r="D122" s="371"/>
      <c r="E122" s="74"/>
      <c r="F122" s="75"/>
      <c r="G122" s="76"/>
      <c r="H122" s="77"/>
      <c r="I122" s="75"/>
      <c r="J122" s="78"/>
      <c r="K122" s="77"/>
      <c r="L122" s="79"/>
      <c r="M122" s="78"/>
      <c r="N122" s="77"/>
      <c r="O122" s="79"/>
      <c r="P122" s="78"/>
      <c r="Q122" s="77"/>
      <c r="R122" s="75"/>
      <c r="S122" s="78"/>
      <c r="T122" s="77"/>
      <c r="U122" s="75"/>
      <c r="V122" s="78"/>
      <c r="W122" s="77"/>
      <c r="X122" s="75"/>
      <c r="Y122" s="78"/>
      <c r="Z122" s="77"/>
      <c r="AA122" s="75"/>
      <c r="AB122" s="78"/>
      <c r="AC122" s="77"/>
      <c r="AD122" s="75"/>
      <c r="AE122" s="78"/>
      <c r="AF122" s="77"/>
      <c r="AG122" s="75"/>
      <c r="AH122" s="78"/>
      <c r="AI122" s="77"/>
      <c r="AJ122" s="75"/>
      <c r="AK122" s="78"/>
      <c r="AL122" s="77"/>
      <c r="AM122" s="75"/>
      <c r="AN122" s="76"/>
      <c r="AO122" s="80"/>
      <c r="AP122" s="43">
        <f t="shared" si="34"/>
        <v>0</v>
      </c>
      <c r="AQ122" s="42">
        <f t="shared" si="34"/>
        <v>0</v>
      </c>
      <c r="AR122" s="41">
        <f t="shared" si="31"/>
        <v>0</v>
      </c>
      <c r="AS122" s="40">
        <f t="shared" si="33"/>
        <v>0</v>
      </c>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row>
    <row r="123" spans="2:75" s="2" customFormat="1" ht="21" customHeight="1">
      <c r="B123" s="83">
        <f t="shared" si="32"/>
        <v>108</v>
      </c>
      <c r="C123" s="370"/>
      <c r="D123" s="371"/>
      <c r="E123" s="74"/>
      <c r="F123" s="75"/>
      <c r="G123" s="76"/>
      <c r="H123" s="77"/>
      <c r="I123" s="75"/>
      <c r="J123" s="78"/>
      <c r="K123" s="77"/>
      <c r="L123" s="79"/>
      <c r="M123" s="78"/>
      <c r="N123" s="77"/>
      <c r="O123" s="79"/>
      <c r="P123" s="78"/>
      <c r="Q123" s="77"/>
      <c r="R123" s="75"/>
      <c r="S123" s="78"/>
      <c r="T123" s="77"/>
      <c r="U123" s="75"/>
      <c r="V123" s="78"/>
      <c r="W123" s="77"/>
      <c r="X123" s="75"/>
      <c r="Y123" s="78"/>
      <c r="Z123" s="77"/>
      <c r="AA123" s="75"/>
      <c r="AB123" s="78"/>
      <c r="AC123" s="77"/>
      <c r="AD123" s="75"/>
      <c r="AE123" s="78"/>
      <c r="AF123" s="77"/>
      <c r="AG123" s="75"/>
      <c r="AH123" s="78"/>
      <c r="AI123" s="77"/>
      <c r="AJ123" s="75"/>
      <c r="AK123" s="78"/>
      <c r="AL123" s="77"/>
      <c r="AM123" s="75"/>
      <c r="AN123" s="76"/>
      <c r="AO123" s="80"/>
      <c r="AP123" s="43">
        <f t="shared" si="34"/>
        <v>0</v>
      </c>
      <c r="AQ123" s="42">
        <f t="shared" si="34"/>
        <v>0</v>
      </c>
      <c r="AR123" s="41">
        <f t="shared" si="31"/>
        <v>0</v>
      </c>
      <c r="AS123" s="40">
        <f t="shared" si="33"/>
        <v>0</v>
      </c>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row>
    <row r="124" spans="2:75" s="2" customFormat="1" ht="21" customHeight="1">
      <c r="B124" s="83">
        <f t="shared" si="32"/>
        <v>109</v>
      </c>
      <c r="C124" s="370"/>
      <c r="D124" s="371"/>
      <c r="E124" s="74"/>
      <c r="F124" s="75"/>
      <c r="G124" s="76"/>
      <c r="H124" s="77"/>
      <c r="I124" s="75"/>
      <c r="J124" s="78"/>
      <c r="K124" s="77"/>
      <c r="L124" s="79"/>
      <c r="M124" s="78"/>
      <c r="N124" s="77"/>
      <c r="O124" s="79"/>
      <c r="P124" s="78"/>
      <c r="Q124" s="77"/>
      <c r="R124" s="75"/>
      <c r="S124" s="78"/>
      <c r="T124" s="77"/>
      <c r="U124" s="75"/>
      <c r="V124" s="78"/>
      <c r="W124" s="77"/>
      <c r="X124" s="75"/>
      <c r="Y124" s="78"/>
      <c r="Z124" s="77"/>
      <c r="AA124" s="75"/>
      <c r="AB124" s="78"/>
      <c r="AC124" s="77"/>
      <c r="AD124" s="75"/>
      <c r="AE124" s="78"/>
      <c r="AF124" s="77"/>
      <c r="AG124" s="75"/>
      <c r="AH124" s="78"/>
      <c r="AI124" s="77"/>
      <c r="AJ124" s="75"/>
      <c r="AK124" s="78"/>
      <c r="AL124" s="77"/>
      <c r="AM124" s="75"/>
      <c r="AN124" s="76"/>
      <c r="AO124" s="80"/>
      <c r="AP124" s="43">
        <f t="shared" si="34"/>
        <v>0</v>
      </c>
      <c r="AQ124" s="42">
        <f t="shared" si="34"/>
        <v>0</v>
      </c>
      <c r="AR124" s="41">
        <f t="shared" si="31"/>
        <v>0</v>
      </c>
      <c r="AS124" s="40">
        <f t="shared" si="33"/>
        <v>0</v>
      </c>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row>
    <row r="125" spans="2:75" s="2" customFormat="1" ht="21" customHeight="1">
      <c r="B125" s="83">
        <f t="shared" si="32"/>
        <v>110</v>
      </c>
      <c r="C125" s="370"/>
      <c r="D125" s="371"/>
      <c r="E125" s="74"/>
      <c r="F125" s="75"/>
      <c r="G125" s="76"/>
      <c r="H125" s="77"/>
      <c r="I125" s="75"/>
      <c r="J125" s="78"/>
      <c r="K125" s="77"/>
      <c r="L125" s="79"/>
      <c r="M125" s="78"/>
      <c r="N125" s="77"/>
      <c r="O125" s="79"/>
      <c r="P125" s="78"/>
      <c r="Q125" s="77"/>
      <c r="R125" s="75"/>
      <c r="S125" s="78"/>
      <c r="T125" s="77"/>
      <c r="U125" s="75"/>
      <c r="V125" s="78"/>
      <c r="W125" s="77"/>
      <c r="X125" s="75"/>
      <c r="Y125" s="78"/>
      <c r="Z125" s="77"/>
      <c r="AA125" s="75"/>
      <c r="AB125" s="78"/>
      <c r="AC125" s="77"/>
      <c r="AD125" s="75"/>
      <c r="AE125" s="78"/>
      <c r="AF125" s="77"/>
      <c r="AG125" s="75"/>
      <c r="AH125" s="78"/>
      <c r="AI125" s="77"/>
      <c r="AJ125" s="75"/>
      <c r="AK125" s="78"/>
      <c r="AL125" s="77"/>
      <c r="AM125" s="75"/>
      <c r="AN125" s="76"/>
      <c r="AO125" s="80"/>
      <c r="AP125" s="43">
        <f t="shared" si="34"/>
        <v>0</v>
      </c>
      <c r="AQ125" s="42">
        <f t="shared" si="34"/>
        <v>0</v>
      </c>
      <c r="AR125" s="41">
        <f t="shared" si="31"/>
        <v>0</v>
      </c>
      <c r="AS125" s="40">
        <f t="shared" si="33"/>
        <v>0</v>
      </c>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row>
    <row r="126" spans="2:75" s="2" customFormat="1" ht="21" customHeight="1">
      <c r="B126" s="83">
        <f t="shared" si="32"/>
        <v>111</v>
      </c>
      <c r="C126" s="370"/>
      <c r="D126" s="371"/>
      <c r="E126" s="74"/>
      <c r="F126" s="75"/>
      <c r="G126" s="76"/>
      <c r="H126" s="77"/>
      <c r="I126" s="75"/>
      <c r="J126" s="78"/>
      <c r="K126" s="77"/>
      <c r="L126" s="79"/>
      <c r="M126" s="78"/>
      <c r="N126" s="77"/>
      <c r="O126" s="79"/>
      <c r="P126" s="78"/>
      <c r="Q126" s="77"/>
      <c r="R126" s="75"/>
      <c r="S126" s="78"/>
      <c r="T126" s="77"/>
      <c r="U126" s="75"/>
      <c r="V126" s="78"/>
      <c r="W126" s="77"/>
      <c r="X126" s="75"/>
      <c r="Y126" s="78"/>
      <c r="Z126" s="77"/>
      <c r="AA126" s="75"/>
      <c r="AB126" s="78"/>
      <c r="AC126" s="77"/>
      <c r="AD126" s="75"/>
      <c r="AE126" s="78"/>
      <c r="AF126" s="77"/>
      <c r="AG126" s="75"/>
      <c r="AH126" s="78"/>
      <c r="AI126" s="77"/>
      <c r="AJ126" s="75"/>
      <c r="AK126" s="78"/>
      <c r="AL126" s="77"/>
      <c r="AM126" s="75"/>
      <c r="AN126" s="76"/>
      <c r="AO126" s="80"/>
      <c r="AP126" s="43">
        <f t="shared" si="34"/>
        <v>0</v>
      </c>
      <c r="AQ126" s="42">
        <f t="shared" si="34"/>
        <v>0</v>
      </c>
      <c r="AR126" s="41">
        <f t="shared" si="31"/>
        <v>0</v>
      </c>
      <c r="AS126" s="40">
        <f t="shared" si="33"/>
        <v>0</v>
      </c>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row>
    <row r="127" spans="2:75" s="2" customFormat="1" ht="21" customHeight="1">
      <c r="B127" s="83">
        <f t="shared" si="32"/>
        <v>112</v>
      </c>
      <c r="C127" s="370"/>
      <c r="D127" s="371"/>
      <c r="E127" s="74"/>
      <c r="F127" s="75"/>
      <c r="G127" s="76"/>
      <c r="H127" s="77"/>
      <c r="I127" s="75"/>
      <c r="J127" s="78"/>
      <c r="K127" s="77"/>
      <c r="L127" s="79"/>
      <c r="M127" s="78"/>
      <c r="N127" s="77"/>
      <c r="O127" s="79"/>
      <c r="P127" s="78"/>
      <c r="Q127" s="77"/>
      <c r="R127" s="75"/>
      <c r="S127" s="78"/>
      <c r="T127" s="77"/>
      <c r="U127" s="75"/>
      <c r="V127" s="78"/>
      <c r="W127" s="77"/>
      <c r="X127" s="75"/>
      <c r="Y127" s="78"/>
      <c r="Z127" s="77"/>
      <c r="AA127" s="75"/>
      <c r="AB127" s="78"/>
      <c r="AC127" s="77"/>
      <c r="AD127" s="75"/>
      <c r="AE127" s="78"/>
      <c r="AF127" s="77"/>
      <c r="AG127" s="75"/>
      <c r="AH127" s="78"/>
      <c r="AI127" s="77"/>
      <c r="AJ127" s="75"/>
      <c r="AK127" s="78"/>
      <c r="AL127" s="77"/>
      <c r="AM127" s="75"/>
      <c r="AN127" s="76"/>
      <c r="AO127" s="80"/>
      <c r="AP127" s="43">
        <f t="shared" si="34"/>
        <v>0</v>
      </c>
      <c r="AQ127" s="42">
        <f t="shared" si="34"/>
        <v>0</v>
      </c>
      <c r="AR127" s="41">
        <f t="shared" si="31"/>
        <v>0</v>
      </c>
      <c r="AS127" s="40">
        <f t="shared" si="33"/>
        <v>0</v>
      </c>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row>
    <row r="128" spans="2:75" s="2" customFormat="1" ht="21" customHeight="1">
      <c r="B128" s="83">
        <f t="shared" si="32"/>
        <v>113</v>
      </c>
      <c r="C128" s="370"/>
      <c r="D128" s="371"/>
      <c r="E128" s="74"/>
      <c r="F128" s="75"/>
      <c r="G128" s="76"/>
      <c r="H128" s="77"/>
      <c r="I128" s="75"/>
      <c r="J128" s="78"/>
      <c r="K128" s="77"/>
      <c r="L128" s="79"/>
      <c r="M128" s="78"/>
      <c r="N128" s="77"/>
      <c r="O128" s="79"/>
      <c r="P128" s="78"/>
      <c r="Q128" s="77"/>
      <c r="R128" s="75"/>
      <c r="S128" s="78"/>
      <c r="T128" s="77"/>
      <c r="U128" s="75"/>
      <c r="V128" s="78"/>
      <c r="W128" s="77"/>
      <c r="X128" s="75"/>
      <c r="Y128" s="78"/>
      <c r="Z128" s="77"/>
      <c r="AA128" s="75"/>
      <c r="AB128" s="78"/>
      <c r="AC128" s="77"/>
      <c r="AD128" s="75"/>
      <c r="AE128" s="78"/>
      <c r="AF128" s="77"/>
      <c r="AG128" s="75"/>
      <c r="AH128" s="78"/>
      <c r="AI128" s="77"/>
      <c r="AJ128" s="75"/>
      <c r="AK128" s="78"/>
      <c r="AL128" s="77"/>
      <c r="AM128" s="75"/>
      <c r="AN128" s="76"/>
      <c r="AO128" s="80"/>
      <c r="AP128" s="43">
        <f t="shared" si="34"/>
        <v>0</v>
      </c>
      <c r="AQ128" s="42">
        <f t="shared" si="34"/>
        <v>0</v>
      </c>
      <c r="AR128" s="41">
        <f t="shared" si="31"/>
        <v>0</v>
      </c>
      <c r="AS128" s="40">
        <f t="shared" si="33"/>
        <v>0</v>
      </c>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row>
    <row r="129" spans="2:75" s="2" customFormat="1" ht="21" customHeight="1">
      <c r="B129" s="83">
        <f t="shared" si="32"/>
        <v>114</v>
      </c>
      <c r="C129" s="370"/>
      <c r="D129" s="371"/>
      <c r="E129" s="74"/>
      <c r="F129" s="75"/>
      <c r="G129" s="76"/>
      <c r="H129" s="77"/>
      <c r="I129" s="75"/>
      <c r="J129" s="78"/>
      <c r="K129" s="77"/>
      <c r="L129" s="79"/>
      <c r="M129" s="78"/>
      <c r="N129" s="77"/>
      <c r="O129" s="79"/>
      <c r="P129" s="78"/>
      <c r="Q129" s="77"/>
      <c r="R129" s="75"/>
      <c r="S129" s="78"/>
      <c r="T129" s="77"/>
      <c r="U129" s="75"/>
      <c r="V129" s="78"/>
      <c r="W129" s="77"/>
      <c r="X129" s="75"/>
      <c r="Y129" s="78"/>
      <c r="Z129" s="77"/>
      <c r="AA129" s="75"/>
      <c r="AB129" s="78"/>
      <c r="AC129" s="77"/>
      <c r="AD129" s="75"/>
      <c r="AE129" s="78"/>
      <c r="AF129" s="77"/>
      <c r="AG129" s="75"/>
      <c r="AH129" s="78"/>
      <c r="AI129" s="77"/>
      <c r="AJ129" s="75"/>
      <c r="AK129" s="78"/>
      <c r="AL129" s="77"/>
      <c r="AM129" s="75"/>
      <c r="AN129" s="76"/>
      <c r="AO129" s="80"/>
      <c r="AP129" s="43">
        <f t="shared" si="34"/>
        <v>0</v>
      </c>
      <c r="AQ129" s="42">
        <f t="shared" si="34"/>
        <v>0</v>
      </c>
      <c r="AR129" s="41">
        <f t="shared" si="31"/>
        <v>0</v>
      </c>
      <c r="AS129" s="40">
        <f t="shared" si="33"/>
        <v>0</v>
      </c>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row>
    <row r="130" spans="2:75" s="2" customFormat="1" ht="21" customHeight="1">
      <c r="B130" s="83">
        <f t="shared" si="32"/>
        <v>115</v>
      </c>
      <c r="C130" s="370"/>
      <c r="D130" s="371"/>
      <c r="E130" s="74"/>
      <c r="F130" s="75"/>
      <c r="G130" s="76"/>
      <c r="H130" s="77"/>
      <c r="I130" s="75"/>
      <c r="J130" s="78"/>
      <c r="K130" s="77"/>
      <c r="L130" s="79"/>
      <c r="M130" s="78"/>
      <c r="N130" s="77"/>
      <c r="O130" s="79"/>
      <c r="P130" s="78"/>
      <c r="Q130" s="77"/>
      <c r="R130" s="75"/>
      <c r="S130" s="78"/>
      <c r="T130" s="77"/>
      <c r="U130" s="75"/>
      <c r="V130" s="78"/>
      <c r="W130" s="77"/>
      <c r="X130" s="75"/>
      <c r="Y130" s="78"/>
      <c r="Z130" s="77"/>
      <c r="AA130" s="75"/>
      <c r="AB130" s="78"/>
      <c r="AC130" s="77"/>
      <c r="AD130" s="75"/>
      <c r="AE130" s="78"/>
      <c r="AF130" s="77"/>
      <c r="AG130" s="75"/>
      <c r="AH130" s="78"/>
      <c r="AI130" s="77"/>
      <c r="AJ130" s="75"/>
      <c r="AK130" s="78"/>
      <c r="AL130" s="77"/>
      <c r="AM130" s="75"/>
      <c r="AN130" s="76"/>
      <c r="AO130" s="80"/>
      <c r="AP130" s="43">
        <f t="shared" si="34"/>
        <v>0</v>
      </c>
      <c r="AQ130" s="42">
        <f t="shared" si="34"/>
        <v>0</v>
      </c>
      <c r="AR130" s="41">
        <f t="shared" si="31"/>
        <v>0</v>
      </c>
      <c r="AS130" s="40">
        <f t="shared" si="33"/>
        <v>0</v>
      </c>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row>
    <row r="131" spans="2:75" s="2" customFormat="1" ht="21" customHeight="1">
      <c r="B131" s="83">
        <f t="shared" si="32"/>
        <v>116</v>
      </c>
      <c r="C131" s="370"/>
      <c r="D131" s="371"/>
      <c r="E131" s="74"/>
      <c r="F131" s="75"/>
      <c r="G131" s="76"/>
      <c r="H131" s="77"/>
      <c r="I131" s="75"/>
      <c r="J131" s="78"/>
      <c r="K131" s="77"/>
      <c r="L131" s="79"/>
      <c r="M131" s="78"/>
      <c r="N131" s="77"/>
      <c r="O131" s="79"/>
      <c r="P131" s="78"/>
      <c r="Q131" s="77"/>
      <c r="R131" s="75"/>
      <c r="S131" s="78"/>
      <c r="T131" s="77"/>
      <c r="U131" s="75"/>
      <c r="V131" s="78"/>
      <c r="W131" s="77"/>
      <c r="X131" s="75"/>
      <c r="Y131" s="78"/>
      <c r="Z131" s="77"/>
      <c r="AA131" s="75"/>
      <c r="AB131" s="78"/>
      <c r="AC131" s="77"/>
      <c r="AD131" s="75"/>
      <c r="AE131" s="78"/>
      <c r="AF131" s="77"/>
      <c r="AG131" s="75"/>
      <c r="AH131" s="78"/>
      <c r="AI131" s="77"/>
      <c r="AJ131" s="75"/>
      <c r="AK131" s="78"/>
      <c r="AL131" s="77"/>
      <c r="AM131" s="75"/>
      <c r="AN131" s="76"/>
      <c r="AO131" s="80"/>
      <c r="AP131" s="43">
        <f t="shared" si="34"/>
        <v>0</v>
      </c>
      <c r="AQ131" s="42">
        <f t="shared" si="34"/>
        <v>0</v>
      </c>
      <c r="AR131" s="41">
        <f t="shared" si="31"/>
        <v>0</v>
      </c>
      <c r="AS131" s="40">
        <f t="shared" si="33"/>
        <v>0</v>
      </c>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row>
    <row r="132" spans="2:75" s="2" customFormat="1" ht="21" customHeight="1">
      <c r="B132" s="83">
        <f t="shared" si="32"/>
        <v>117</v>
      </c>
      <c r="C132" s="370"/>
      <c r="D132" s="371"/>
      <c r="E132" s="74"/>
      <c r="F132" s="75"/>
      <c r="G132" s="76"/>
      <c r="H132" s="77"/>
      <c r="I132" s="75"/>
      <c r="J132" s="78"/>
      <c r="K132" s="77"/>
      <c r="L132" s="79"/>
      <c r="M132" s="78"/>
      <c r="N132" s="77"/>
      <c r="O132" s="79"/>
      <c r="P132" s="78"/>
      <c r="Q132" s="77"/>
      <c r="R132" s="75"/>
      <c r="S132" s="78"/>
      <c r="T132" s="77"/>
      <c r="U132" s="75"/>
      <c r="V132" s="78"/>
      <c r="W132" s="77"/>
      <c r="X132" s="75"/>
      <c r="Y132" s="78"/>
      <c r="Z132" s="77"/>
      <c r="AA132" s="75"/>
      <c r="AB132" s="78"/>
      <c r="AC132" s="77"/>
      <c r="AD132" s="75"/>
      <c r="AE132" s="78"/>
      <c r="AF132" s="77"/>
      <c r="AG132" s="75"/>
      <c r="AH132" s="78"/>
      <c r="AI132" s="77"/>
      <c r="AJ132" s="75"/>
      <c r="AK132" s="78"/>
      <c r="AL132" s="77"/>
      <c r="AM132" s="75"/>
      <c r="AN132" s="76"/>
      <c r="AO132" s="80"/>
      <c r="AP132" s="43">
        <f t="shared" si="34"/>
        <v>0</v>
      </c>
      <c r="AQ132" s="42">
        <f t="shared" si="34"/>
        <v>0</v>
      </c>
      <c r="AR132" s="41">
        <f t="shared" si="31"/>
        <v>0</v>
      </c>
      <c r="AS132" s="40">
        <f t="shared" si="33"/>
        <v>0</v>
      </c>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row>
    <row r="133" spans="2:75" s="2" customFormat="1" ht="21" customHeight="1">
      <c r="B133" s="83">
        <f t="shared" si="32"/>
        <v>118</v>
      </c>
      <c r="C133" s="370"/>
      <c r="D133" s="371"/>
      <c r="E133" s="74"/>
      <c r="F133" s="75"/>
      <c r="G133" s="76"/>
      <c r="H133" s="77"/>
      <c r="I133" s="75"/>
      <c r="J133" s="78"/>
      <c r="K133" s="77"/>
      <c r="L133" s="79"/>
      <c r="M133" s="78"/>
      <c r="N133" s="77"/>
      <c r="O133" s="79"/>
      <c r="P133" s="78"/>
      <c r="Q133" s="77"/>
      <c r="R133" s="75"/>
      <c r="S133" s="78"/>
      <c r="T133" s="77"/>
      <c r="U133" s="75"/>
      <c r="V133" s="78"/>
      <c r="W133" s="77"/>
      <c r="X133" s="75"/>
      <c r="Y133" s="78"/>
      <c r="Z133" s="77"/>
      <c r="AA133" s="75"/>
      <c r="AB133" s="78"/>
      <c r="AC133" s="77"/>
      <c r="AD133" s="75"/>
      <c r="AE133" s="78"/>
      <c r="AF133" s="77"/>
      <c r="AG133" s="75"/>
      <c r="AH133" s="78"/>
      <c r="AI133" s="77"/>
      <c r="AJ133" s="75"/>
      <c r="AK133" s="78"/>
      <c r="AL133" s="77"/>
      <c r="AM133" s="75"/>
      <c r="AN133" s="76"/>
      <c r="AO133" s="80"/>
      <c r="AP133" s="43">
        <f t="shared" si="34"/>
        <v>0</v>
      </c>
      <c r="AQ133" s="42">
        <f t="shared" si="34"/>
        <v>0</v>
      </c>
      <c r="AR133" s="41">
        <f t="shared" si="31"/>
        <v>0</v>
      </c>
      <c r="AS133" s="40">
        <f t="shared" si="33"/>
        <v>0</v>
      </c>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row>
    <row r="134" spans="2:75" s="2" customFormat="1" ht="21" customHeight="1">
      <c r="B134" s="83">
        <f t="shared" si="32"/>
        <v>119</v>
      </c>
      <c r="C134" s="370"/>
      <c r="D134" s="371"/>
      <c r="E134" s="74"/>
      <c r="F134" s="75"/>
      <c r="G134" s="76"/>
      <c r="H134" s="77"/>
      <c r="I134" s="75"/>
      <c r="J134" s="78"/>
      <c r="K134" s="77"/>
      <c r="L134" s="79"/>
      <c r="M134" s="78"/>
      <c r="N134" s="77"/>
      <c r="O134" s="79"/>
      <c r="P134" s="78"/>
      <c r="Q134" s="77"/>
      <c r="R134" s="75"/>
      <c r="S134" s="78"/>
      <c r="T134" s="77"/>
      <c r="U134" s="75"/>
      <c r="V134" s="78"/>
      <c r="W134" s="77"/>
      <c r="X134" s="75"/>
      <c r="Y134" s="78"/>
      <c r="Z134" s="77"/>
      <c r="AA134" s="75"/>
      <c r="AB134" s="78"/>
      <c r="AC134" s="77"/>
      <c r="AD134" s="75"/>
      <c r="AE134" s="78"/>
      <c r="AF134" s="77"/>
      <c r="AG134" s="75"/>
      <c r="AH134" s="78"/>
      <c r="AI134" s="77"/>
      <c r="AJ134" s="75"/>
      <c r="AK134" s="78"/>
      <c r="AL134" s="77"/>
      <c r="AM134" s="75"/>
      <c r="AN134" s="76"/>
      <c r="AO134" s="80"/>
      <c r="AP134" s="43">
        <f t="shared" si="34"/>
        <v>0</v>
      </c>
      <c r="AQ134" s="42">
        <f t="shared" si="34"/>
        <v>0</v>
      </c>
      <c r="AR134" s="41">
        <f t="shared" si="31"/>
        <v>0</v>
      </c>
      <c r="AS134" s="40">
        <f t="shared" si="33"/>
        <v>0</v>
      </c>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row>
    <row r="135" spans="2:75" s="2" customFormat="1" ht="21" customHeight="1">
      <c r="B135" s="83">
        <f t="shared" si="32"/>
        <v>120</v>
      </c>
      <c r="C135" s="370"/>
      <c r="D135" s="371"/>
      <c r="E135" s="74"/>
      <c r="F135" s="75"/>
      <c r="G135" s="76"/>
      <c r="H135" s="77"/>
      <c r="I135" s="75"/>
      <c r="J135" s="78"/>
      <c r="K135" s="77"/>
      <c r="L135" s="79"/>
      <c r="M135" s="78"/>
      <c r="N135" s="77"/>
      <c r="O135" s="79"/>
      <c r="P135" s="78"/>
      <c r="Q135" s="77"/>
      <c r="R135" s="75"/>
      <c r="S135" s="78"/>
      <c r="T135" s="77"/>
      <c r="U135" s="75"/>
      <c r="V135" s="78"/>
      <c r="W135" s="77"/>
      <c r="X135" s="75"/>
      <c r="Y135" s="78"/>
      <c r="Z135" s="77"/>
      <c r="AA135" s="75"/>
      <c r="AB135" s="78"/>
      <c r="AC135" s="77"/>
      <c r="AD135" s="75"/>
      <c r="AE135" s="78"/>
      <c r="AF135" s="77"/>
      <c r="AG135" s="75"/>
      <c r="AH135" s="78"/>
      <c r="AI135" s="77"/>
      <c r="AJ135" s="75"/>
      <c r="AK135" s="78"/>
      <c r="AL135" s="77"/>
      <c r="AM135" s="75"/>
      <c r="AN135" s="76"/>
      <c r="AO135" s="80"/>
      <c r="AP135" s="43">
        <f t="shared" si="34"/>
        <v>0</v>
      </c>
      <c r="AQ135" s="42">
        <f t="shared" si="34"/>
        <v>0</v>
      </c>
      <c r="AR135" s="41">
        <f t="shared" si="31"/>
        <v>0</v>
      </c>
      <c r="AS135" s="40">
        <f t="shared" si="33"/>
        <v>0</v>
      </c>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row>
    <row r="136" spans="2:75" s="2" customFormat="1" ht="21" customHeight="1">
      <c r="B136" s="83">
        <f t="shared" si="32"/>
        <v>121</v>
      </c>
      <c r="C136" s="370"/>
      <c r="D136" s="371"/>
      <c r="E136" s="74"/>
      <c r="F136" s="75"/>
      <c r="G136" s="76"/>
      <c r="H136" s="77"/>
      <c r="I136" s="75"/>
      <c r="J136" s="78"/>
      <c r="K136" s="77"/>
      <c r="L136" s="79"/>
      <c r="M136" s="78"/>
      <c r="N136" s="77"/>
      <c r="O136" s="79"/>
      <c r="P136" s="78"/>
      <c r="Q136" s="77"/>
      <c r="R136" s="75"/>
      <c r="S136" s="78"/>
      <c r="T136" s="77"/>
      <c r="U136" s="75"/>
      <c r="V136" s="78"/>
      <c r="W136" s="77"/>
      <c r="X136" s="75"/>
      <c r="Y136" s="78"/>
      <c r="Z136" s="77"/>
      <c r="AA136" s="75"/>
      <c r="AB136" s="78"/>
      <c r="AC136" s="77"/>
      <c r="AD136" s="75"/>
      <c r="AE136" s="78"/>
      <c r="AF136" s="77"/>
      <c r="AG136" s="75"/>
      <c r="AH136" s="78"/>
      <c r="AI136" s="77"/>
      <c r="AJ136" s="75"/>
      <c r="AK136" s="78"/>
      <c r="AL136" s="77"/>
      <c r="AM136" s="75"/>
      <c r="AN136" s="76"/>
      <c r="AO136" s="80"/>
      <c r="AP136" s="43">
        <f t="shared" si="34"/>
        <v>0</v>
      </c>
      <c r="AQ136" s="42">
        <f t="shared" si="34"/>
        <v>0</v>
      </c>
      <c r="AR136" s="41">
        <f t="shared" si="31"/>
        <v>0</v>
      </c>
      <c r="AS136" s="40">
        <f t="shared" si="33"/>
        <v>0</v>
      </c>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row>
    <row r="137" spans="2:75" s="2" customFormat="1" ht="21" customHeight="1">
      <c r="B137" s="83">
        <f t="shared" si="32"/>
        <v>122</v>
      </c>
      <c r="C137" s="370"/>
      <c r="D137" s="371"/>
      <c r="E137" s="74"/>
      <c r="F137" s="75"/>
      <c r="G137" s="76"/>
      <c r="H137" s="77"/>
      <c r="I137" s="75"/>
      <c r="J137" s="78"/>
      <c r="K137" s="77"/>
      <c r="L137" s="79"/>
      <c r="M137" s="78"/>
      <c r="N137" s="77"/>
      <c r="O137" s="79"/>
      <c r="P137" s="78"/>
      <c r="Q137" s="77"/>
      <c r="R137" s="75"/>
      <c r="S137" s="78"/>
      <c r="T137" s="77"/>
      <c r="U137" s="75"/>
      <c r="V137" s="78"/>
      <c r="W137" s="77"/>
      <c r="X137" s="75"/>
      <c r="Y137" s="78"/>
      <c r="Z137" s="77"/>
      <c r="AA137" s="75"/>
      <c r="AB137" s="78"/>
      <c r="AC137" s="77"/>
      <c r="AD137" s="75"/>
      <c r="AE137" s="78"/>
      <c r="AF137" s="77"/>
      <c r="AG137" s="75"/>
      <c r="AH137" s="78"/>
      <c r="AI137" s="77"/>
      <c r="AJ137" s="75"/>
      <c r="AK137" s="78"/>
      <c r="AL137" s="77"/>
      <c r="AM137" s="75"/>
      <c r="AN137" s="76"/>
      <c r="AO137" s="80"/>
      <c r="AP137" s="43">
        <f t="shared" si="34"/>
        <v>0</v>
      </c>
      <c r="AQ137" s="42">
        <f t="shared" si="34"/>
        <v>0</v>
      </c>
      <c r="AR137" s="41">
        <f t="shared" si="31"/>
        <v>0</v>
      </c>
      <c r="AS137" s="40">
        <f t="shared" si="33"/>
        <v>0</v>
      </c>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row>
    <row r="138" spans="2:75" s="2" customFormat="1" ht="21" customHeight="1">
      <c r="B138" s="83">
        <f t="shared" si="32"/>
        <v>123</v>
      </c>
      <c r="C138" s="370"/>
      <c r="D138" s="371"/>
      <c r="E138" s="74"/>
      <c r="F138" s="75"/>
      <c r="G138" s="76"/>
      <c r="H138" s="77"/>
      <c r="I138" s="75"/>
      <c r="J138" s="78"/>
      <c r="K138" s="77"/>
      <c r="L138" s="79"/>
      <c r="M138" s="78"/>
      <c r="N138" s="77"/>
      <c r="O138" s="79"/>
      <c r="P138" s="78"/>
      <c r="Q138" s="77"/>
      <c r="R138" s="75"/>
      <c r="S138" s="78"/>
      <c r="T138" s="77"/>
      <c r="U138" s="75"/>
      <c r="V138" s="78"/>
      <c r="W138" s="77"/>
      <c r="X138" s="75"/>
      <c r="Y138" s="78"/>
      <c r="Z138" s="77"/>
      <c r="AA138" s="75"/>
      <c r="AB138" s="78"/>
      <c r="AC138" s="77"/>
      <c r="AD138" s="75"/>
      <c r="AE138" s="78"/>
      <c r="AF138" s="77"/>
      <c r="AG138" s="75"/>
      <c r="AH138" s="78"/>
      <c r="AI138" s="77"/>
      <c r="AJ138" s="75"/>
      <c r="AK138" s="78"/>
      <c r="AL138" s="77"/>
      <c r="AM138" s="75"/>
      <c r="AN138" s="76"/>
      <c r="AO138" s="80"/>
      <c r="AP138" s="43">
        <f t="shared" si="34"/>
        <v>0</v>
      </c>
      <c r="AQ138" s="42">
        <f t="shared" si="34"/>
        <v>0</v>
      </c>
      <c r="AR138" s="41">
        <f t="shared" si="31"/>
        <v>0</v>
      </c>
      <c r="AS138" s="40">
        <f t="shared" si="33"/>
        <v>0</v>
      </c>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row>
    <row r="139" spans="2:75" s="2" customFormat="1" ht="21" customHeight="1">
      <c r="B139" s="83">
        <f t="shared" si="32"/>
        <v>124</v>
      </c>
      <c r="C139" s="370"/>
      <c r="D139" s="371"/>
      <c r="E139" s="74"/>
      <c r="F139" s="75"/>
      <c r="G139" s="76"/>
      <c r="H139" s="77"/>
      <c r="I139" s="75"/>
      <c r="J139" s="78"/>
      <c r="K139" s="77"/>
      <c r="L139" s="79"/>
      <c r="M139" s="78"/>
      <c r="N139" s="77"/>
      <c r="O139" s="79"/>
      <c r="P139" s="78"/>
      <c r="Q139" s="77"/>
      <c r="R139" s="75"/>
      <c r="S139" s="78"/>
      <c r="T139" s="77"/>
      <c r="U139" s="75"/>
      <c r="V139" s="78"/>
      <c r="W139" s="77"/>
      <c r="X139" s="75"/>
      <c r="Y139" s="78"/>
      <c r="Z139" s="77"/>
      <c r="AA139" s="75"/>
      <c r="AB139" s="78"/>
      <c r="AC139" s="77"/>
      <c r="AD139" s="75"/>
      <c r="AE139" s="78"/>
      <c r="AF139" s="77"/>
      <c r="AG139" s="75"/>
      <c r="AH139" s="78"/>
      <c r="AI139" s="77"/>
      <c r="AJ139" s="75"/>
      <c r="AK139" s="78"/>
      <c r="AL139" s="77"/>
      <c r="AM139" s="75"/>
      <c r="AN139" s="76"/>
      <c r="AO139" s="80"/>
      <c r="AP139" s="43">
        <f t="shared" si="34"/>
        <v>0</v>
      </c>
      <c r="AQ139" s="42">
        <f t="shared" si="34"/>
        <v>0</v>
      </c>
      <c r="AR139" s="41">
        <f t="shared" si="31"/>
        <v>0</v>
      </c>
      <c r="AS139" s="40">
        <f t="shared" si="33"/>
        <v>0</v>
      </c>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row>
    <row r="140" spans="2:75" s="2" customFormat="1" ht="21" customHeight="1">
      <c r="B140" s="83">
        <f t="shared" si="32"/>
        <v>125</v>
      </c>
      <c r="C140" s="370"/>
      <c r="D140" s="371"/>
      <c r="E140" s="74"/>
      <c r="F140" s="75"/>
      <c r="G140" s="76"/>
      <c r="H140" s="77"/>
      <c r="I140" s="75"/>
      <c r="J140" s="78"/>
      <c r="K140" s="77"/>
      <c r="L140" s="79"/>
      <c r="M140" s="78"/>
      <c r="N140" s="77"/>
      <c r="O140" s="79"/>
      <c r="P140" s="78"/>
      <c r="Q140" s="77"/>
      <c r="R140" s="75"/>
      <c r="S140" s="78"/>
      <c r="T140" s="77"/>
      <c r="U140" s="75"/>
      <c r="V140" s="78"/>
      <c r="W140" s="77"/>
      <c r="X140" s="75"/>
      <c r="Y140" s="78"/>
      <c r="Z140" s="77"/>
      <c r="AA140" s="75"/>
      <c r="AB140" s="78"/>
      <c r="AC140" s="77"/>
      <c r="AD140" s="75"/>
      <c r="AE140" s="78"/>
      <c r="AF140" s="77"/>
      <c r="AG140" s="75"/>
      <c r="AH140" s="78"/>
      <c r="AI140" s="77"/>
      <c r="AJ140" s="75"/>
      <c r="AK140" s="78"/>
      <c r="AL140" s="77"/>
      <c r="AM140" s="75"/>
      <c r="AN140" s="76"/>
      <c r="AO140" s="80"/>
      <c r="AP140" s="43">
        <f t="shared" si="34"/>
        <v>0</v>
      </c>
      <c r="AQ140" s="42">
        <f t="shared" si="34"/>
        <v>0</v>
      </c>
      <c r="AR140" s="41">
        <f t="shared" si="31"/>
        <v>0</v>
      </c>
      <c r="AS140" s="40">
        <f t="shared" si="33"/>
        <v>0</v>
      </c>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row>
    <row r="141" spans="2:75" s="2" customFormat="1" ht="21" customHeight="1">
      <c r="B141" s="83">
        <f t="shared" si="32"/>
        <v>126</v>
      </c>
      <c r="C141" s="370"/>
      <c r="D141" s="371"/>
      <c r="E141" s="74"/>
      <c r="F141" s="75"/>
      <c r="G141" s="76"/>
      <c r="H141" s="77"/>
      <c r="I141" s="75"/>
      <c r="J141" s="78"/>
      <c r="K141" s="77"/>
      <c r="L141" s="79"/>
      <c r="M141" s="78"/>
      <c r="N141" s="77"/>
      <c r="O141" s="79"/>
      <c r="P141" s="78"/>
      <c r="Q141" s="77"/>
      <c r="R141" s="75"/>
      <c r="S141" s="78"/>
      <c r="T141" s="77"/>
      <c r="U141" s="75"/>
      <c r="V141" s="78"/>
      <c r="W141" s="77"/>
      <c r="X141" s="75"/>
      <c r="Y141" s="78"/>
      <c r="Z141" s="77"/>
      <c r="AA141" s="75"/>
      <c r="AB141" s="78"/>
      <c r="AC141" s="77"/>
      <c r="AD141" s="75"/>
      <c r="AE141" s="78"/>
      <c r="AF141" s="77"/>
      <c r="AG141" s="75"/>
      <c r="AH141" s="78"/>
      <c r="AI141" s="77"/>
      <c r="AJ141" s="75"/>
      <c r="AK141" s="78"/>
      <c r="AL141" s="77"/>
      <c r="AM141" s="75"/>
      <c r="AN141" s="76"/>
      <c r="AO141" s="80"/>
      <c r="AP141" s="43">
        <f t="shared" si="34"/>
        <v>0</v>
      </c>
      <c r="AQ141" s="42">
        <f t="shared" si="34"/>
        <v>0</v>
      </c>
      <c r="AR141" s="41">
        <f t="shared" si="31"/>
        <v>0</v>
      </c>
      <c r="AS141" s="40">
        <f t="shared" si="33"/>
        <v>0</v>
      </c>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row>
    <row r="142" spans="2:75" s="2" customFormat="1" ht="21" customHeight="1">
      <c r="B142" s="83">
        <f t="shared" si="32"/>
        <v>127</v>
      </c>
      <c r="C142" s="370"/>
      <c r="D142" s="371"/>
      <c r="E142" s="74"/>
      <c r="F142" s="75"/>
      <c r="G142" s="76"/>
      <c r="H142" s="77"/>
      <c r="I142" s="75"/>
      <c r="J142" s="78"/>
      <c r="K142" s="77"/>
      <c r="L142" s="79"/>
      <c r="M142" s="78"/>
      <c r="N142" s="77"/>
      <c r="O142" s="79"/>
      <c r="P142" s="78"/>
      <c r="Q142" s="77"/>
      <c r="R142" s="75"/>
      <c r="S142" s="78"/>
      <c r="T142" s="77"/>
      <c r="U142" s="75"/>
      <c r="V142" s="78"/>
      <c r="W142" s="77"/>
      <c r="X142" s="75"/>
      <c r="Y142" s="78"/>
      <c r="Z142" s="77"/>
      <c r="AA142" s="75"/>
      <c r="AB142" s="78"/>
      <c r="AC142" s="77"/>
      <c r="AD142" s="75"/>
      <c r="AE142" s="78"/>
      <c r="AF142" s="77"/>
      <c r="AG142" s="75"/>
      <c r="AH142" s="78"/>
      <c r="AI142" s="77"/>
      <c r="AJ142" s="75"/>
      <c r="AK142" s="78"/>
      <c r="AL142" s="77"/>
      <c r="AM142" s="75"/>
      <c r="AN142" s="76"/>
      <c r="AO142" s="80"/>
      <c r="AP142" s="43">
        <f t="shared" si="34"/>
        <v>0</v>
      </c>
      <c r="AQ142" s="42">
        <f t="shared" si="34"/>
        <v>0</v>
      </c>
      <c r="AR142" s="41">
        <f t="shared" si="31"/>
        <v>0</v>
      </c>
      <c r="AS142" s="40">
        <f t="shared" si="33"/>
        <v>0</v>
      </c>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row>
    <row r="143" spans="2:75" s="2" customFormat="1" ht="21" customHeight="1">
      <c r="B143" s="83">
        <f t="shared" si="32"/>
        <v>128</v>
      </c>
      <c r="C143" s="370"/>
      <c r="D143" s="371"/>
      <c r="E143" s="74"/>
      <c r="F143" s="75"/>
      <c r="G143" s="76"/>
      <c r="H143" s="77"/>
      <c r="I143" s="75"/>
      <c r="J143" s="78"/>
      <c r="K143" s="77"/>
      <c r="L143" s="79"/>
      <c r="M143" s="78"/>
      <c r="N143" s="77"/>
      <c r="O143" s="79"/>
      <c r="P143" s="78"/>
      <c r="Q143" s="77"/>
      <c r="R143" s="75"/>
      <c r="S143" s="78"/>
      <c r="T143" s="77"/>
      <c r="U143" s="75"/>
      <c r="V143" s="78"/>
      <c r="W143" s="77"/>
      <c r="X143" s="75"/>
      <c r="Y143" s="78"/>
      <c r="Z143" s="77"/>
      <c r="AA143" s="75"/>
      <c r="AB143" s="78"/>
      <c r="AC143" s="77"/>
      <c r="AD143" s="75"/>
      <c r="AE143" s="78"/>
      <c r="AF143" s="77"/>
      <c r="AG143" s="75"/>
      <c r="AH143" s="78"/>
      <c r="AI143" s="77"/>
      <c r="AJ143" s="75"/>
      <c r="AK143" s="78"/>
      <c r="AL143" s="77"/>
      <c r="AM143" s="75"/>
      <c r="AN143" s="76"/>
      <c r="AO143" s="80"/>
      <c r="AP143" s="43">
        <f t="shared" si="34"/>
        <v>0</v>
      </c>
      <c r="AQ143" s="42">
        <f t="shared" si="34"/>
        <v>0</v>
      </c>
      <c r="AR143" s="41">
        <f t="shared" si="31"/>
        <v>0</v>
      </c>
      <c r="AS143" s="40">
        <f t="shared" si="33"/>
        <v>0</v>
      </c>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row>
    <row r="144" spans="2:75" s="2" customFormat="1" ht="21" customHeight="1">
      <c r="B144" s="83">
        <f t="shared" si="32"/>
        <v>129</v>
      </c>
      <c r="C144" s="370"/>
      <c r="D144" s="371"/>
      <c r="E144" s="74"/>
      <c r="F144" s="75"/>
      <c r="G144" s="76"/>
      <c r="H144" s="77"/>
      <c r="I144" s="75"/>
      <c r="J144" s="78"/>
      <c r="K144" s="77"/>
      <c r="L144" s="79"/>
      <c r="M144" s="78"/>
      <c r="N144" s="77"/>
      <c r="O144" s="79"/>
      <c r="P144" s="78"/>
      <c r="Q144" s="77"/>
      <c r="R144" s="75"/>
      <c r="S144" s="78"/>
      <c r="T144" s="77"/>
      <c r="U144" s="75"/>
      <c r="V144" s="78"/>
      <c r="W144" s="77"/>
      <c r="X144" s="75"/>
      <c r="Y144" s="78"/>
      <c r="Z144" s="77"/>
      <c r="AA144" s="75"/>
      <c r="AB144" s="78"/>
      <c r="AC144" s="77"/>
      <c r="AD144" s="75"/>
      <c r="AE144" s="78"/>
      <c r="AF144" s="77"/>
      <c r="AG144" s="75"/>
      <c r="AH144" s="78"/>
      <c r="AI144" s="77"/>
      <c r="AJ144" s="75"/>
      <c r="AK144" s="78"/>
      <c r="AL144" s="77"/>
      <c r="AM144" s="75"/>
      <c r="AN144" s="76"/>
      <c r="AO144" s="80"/>
      <c r="AP144" s="43">
        <f t="shared" si="34"/>
        <v>0</v>
      </c>
      <c r="AQ144" s="42">
        <f t="shared" si="34"/>
        <v>0</v>
      </c>
      <c r="AR144" s="41">
        <f t="shared" si="31"/>
        <v>0</v>
      </c>
      <c r="AS144" s="40">
        <f t="shared" si="33"/>
        <v>0</v>
      </c>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row>
    <row r="145" spans="2:75" s="2" customFormat="1" ht="21" customHeight="1">
      <c r="B145" s="83">
        <f t="shared" si="32"/>
        <v>130</v>
      </c>
      <c r="C145" s="370"/>
      <c r="D145" s="371"/>
      <c r="E145" s="74"/>
      <c r="F145" s="75"/>
      <c r="G145" s="76"/>
      <c r="H145" s="77"/>
      <c r="I145" s="75"/>
      <c r="J145" s="78"/>
      <c r="K145" s="77"/>
      <c r="L145" s="79"/>
      <c r="M145" s="78"/>
      <c r="N145" s="77"/>
      <c r="O145" s="79"/>
      <c r="P145" s="78"/>
      <c r="Q145" s="77"/>
      <c r="R145" s="75"/>
      <c r="S145" s="78"/>
      <c r="T145" s="77"/>
      <c r="U145" s="75"/>
      <c r="V145" s="78"/>
      <c r="W145" s="77"/>
      <c r="X145" s="75"/>
      <c r="Y145" s="78"/>
      <c r="Z145" s="77"/>
      <c r="AA145" s="75"/>
      <c r="AB145" s="78"/>
      <c r="AC145" s="77"/>
      <c r="AD145" s="75"/>
      <c r="AE145" s="78"/>
      <c r="AF145" s="77"/>
      <c r="AG145" s="75"/>
      <c r="AH145" s="78"/>
      <c r="AI145" s="77"/>
      <c r="AJ145" s="75"/>
      <c r="AK145" s="78"/>
      <c r="AL145" s="77"/>
      <c r="AM145" s="75"/>
      <c r="AN145" s="76"/>
      <c r="AO145" s="80"/>
      <c r="AP145" s="43">
        <f t="shared" si="34"/>
        <v>0</v>
      </c>
      <c r="AQ145" s="42">
        <f t="shared" si="34"/>
        <v>0</v>
      </c>
      <c r="AR145" s="41">
        <f t="shared" ref="AR145:AR208" si="35">SUM(G145,J145,M145,P145,S145,V145,Y145,AB145,AE145,AH145,AK145,AN145,AO145)</f>
        <v>0</v>
      </c>
      <c r="AS145" s="40">
        <f t="shared" si="33"/>
        <v>0</v>
      </c>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row>
    <row r="146" spans="2:75" s="2" customFormat="1" ht="21" customHeight="1">
      <c r="B146" s="83">
        <f t="shared" ref="B146:B209" si="36">B145+1</f>
        <v>131</v>
      </c>
      <c r="C146" s="370"/>
      <c r="D146" s="371"/>
      <c r="E146" s="74"/>
      <c r="F146" s="75"/>
      <c r="G146" s="76"/>
      <c r="H146" s="77"/>
      <c r="I146" s="75"/>
      <c r="J146" s="78"/>
      <c r="K146" s="77"/>
      <c r="L146" s="79"/>
      <c r="M146" s="78"/>
      <c r="N146" s="77"/>
      <c r="O146" s="79"/>
      <c r="P146" s="78"/>
      <c r="Q146" s="77"/>
      <c r="R146" s="75"/>
      <c r="S146" s="78"/>
      <c r="T146" s="77"/>
      <c r="U146" s="75"/>
      <c r="V146" s="78"/>
      <c r="W146" s="77"/>
      <c r="X146" s="75"/>
      <c r="Y146" s="78"/>
      <c r="Z146" s="77"/>
      <c r="AA146" s="75"/>
      <c r="AB146" s="78"/>
      <c r="AC146" s="77"/>
      <c r="AD146" s="75"/>
      <c r="AE146" s="78"/>
      <c r="AF146" s="77"/>
      <c r="AG146" s="75"/>
      <c r="AH146" s="78"/>
      <c r="AI146" s="77"/>
      <c r="AJ146" s="75"/>
      <c r="AK146" s="78"/>
      <c r="AL146" s="77"/>
      <c r="AM146" s="75"/>
      <c r="AN146" s="76"/>
      <c r="AO146" s="80"/>
      <c r="AP146" s="43">
        <f t="shared" si="34"/>
        <v>0</v>
      </c>
      <c r="AQ146" s="42">
        <f t="shared" si="34"/>
        <v>0</v>
      </c>
      <c r="AR146" s="41">
        <f t="shared" si="35"/>
        <v>0</v>
      </c>
      <c r="AS146" s="40">
        <f t="shared" ref="AS146:AS210" si="37">E146+H146+K146+N146+Q146+T146+W146+Z146+AC146+AF146+AI146+AL146</f>
        <v>0</v>
      </c>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row>
    <row r="147" spans="2:75" s="2" customFormat="1" ht="21" customHeight="1">
      <c r="B147" s="83">
        <f t="shared" si="36"/>
        <v>132</v>
      </c>
      <c r="C147" s="370"/>
      <c r="D147" s="371"/>
      <c r="E147" s="74"/>
      <c r="F147" s="75"/>
      <c r="G147" s="76"/>
      <c r="H147" s="77"/>
      <c r="I147" s="75"/>
      <c r="J147" s="78"/>
      <c r="K147" s="77"/>
      <c r="L147" s="79"/>
      <c r="M147" s="78"/>
      <c r="N147" s="77"/>
      <c r="O147" s="79"/>
      <c r="P147" s="78"/>
      <c r="Q147" s="77"/>
      <c r="R147" s="75"/>
      <c r="S147" s="78"/>
      <c r="T147" s="77"/>
      <c r="U147" s="75"/>
      <c r="V147" s="78"/>
      <c r="W147" s="77"/>
      <c r="X147" s="75"/>
      <c r="Y147" s="78"/>
      <c r="Z147" s="77"/>
      <c r="AA147" s="75"/>
      <c r="AB147" s="78"/>
      <c r="AC147" s="77"/>
      <c r="AD147" s="75"/>
      <c r="AE147" s="78"/>
      <c r="AF147" s="77"/>
      <c r="AG147" s="75"/>
      <c r="AH147" s="78"/>
      <c r="AI147" s="77"/>
      <c r="AJ147" s="75"/>
      <c r="AK147" s="78"/>
      <c r="AL147" s="77"/>
      <c r="AM147" s="75"/>
      <c r="AN147" s="76"/>
      <c r="AO147" s="80"/>
      <c r="AP147" s="43">
        <f t="shared" si="34"/>
        <v>0</v>
      </c>
      <c r="AQ147" s="42">
        <f t="shared" si="34"/>
        <v>0</v>
      </c>
      <c r="AR147" s="41">
        <f t="shared" si="35"/>
        <v>0</v>
      </c>
      <c r="AS147" s="40">
        <f t="shared" si="37"/>
        <v>0</v>
      </c>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row>
    <row r="148" spans="2:75" s="2" customFormat="1" ht="21" customHeight="1">
      <c r="B148" s="83">
        <f t="shared" si="36"/>
        <v>133</v>
      </c>
      <c r="C148" s="370"/>
      <c r="D148" s="371"/>
      <c r="E148" s="74"/>
      <c r="F148" s="75"/>
      <c r="G148" s="76"/>
      <c r="H148" s="77"/>
      <c r="I148" s="75"/>
      <c r="J148" s="78"/>
      <c r="K148" s="77"/>
      <c r="L148" s="79"/>
      <c r="M148" s="78"/>
      <c r="N148" s="77"/>
      <c r="O148" s="79"/>
      <c r="P148" s="78"/>
      <c r="Q148" s="77"/>
      <c r="R148" s="75"/>
      <c r="S148" s="78"/>
      <c r="T148" s="77"/>
      <c r="U148" s="75"/>
      <c r="V148" s="78"/>
      <c r="W148" s="77"/>
      <c r="X148" s="75"/>
      <c r="Y148" s="78"/>
      <c r="Z148" s="77"/>
      <c r="AA148" s="75"/>
      <c r="AB148" s="78"/>
      <c r="AC148" s="77"/>
      <c r="AD148" s="75"/>
      <c r="AE148" s="78"/>
      <c r="AF148" s="77"/>
      <c r="AG148" s="75"/>
      <c r="AH148" s="78"/>
      <c r="AI148" s="77"/>
      <c r="AJ148" s="75"/>
      <c r="AK148" s="78"/>
      <c r="AL148" s="77"/>
      <c r="AM148" s="75"/>
      <c r="AN148" s="76"/>
      <c r="AO148" s="80"/>
      <c r="AP148" s="43">
        <f t="shared" si="34"/>
        <v>0</v>
      </c>
      <c r="AQ148" s="42">
        <f t="shared" si="34"/>
        <v>0</v>
      </c>
      <c r="AR148" s="41">
        <f t="shared" si="35"/>
        <v>0</v>
      </c>
      <c r="AS148" s="40">
        <f t="shared" si="37"/>
        <v>0</v>
      </c>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row>
    <row r="149" spans="2:75" s="2" customFormat="1" ht="21" customHeight="1">
      <c r="B149" s="83">
        <f t="shared" si="36"/>
        <v>134</v>
      </c>
      <c r="C149" s="370"/>
      <c r="D149" s="371"/>
      <c r="E149" s="74"/>
      <c r="F149" s="75"/>
      <c r="G149" s="76"/>
      <c r="H149" s="77"/>
      <c r="I149" s="75"/>
      <c r="J149" s="78"/>
      <c r="K149" s="77"/>
      <c r="L149" s="79"/>
      <c r="M149" s="78"/>
      <c r="N149" s="77"/>
      <c r="O149" s="79"/>
      <c r="P149" s="78"/>
      <c r="Q149" s="77"/>
      <c r="R149" s="75"/>
      <c r="S149" s="78"/>
      <c r="T149" s="77"/>
      <c r="U149" s="75"/>
      <c r="V149" s="78"/>
      <c r="W149" s="77"/>
      <c r="X149" s="75"/>
      <c r="Y149" s="78"/>
      <c r="Z149" s="77"/>
      <c r="AA149" s="75"/>
      <c r="AB149" s="78"/>
      <c r="AC149" s="77"/>
      <c r="AD149" s="75"/>
      <c r="AE149" s="78"/>
      <c r="AF149" s="77"/>
      <c r="AG149" s="75"/>
      <c r="AH149" s="78"/>
      <c r="AI149" s="77"/>
      <c r="AJ149" s="75"/>
      <c r="AK149" s="78"/>
      <c r="AL149" s="77"/>
      <c r="AM149" s="75"/>
      <c r="AN149" s="76"/>
      <c r="AO149" s="80"/>
      <c r="AP149" s="43">
        <f t="shared" si="34"/>
        <v>0</v>
      </c>
      <c r="AQ149" s="42">
        <f t="shared" si="34"/>
        <v>0</v>
      </c>
      <c r="AR149" s="41">
        <f t="shared" si="35"/>
        <v>0</v>
      </c>
      <c r="AS149" s="40">
        <f t="shared" si="37"/>
        <v>0</v>
      </c>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row>
    <row r="150" spans="2:75" s="2" customFormat="1" ht="21" customHeight="1">
      <c r="B150" s="83">
        <f t="shared" si="36"/>
        <v>135</v>
      </c>
      <c r="C150" s="370"/>
      <c r="D150" s="371"/>
      <c r="E150" s="74"/>
      <c r="F150" s="75"/>
      <c r="G150" s="76"/>
      <c r="H150" s="77"/>
      <c r="I150" s="75"/>
      <c r="J150" s="78"/>
      <c r="K150" s="77"/>
      <c r="L150" s="79"/>
      <c r="M150" s="78"/>
      <c r="N150" s="77"/>
      <c r="O150" s="79"/>
      <c r="P150" s="78"/>
      <c r="Q150" s="77"/>
      <c r="R150" s="75"/>
      <c r="S150" s="78"/>
      <c r="T150" s="77"/>
      <c r="U150" s="75"/>
      <c r="V150" s="78"/>
      <c r="W150" s="77"/>
      <c r="X150" s="75"/>
      <c r="Y150" s="78"/>
      <c r="Z150" s="77"/>
      <c r="AA150" s="75"/>
      <c r="AB150" s="78"/>
      <c r="AC150" s="77"/>
      <c r="AD150" s="75"/>
      <c r="AE150" s="78"/>
      <c r="AF150" s="77"/>
      <c r="AG150" s="75"/>
      <c r="AH150" s="78"/>
      <c r="AI150" s="77"/>
      <c r="AJ150" s="75"/>
      <c r="AK150" s="78"/>
      <c r="AL150" s="77"/>
      <c r="AM150" s="75"/>
      <c r="AN150" s="76"/>
      <c r="AO150" s="80"/>
      <c r="AP150" s="43">
        <f t="shared" si="34"/>
        <v>0</v>
      </c>
      <c r="AQ150" s="42">
        <f t="shared" si="34"/>
        <v>0</v>
      </c>
      <c r="AR150" s="41">
        <f t="shared" si="35"/>
        <v>0</v>
      </c>
      <c r="AS150" s="40">
        <f t="shared" si="37"/>
        <v>0</v>
      </c>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row>
    <row r="151" spans="2:75" s="2" customFormat="1" ht="21" customHeight="1">
      <c r="B151" s="83">
        <f t="shared" si="36"/>
        <v>136</v>
      </c>
      <c r="C151" s="370"/>
      <c r="D151" s="371"/>
      <c r="E151" s="74"/>
      <c r="F151" s="75"/>
      <c r="G151" s="76"/>
      <c r="H151" s="77"/>
      <c r="I151" s="75"/>
      <c r="J151" s="78"/>
      <c r="K151" s="77"/>
      <c r="L151" s="79"/>
      <c r="M151" s="78"/>
      <c r="N151" s="77"/>
      <c r="O151" s="79"/>
      <c r="P151" s="78"/>
      <c r="Q151" s="77"/>
      <c r="R151" s="75"/>
      <c r="S151" s="78"/>
      <c r="T151" s="77"/>
      <c r="U151" s="75"/>
      <c r="V151" s="78"/>
      <c r="W151" s="77"/>
      <c r="X151" s="75"/>
      <c r="Y151" s="78"/>
      <c r="Z151" s="77"/>
      <c r="AA151" s="75"/>
      <c r="AB151" s="78"/>
      <c r="AC151" s="77"/>
      <c r="AD151" s="75"/>
      <c r="AE151" s="78"/>
      <c r="AF151" s="77"/>
      <c r="AG151" s="75"/>
      <c r="AH151" s="78"/>
      <c r="AI151" s="77"/>
      <c r="AJ151" s="75"/>
      <c r="AK151" s="78"/>
      <c r="AL151" s="77"/>
      <c r="AM151" s="75"/>
      <c r="AN151" s="76"/>
      <c r="AO151" s="80"/>
      <c r="AP151" s="43">
        <f t="shared" si="34"/>
        <v>0</v>
      </c>
      <c r="AQ151" s="42">
        <f t="shared" si="34"/>
        <v>0</v>
      </c>
      <c r="AR151" s="41">
        <f t="shared" si="35"/>
        <v>0</v>
      </c>
      <c r="AS151" s="40">
        <f t="shared" si="37"/>
        <v>0</v>
      </c>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row>
    <row r="152" spans="2:75" s="2" customFormat="1" ht="21" customHeight="1">
      <c r="B152" s="83">
        <f t="shared" si="36"/>
        <v>137</v>
      </c>
      <c r="C152" s="370"/>
      <c r="D152" s="371"/>
      <c r="E152" s="74"/>
      <c r="F152" s="75"/>
      <c r="G152" s="76"/>
      <c r="H152" s="77"/>
      <c r="I152" s="75"/>
      <c r="J152" s="78"/>
      <c r="K152" s="77"/>
      <c r="L152" s="79"/>
      <c r="M152" s="78"/>
      <c r="N152" s="77"/>
      <c r="O152" s="79"/>
      <c r="P152" s="78"/>
      <c r="Q152" s="77"/>
      <c r="R152" s="75"/>
      <c r="S152" s="78"/>
      <c r="T152" s="77"/>
      <c r="U152" s="75"/>
      <c r="V152" s="78"/>
      <c r="W152" s="77"/>
      <c r="X152" s="75"/>
      <c r="Y152" s="78"/>
      <c r="Z152" s="77"/>
      <c r="AA152" s="75"/>
      <c r="AB152" s="78"/>
      <c r="AC152" s="77"/>
      <c r="AD152" s="75"/>
      <c r="AE152" s="78"/>
      <c r="AF152" s="77"/>
      <c r="AG152" s="75"/>
      <c r="AH152" s="78"/>
      <c r="AI152" s="77"/>
      <c r="AJ152" s="75"/>
      <c r="AK152" s="78"/>
      <c r="AL152" s="77"/>
      <c r="AM152" s="75"/>
      <c r="AN152" s="76"/>
      <c r="AO152" s="80"/>
      <c r="AP152" s="43">
        <f t="shared" si="34"/>
        <v>0</v>
      </c>
      <c r="AQ152" s="42">
        <f t="shared" si="34"/>
        <v>0</v>
      </c>
      <c r="AR152" s="41">
        <f t="shared" si="35"/>
        <v>0</v>
      </c>
      <c r="AS152" s="40">
        <f t="shared" si="37"/>
        <v>0</v>
      </c>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row>
    <row r="153" spans="2:75" s="2" customFormat="1" ht="21" customHeight="1">
      <c r="B153" s="83">
        <f t="shared" si="36"/>
        <v>138</v>
      </c>
      <c r="C153" s="370"/>
      <c r="D153" s="371"/>
      <c r="E153" s="74"/>
      <c r="F153" s="75"/>
      <c r="G153" s="76"/>
      <c r="H153" s="77"/>
      <c r="I153" s="75"/>
      <c r="J153" s="78"/>
      <c r="K153" s="77"/>
      <c r="L153" s="79"/>
      <c r="M153" s="78"/>
      <c r="N153" s="77"/>
      <c r="O153" s="79"/>
      <c r="P153" s="78"/>
      <c r="Q153" s="77"/>
      <c r="R153" s="75"/>
      <c r="S153" s="78"/>
      <c r="T153" s="77"/>
      <c r="U153" s="75"/>
      <c r="V153" s="78"/>
      <c r="W153" s="77"/>
      <c r="X153" s="75"/>
      <c r="Y153" s="78"/>
      <c r="Z153" s="77"/>
      <c r="AA153" s="75"/>
      <c r="AB153" s="78"/>
      <c r="AC153" s="77"/>
      <c r="AD153" s="75"/>
      <c r="AE153" s="78"/>
      <c r="AF153" s="77"/>
      <c r="AG153" s="75"/>
      <c r="AH153" s="78"/>
      <c r="AI153" s="77"/>
      <c r="AJ153" s="75"/>
      <c r="AK153" s="78"/>
      <c r="AL153" s="77"/>
      <c r="AM153" s="75"/>
      <c r="AN153" s="76"/>
      <c r="AO153" s="80"/>
      <c r="AP153" s="43">
        <f t="shared" si="34"/>
        <v>0</v>
      </c>
      <c r="AQ153" s="42">
        <f t="shared" si="34"/>
        <v>0</v>
      </c>
      <c r="AR153" s="41">
        <f t="shared" si="35"/>
        <v>0</v>
      </c>
      <c r="AS153" s="40">
        <f t="shared" si="37"/>
        <v>0</v>
      </c>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row>
    <row r="154" spans="2:75" s="2" customFormat="1" ht="21" customHeight="1">
      <c r="B154" s="83">
        <f t="shared" si="36"/>
        <v>139</v>
      </c>
      <c r="C154" s="370"/>
      <c r="D154" s="371"/>
      <c r="E154" s="74"/>
      <c r="F154" s="75"/>
      <c r="G154" s="76"/>
      <c r="H154" s="77"/>
      <c r="I154" s="75"/>
      <c r="J154" s="78"/>
      <c r="K154" s="77"/>
      <c r="L154" s="79"/>
      <c r="M154" s="78"/>
      <c r="N154" s="77"/>
      <c r="O154" s="79"/>
      <c r="P154" s="78"/>
      <c r="Q154" s="77"/>
      <c r="R154" s="75"/>
      <c r="S154" s="78"/>
      <c r="T154" s="77"/>
      <c r="U154" s="75"/>
      <c r="V154" s="78"/>
      <c r="W154" s="77"/>
      <c r="X154" s="75"/>
      <c r="Y154" s="78"/>
      <c r="Z154" s="77"/>
      <c r="AA154" s="75"/>
      <c r="AB154" s="78"/>
      <c r="AC154" s="77"/>
      <c r="AD154" s="75"/>
      <c r="AE154" s="78"/>
      <c r="AF154" s="77"/>
      <c r="AG154" s="75"/>
      <c r="AH154" s="78"/>
      <c r="AI154" s="77"/>
      <c r="AJ154" s="75"/>
      <c r="AK154" s="78"/>
      <c r="AL154" s="77"/>
      <c r="AM154" s="75"/>
      <c r="AN154" s="76"/>
      <c r="AO154" s="80"/>
      <c r="AP154" s="43">
        <f t="shared" si="34"/>
        <v>0</v>
      </c>
      <c r="AQ154" s="42">
        <f t="shared" si="34"/>
        <v>0</v>
      </c>
      <c r="AR154" s="41">
        <f t="shared" si="35"/>
        <v>0</v>
      </c>
      <c r="AS154" s="40">
        <f t="shared" si="37"/>
        <v>0</v>
      </c>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row>
    <row r="155" spans="2:75" s="2" customFormat="1" ht="21" customHeight="1">
      <c r="B155" s="83">
        <f t="shared" si="36"/>
        <v>140</v>
      </c>
      <c r="C155" s="370"/>
      <c r="D155" s="371"/>
      <c r="E155" s="74"/>
      <c r="F155" s="75"/>
      <c r="G155" s="76"/>
      <c r="H155" s="77"/>
      <c r="I155" s="75"/>
      <c r="J155" s="78"/>
      <c r="K155" s="77"/>
      <c r="L155" s="79"/>
      <c r="M155" s="78"/>
      <c r="N155" s="77"/>
      <c r="O155" s="79"/>
      <c r="P155" s="78"/>
      <c r="Q155" s="77"/>
      <c r="R155" s="75"/>
      <c r="S155" s="78"/>
      <c r="T155" s="77"/>
      <c r="U155" s="75"/>
      <c r="V155" s="78"/>
      <c r="W155" s="77"/>
      <c r="X155" s="75"/>
      <c r="Y155" s="78"/>
      <c r="Z155" s="77"/>
      <c r="AA155" s="75"/>
      <c r="AB155" s="78"/>
      <c r="AC155" s="77"/>
      <c r="AD155" s="75"/>
      <c r="AE155" s="78"/>
      <c r="AF155" s="77"/>
      <c r="AG155" s="75"/>
      <c r="AH155" s="78"/>
      <c r="AI155" s="77"/>
      <c r="AJ155" s="75"/>
      <c r="AK155" s="78"/>
      <c r="AL155" s="77"/>
      <c r="AM155" s="75"/>
      <c r="AN155" s="76"/>
      <c r="AO155" s="80"/>
      <c r="AP155" s="43">
        <f t="shared" si="34"/>
        <v>0</v>
      </c>
      <c r="AQ155" s="42">
        <f t="shared" si="34"/>
        <v>0</v>
      </c>
      <c r="AR155" s="41">
        <f t="shared" si="35"/>
        <v>0</v>
      </c>
      <c r="AS155" s="40">
        <f t="shared" si="37"/>
        <v>0</v>
      </c>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row>
    <row r="156" spans="2:75" s="2" customFormat="1" ht="21" customHeight="1">
      <c r="B156" s="83">
        <f t="shared" si="36"/>
        <v>141</v>
      </c>
      <c r="C156" s="370"/>
      <c r="D156" s="371"/>
      <c r="E156" s="74"/>
      <c r="F156" s="75"/>
      <c r="G156" s="76"/>
      <c r="H156" s="77"/>
      <c r="I156" s="75"/>
      <c r="J156" s="78"/>
      <c r="K156" s="77"/>
      <c r="L156" s="79"/>
      <c r="M156" s="78"/>
      <c r="N156" s="77"/>
      <c r="O156" s="79"/>
      <c r="P156" s="78"/>
      <c r="Q156" s="77"/>
      <c r="R156" s="75"/>
      <c r="S156" s="78"/>
      <c r="T156" s="77"/>
      <c r="U156" s="75"/>
      <c r="V156" s="78"/>
      <c r="W156" s="77"/>
      <c r="X156" s="75"/>
      <c r="Y156" s="78"/>
      <c r="Z156" s="77"/>
      <c r="AA156" s="75"/>
      <c r="AB156" s="78"/>
      <c r="AC156" s="77"/>
      <c r="AD156" s="75"/>
      <c r="AE156" s="78"/>
      <c r="AF156" s="77"/>
      <c r="AG156" s="75"/>
      <c r="AH156" s="78"/>
      <c r="AI156" s="77"/>
      <c r="AJ156" s="75"/>
      <c r="AK156" s="78"/>
      <c r="AL156" s="77"/>
      <c r="AM156" s="75"/>
      <c r="AN156" s="76"/>
      <c r="AO156" s="80"/>
      <c r="AP156" s="43">
        <f t="shared" si="34"/>
        <v>0</v>
      </c>
      <c r="AQ156" s="42">
        <f t="shared" si="34"/>
        <v>0</v>
      </c>
      <c r="AR156" s="41">
        <f t="shared" si="35"/>
        <v>0</v>
      </c>
      <c r="AS156" s="40">
        <f t="shared" si="37"/>
        <v>0</v>
      </c>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row>
    <row r="157" spans="2:75" s="2" customFormat="1" ht="21" customHeight="1">
      <c r="B157" s="83">
        <f t="shared" si="36"/>
        <v>142</v>
      </c>
      <c r="C157" s="370"/>
      <c r="D157" s="371"/>
      <c r="E157" s="74"/>
      <c r="F157" s="75"/>
      <c r="G157" s="76"/>
      <c r="H157" s="77"/>
      <c r="I157" s="75"/>
      <c r="J157" s="78"/>
      <c r="K157" s="77"/>
      <c r="L157" s="79"/>
      <c r="M157" s="78"/>
      <c r="N157" s="77"/>
      <c r="O157" s="79"/>
      <c r="P157" s="78"/>
      <c r="Q157" s="77"/>
      <c r="R157" s="75"/>
      <c r="S157" s="78"/>
      <c r="T157" s="77"/>
      <c r="U157" s="75"/>
      <c r="V157" s="78"/>
      <c r="W157" s="77"/>
      <c r="X157" s="75"/>
      <c r="Y157" s="78"/>
      <c r="Z157" s="77"/>
      <c r="AA157" s="75"/>
      <c r="AB157" s="78"/>
      <c r="AC157" s="77"/>
      <c r="AD157" s="75"/>
      <c r="AE157" s="78"/>
      <c r="AF157" s="77"/>
      <c r="AG157" s="75"/>
      <c r="AH157" s="78"/>
      <c r="AI157" s="77"/>
      <c r="AJ157" s="75"/>
      <c r="AK157" s="78"/>
      <c r="AL157" s="77"/>
      <c r="AM157" s="75"/>
      <c r="AN157" s="76"/>
      <c r="AO157" s="80"/>
      <c r="AP157" s="43">
        <f t="shared" si="34"/>
        <v>0</v>
      </c>
      <c r="AQ157" s="42">
        <f t="shared" si="34"/>
        <v>0</v>
      </c>
      <c r="AR157" s="41">
        <f t="shared" si="35"/>
        <v>0</v>
      </c>
      <c r="AS157" s="40">
        <f t="shared" si="37"/>
        <v>0</v>
      </c>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row>
    <row r="158" spans="2:75" s="2" customFormat="1" ht="21" customHeight="1">
      <c r="B158" s="83">
        <f t="shared" si="36"/>
        <v>143</v>
      </c>
      <c r="C158" s="370"/>
      <c r="D158" s="371"/>
      <c r="E158" s="74"/>
      <c r="F158" s="75"/>
      <c r="G158" s="76"/>
      <c r="H158" s="77"/>
      <c r="I158" s="75"/>
      <c r="J158" s="78"/>
      <c r="K158" s="77"/>
      <c r="L158" s="79"/>
      <c r="M158" s="78"/>
      <c r="N158" s="77"/>
      <c r="O158" s="79"/>
      <c r="P158" s="78"/>
      <c r="Q158" s="77"/>
      <c r="R158" s="75"/>
      <c r="S158" s="78"/>
      <c r="T158" s="77"/>
      <c r="U158" s="75"/>
      <c r="V158" s="78"/>
      <c r="W158" s="77"/>
      <c r="X158" s="75"/>
      <c r="Y158" s="78"/>
      <c r="Z158" s="77"/>
      <c r="AA158" s="75"/>
      <c r="AB158" s="78"/>
      <c r="AC158" s="77"/>
      <c r="AD158" s="75"/>
      <c r="AE158" s="78"/>
      <c r="AF158" s="77"/>
      <c r="AG158" s="75"/>
      <c r="AH158" s="78"/>
      <c r="AI158" s="77"/>
      <c r="AJ158" s="75"/>
      <c r="AK158" s="78"/>
      <c r="AL158" s="77"/>
      <c r="AM158" s="75"/>
      <c r="AN158" s="76"/>
      <c r="AO158" s="80"/>
      <c r="AP158" s="43">
        <f t="shared" si="34"/>
        <v>0</v>
      </c>
      <c r="AQ158" s="42">
        <f t="shared" si="34"/>
        <v>0</v>
      </c>
      <c r="AR158" s="41">
        <f t="shared" si="35"/>
        <v>0</v>
      </c>
      <c r="AS158" s="40">
        <f t="shared" si="37"/>
        <v>0</v>
      </c>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row>
    <row r="159" spans="2:75" s="2" customFormat="1" ht="21" customHeight="1">
      <c r="B159" s="83">
        <f t="shared" si="36"/>
        <v>144</v>
      </c>
      <c r="C159" s="370"/>
      <c r="D159" s="371"/>
      <c r="E159" s="74"/>
      <c r="F159" s="75"/>
      <c r="G159" s="76"/>
      <c r="H159" s="77"/>
      <c r="I159" s="75"/>
      <c r="J159" s="78"/>
      <c r="K159" s="77"/>
      <c r="L159" s="79"/>
      <c r="M159" s="78"/>
      <c r="N159" s="77"/>
      <c r="O159" s="79"/>
      <c r="P159" s="78"/>
      <c r="Q159" s="77"/>
      <c r="R159" s="75"/>
      <c r="S159" s="78"/>
      <c r="T159" s="77"/>
      <c r="U159" s="75"/>
      <c r="V159" s="78"/>
      <c r="W159" s="77"/>
      <c r="X159" s="75"/>
      <c r="Y159" s="78"/>
      <c r="Z159" s="77"/>
      <c r="AA159" s="75"/>
      <c r="AB159" s="78"/>
      <c r="AC159" s="77"/>
      <c r="AD159" s="75"/>
      <c r="AE159" s="78"/>
      <c r="AF159" s="77"/>
      <c r="AG159" s="75"/>
      <c r="AH159" s="78"/>
      <c r="AI159" s="77"/>
      <c r="AJ159" s="75"/>
      <c r="AK159" s="78"/>
      <c r="AL159" s="77"/>
      <c r="AM159" s="75"/>
      <c r="AN159" s="76"/>
      <c r="AO159" s="80"/>
      <c r="AP159" s="43">
        <f t="shared" si="34"/>
        <v>0</v>
      </c>
      <c r="AQ159" s="42">
        <f t="shared" si="34"/>
        <v>0</v>
      </c>
      <c r="AR159" s="41">
        <f t="shared" si="35"/>
        <v>0</v>
      </c>
      <c r="AS159" s="40">
        <f t="shared" si="37"/>
        <v>0</v>
      </c>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row>
    <row r="160" spans="2:75" s="2" customFormat="1" ht="21" customHeight="1">
      <c r="B160" s="83">
        <f t="shared" si="36"/>
        <v>145</v>
      </c>
      <c r="C160" s="370"/>
      <c r="D160" s="371"/>
      <c r="E160" s="74"/>
      <c r="F160" s="75"/>
      <c r="G160" s="76"/>
      <c r="H160" s="77"/>
      <c r="I160" s="75"/>
      <c r="J160" s="78"/>
      <c r="K160" s="77"/>
      <c r="L160" s="79"/>
      <c r="M160" s="78"/>
      <c r="N160" s="77"/>
      <c r="O160" s="79"/>
      <c r="P160" s="78"/>
      <c r="Q160" s="77"/>
      <c r="R160" s="75"/>
      <c r="S160" s="78"/>
      <c r="T160" s="77"/>
      <c r="U160" s="75"/>
      <c r="V160" s="78"/>
      <c r="W160" s="77"/>
      <c r="X160" s="75"/>
      <c r="Y160" s="78"/>
      <c r="Z160" s="77"/>
      <c r="AA160" s="75"/>
      <c r="AB160" s="78"/>
      <c r="AC160" s="77"/>
      <c r="AD160" s="75"/>
      <c r="AE160" s="78"/>
      <c r="AF160" s="77"/>
      <c r="AG160" s="75"/>
      <c r="AH160" s="78"/>
      <c r="AI160" s="77"/>
      <c r="AJ160" s="75"/>
      <c r="AK160" s="78"/>
      <c r="AL160" s="77"/>
      <c r="AM160" s="75"/>
      <c r="AN160" s="76"/>
      <c r="AO160" s="80"/>
      <c r="AP160" s="43">
        <f t="shared" ref="AP160:AQ215" si="38">SUM(E160,H160,K160,N160,Q160,T160,W160,Z160,AC160,AF160,AI160,AL160)</f>
        <v>0</v>
      </c>
      <c r="AQ160" s="42">
        <f t="shared" si="38"/>
        <v>0</v>
      </c>
      <c r="AR160" s="41">
        <f t="shared" si="35"/>
        <v>0</v>
      </c>
      <c r="AS160" s="40">
        <f t="shared" si="37"/>
        <v>0</v>
      </c>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row>
    <row r="161" spans="2:75" s="2" customFormat="1" ht="21" customHeight="1">
      <c r="B161" s="83">
        <f t="shared" si="36"/>
        <v>146</v>
      </c>
      <c r="C161" s="370"/>
      <c r="D161" s="371"/>
      <c r="E161" s="74"/>
      <c r="F161" s="75"/>
      <c r="G161" s="76"/>
      <c r="H161" s="77"/>
      <c r="I161" s="75"/>
      <c r="J161" s="78"/>
      <c r="K161" s="77"/>
      <c r="L161" s="79"/>
      <c r="M161" s="78"/>
      <c r="N161" s="77"/>
      <c r="O161" s="79"/>
      <c r="P161" s="78"/>
      <c r="Q161" s="77"/>
      <c r="R161" s="75"/>
      <c r="S161" s="78"/>
      <c r="T161" s="77"/>
      <c r="U161" s="75"/>
      <c r="V161" s="78"/>
      <c r="W161" s="77"/>
      <c r="X161" s="75"/>
      <c r="Y161" s="78"/>
      <c r="Z161" s="77"/>
      <c r="AA161" s="75"/>
      <c r="AB161" s="78"/>
      <c r="AC161" s="77"/>
      <c r="AD161" s="75"/>
      <c r="AE161" s="78"/>
      <c r="AF161" s="77"/>
      <c r="AG161" s="75"/>
      <c r="AH161" s="78"/>
      <c r="AI161" s="77"/>
      <c r="AJ161" s="75"/>
      <c r="AK161" s="78"/>
      <c r="AL161" s="77"/>
      <c r="AM161" s="75"/>
      <c r="AN161" s="76"/>
      <c r="AO161" s="80"/>
      <c r="AP161" s="43">
        <f t="shared" si="38"/>
        <v>0</v>
      </c>
      <c r="AQ161" s="42">
        <f t="shared" si="38"/>
        <v>0</v>
      </c>
      <c r="AR161" s="41">
        <f t="shared" si="35"/>
        <v>0</v>
      </c>
      <c r="AS161" s="40">
        <f t="shared" si="37"/>
        <v>0</v>
      </c>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row>
    <row r="162" spans="2:75" s="2" customFormat="1" ht="21" customHeight="1">
      <c r="B162" s="83">
        <f t="shared" si="36"/>
        <v>147</v>
      </c>
      <c r="C162" s="370"/>
      <c r="D162" s="371"/>
      <c r="E162" s="74"/>
      <c r="F162" s="75"/>
      <c r="G162" s="76"/>
      <c r="H162" s="77"/>
      <c r="I162" s="75"/>
      <c r="J162" s="78"/>
      <c r="K162" s="77"/>
      <c r="L162" s="79"/>
      <c r="M162" s="78"/>
      <c r="N162" s="77"/>
      <c r="O162" s="79"/>
      <c r="P162" s="78"/>
      <c r="Q162" s="77"/>
      <c r="R162" s="75"/>
      <c r="S162" s="78"/>
      <c r="T162" s="77"/>
      <c r="U162" s="75"/>
      <c r="V162" s="78"/>
      <c r="W162" s="77"/>
      <c r="X162" s="75"/>
      <c r="Y162" s="78"/>
      <c r="Z162" s="77"/>
      <c r="AA162" s="75"/>
      <c r="AB162" s="78"/>
      <c r="AC162" s="77"/>
      <c r="AD162" s="75"/>
      <c r="AE162" s="78"/>
      <c r="AF162" s="77"/>
      <c r="AG162" s="75"/>
      <c r="AH162" s="78"/>
      <c r="AI162" s="77"/>
      <c r="AJ162" s="75"/>
      <c r="AK162" s="78"/>
      <c r="AL162" s="77"/>
      <c r="AM162" s="75"/>
      <c r="AN162" s="76"/>
      <c r="AO162" s="80"/>
      <c r="AP162" s="43">
        <f t="shared" si="38"/>
        <v>0</v>
      </c>
      <c r="AQ162" s="42">
        <f t="shared" si="38"/>
        <v>0</v>
      </c>
      <c r="AR162" s="41">
        <f t="shared" si="35"/>
        <v>0</v>
      </c>
      <c r="AS162" s="40">
        <f t="shared" si="37"/>
        <v>0</v>
      </c>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row>
    <row r="163" spans="2:75" s="2" customFormat="1" ht="21" customHeight="1">
      <c r="B163" s="83">
        <f t="shared" si="36"/>
        <v>148</v>
      </c>
      <c r="C163" s="370"/>
      <c r="D163" s="371"/>
      <c r="E163" s="74"/>
      <c r="F163" s="75"/>
      <c r="G163" s="76"/>
      <c r="H163" s="77"/>
      <c r="I163" s="75"/>
      <c r="J163" s="78"/>
      <c r="K163" s="77"/>
      <c r="L163" s="79"/>
      <c r="M163" s="78"/>
      <c r="N163" s="77"/>
      <c r="O163" s="79"/>
      <c r="P163" s="78"/>
      <c r="Q163" s="77"/>
      <c r="R163" s="75"/>
      <c r="S163" s="78"/>
      <c r="T163" s="77"/>
      <c r="U163" s="75"/>
      <c r="V163" s="78"/>
      <c r="W163" s="77"/>
      <c r="X163" s="75"/>
      <c r="Y163" s="78"/>
      <c r="Z163" s="77"/>
      <c r="AA163" s="75"/>
      <c r="AB163" s="78"/>
      <c r="AC163" s="77"/>
      <c r="AD163" s="75"/>
      <c r="AE163" s="78"/>
      <c r="AF163" s="77"/>
      <c r="AG163" s="75"/>
      <c r="AH163" s="78"/>
      <c r="AI163" s="77"/>
      <c r="AJ163" s="75"/>
      <c r="AK163" s="78"/>
      <c r="AL163" s="77"/>
      <c r="AM163" s="75"/>
      <c r="AN163" s="76"/>
      <c r="AO163" s="80"/>
      <c r="AP163" s="43">
        <f t="shared" si="38"/>
        <v>0</v>
      </c>
      <c r="AQ163" s="42">
        <f t="shared" si="38"/>
        <v>0</v>
      </c>
      <c r="AR163" s="41">
        <f t="shared" si="35"/>
        <v>0</v>
      </c>
      <c r="AS163" s="40">
        <f t="shared" si="37"/>
        <v>0</v>
      </c>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row>
    <row r="164" spans="2:75" s="2" customFormat="1" ht="21" customHeight="1">
      <c r="B164" s="83">
        <f t="shared" si="36"/>
        <v>149</v>
      </c>
      <c r="C164" s="370"/>
      <c r="D164" s="371"/>
      <c r="E164" s="74"/>
      <c r="F164" s="75"/>
      <c r="G164" s="76"/>
      <c r="H164" s="77"/>
      <c r="I164" s="75"/>
      <c r="J164" s="78"/>
      <c r="K164" s="77"/>
      <c r="L164" s="79"/>
      <c r="M164" s="78"/>
      <c r="N164" s="77"/>
      <c r="O164" s="79"/>
      <c r="P164" s="78"/>
      <c r="Q164" s="77"/>
      <c r="R164" s="75"/>
      <c r="S164" s="78"/>
      <c r="T164" s="77"/>
      <c r="U164" s="75"/>
      <c r="V164" s="78"/>
      <c r="W164" s="77"/>
      <c r="X164" s="75"/>
      <c r="Y164" s="78"/>
      <c r="Z164" s="77"/>
      <c r="AA164" s="75"/>
      <c r="AB164" s="78"/>
      <c r="AC164" s="77"/>
      <c r="AD164" s="75"/>
      <c r="AE164" s="78"/>
      <c r="AF164" s="77"/>
      <c r="AG164" s="75"/>
      <c r="AH164" s="78"/>
      <c r="AI164" s="77"/>
      <c r="AJ164" s="75"/>
      <c r="AK164" s="78"/>
      <c r="AL164" s="77"/>
      <c r="AM164" s="75"/>
      <c r="AN164" s="76"/>
      <c r="AO164" s="80"/>
      <c r="AP164" s="43">
        <f t="shared" si="38"/>
        <v>0</v>
      </c>
      <c r="AQ164" s="42">
        <f t="shared" si="38"/>
        <v>0</v>
      </c>
      <c r="AR164" s="41">
        <f t="shared" si="35"/>
        <v>0</v>
      </c>
      <c r="AS164" s="40">
        <f t="shared" si="37"/>
        <v>0</v>
      </c>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row>
    <row r="165" spans="2:75" s="2" customFormat="1" ht="21" customHeight="1">
      <c r="B165" s="83">
        <f t="shared" si="36"/>
        <v>150</v>
      </c>
      <c r="C165" s="370"/>
      <c r="D165" s="371"/>
      <c r="E165" s="74"/>
      <c r="F165" s="75"/>
      <c r="G165" s="76"/>
      <c r="H165" s="77"/>
      <c r="I165" s="75"/>
      <c r="J165" s="78"/>
      <c r="K165" s="77"/>
      <c r="L165" s="79"/>
      <c r="M165" s="78"/>
      <c r="N165" s="77"/>
      <c r="O165" s="79"/>
      <c r="P165" s="78"/>
      <c r="Q165" s="77"/>
      <c r="R165" s="75"/>
      <c r="S165" s="78"/>
      <c r="T165" s="77"/>
      <c r="U165" s="75"/>
      <c r="V165" s="78"/>
      <c r="W165" s="77"/>
      <c r="X165" s="75"/>
      <c r="Y165" s="78"/>
      <c r="Z165" s="77"/>
      <c r="AA165" s="75"/>
      <c r="AB165" s="78"/>
      <c r="AC165" s="77"/>
      <c r="AD165" s="75"/>
      <c r="AE165" s="78"/>
      <c r="AF165" s="77"/>
      <c r="AG165" s="75"/>
      <c r="AH165" s="78"/>
      <c r="AI165" s="77"/>
      <c r="AJ165" s="75"/>
      <c r="AK165" s="78"/>
      <c r="AL165" s="77"/>
      <c r="AM165" s="75"/>
      <c r="AN165" s="76"/>
      <c r="AO165" s="80"/>
      <c r="AP165" s="43">
        <f t="shared" si="38"/>
        <v>0</v>
      </c>
      <c r="AQ165" s="42">
        <f t="shared" si="38"/>
        <v>0</v>
      </c>
      <c r="AR165" s="41">
        <f t="shared" si="35"/>
        <v>0</v>
      </c>
      <c r="AS165" s="40">
        <f t="shared" si="37"/>
        <v>0</v>
      </c>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row>
    <row r="166" spans="2:75" s="2" customFormat="1" ht="21" customHeight="1">
      <c r="B166" s="83">
        <f t="shared" si="36"/>
        <v>151</v>
      </c>
      <c r="C166" s="370"/>
      <c r="D166" s="371"/>
      <c r="E166" s="74"/>
      <c r="F166" s="75"/>
      <c r="G166" s="76"/>
      <c r="H166" s="77"/>
      <c r="I166" s="75"/>
      <c r="J166" s="78"/>
      <c r="K166" s="77"/>
      <c r="L166" s="79"/>
      <c r="M166" s="78"/>
      <c r="N166" s="77"/>
      <c r="O166" s="79"/>
      <c r="P166" s="78"/>
      <c r="Q166" s="77"/>
      <c r="R166" s="75"/>
      <c r="S166" s="78"/>
      <c r="T166" s="77"/>
      <c r="U166" s="75"/>
      <c r="V166" s="78"/>
      <c r="W166" s="77"/>
      <c r="X166" s="75"/>
      <c r="Y166" s="78"/>
      <c r="Z166" s="77"/>
      <c r="AA166" s="75"/>
      <c r="AB166" s="78"/>
      <c r="AC166" s="77"/>
      <c r="AD166" s="75"/>
      <c r="AE166" s="78"/>
      <c r="AF166" s="77"/>
      <c r="AG166" s="75"/>
      <c r="AH166" s="78"/>
      <c r="AI166" s="77"/>
      <c r="AJ166" s="75"/>
      <c r="AK166" s="78"/>
      <c r="AL166" s="77"/>
      <c r="AM166" s="75"/>
      <c r="AN166" s="76"/>
      <c r="AO166" s="80"/>
      <c r="AP166" s="43">
        <f t="shared" si="38"/>
        <v>0</v>
      </c>
      <c r="AQ166" s="42">
        <f t="shared" si="38"/>
        <v>0</v>
      </c>
      <c r="AR166" s="41">
        <f t="shared" si="35"/>
        <v>0</v>
      </c>
      <c r="AS166" s="40">
        <f t="shared" si="37"/>
        <v>0</v>
      </c>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row>
    <row r="167" spans="2:75" s="2" customFormat="1" ht="21" customHeight="1">
      <c r="B167" s="83">
        <f t="shared" si="36"/>
        <v>152</v>
      </c>
      <c r="C167" s="370"/>
      <c r="D167" s="371"/>
      <c r="E167" s="74"/>
      <c r="F167" s="75"/>
      <c r="G167" s="76"/>
      <c r="H167" s="77"/>
      <c r="I167" s="75"/>
      <c r="J167" s="78"/>
      <c r="K167" s="77"/>
      <c r="L167" s="79"/>
      <c r="M167" s="78"/>
      <c r="N167" s="77"/>
      <c r="O167" s="79"/>
      <c r="P167" s="78"/>
      <c r="Q167" s="77"/>
      <c r="R167" s="75"/>
      <c r="S167" s="78"/>
      <c r="T167" s="77"/>
      <c r="U167" s="75"/>
      <c r="V167" s="78"/>
      <c r="W167" s="77"/>
      <c r="X167" s="75"/>
      <c r="Y167" s="78"/>
      <c r="Z167" s="77"/>
      <c r="AA167" s="75"/>
      <c r="AB167" s="78"/>
      <c r="AC167" s="77"/>
      <c r="AD167" s="75"/>
      <c r="AE167" s="78"/>
      <c r="AF167" s="77"/>
      <c r="AG167" s="75"/>
      <c r="AH167" s="78"/>
      <c r="AI167" s="77"/>
      <c r="AJ167" s="75"/>
      <c r="AK167" s="78"/>
      <c r="AL167" s="77"/>
      <c r="AM167" s="75"/>
      <c r="AN167" s="76"/>
      <c r="AO167" s="80"/>
      <c r="AP167" s="43">
        <f t="shared" si="38"/>
        <v>0</v>
      </c>
      <c r="AQ167" s="42">
        <f t="shared" si="38"/>
        <v>0</v>
      </c>
      <c r="AR167" s="41">
        <f t="shared" si="35"/>
        <v>0</v>
      </c>
      <c r="AS167" s="40">
        <f t="shared" si="37"/>
        <v>0</v>
      </c>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row>
    <row r="168" spans="2:75" s="2" customFormat="1" ht="21" customHeight="1">
      <c r="B168" s="83">
        <f t="shared" si="36"/>
        <v>153</v>
      </c>
      <c r="C168" s="370"/>
      <c r="D168" s="371"/>
      <c r="E168" s="74"/>
      <c r="F168" s="75"/>
      <c r="G168" s="76"/>
      <c r="H168" s="77"/>
      <c r="I168" s="75"/>
      <c r="J168" s="78"/>
      <c r="K168" s="77"/>
      <c r="L168" s="79"/>
      <c r="M168" s="78"/>
      <c r="N168" s="77"/>
      <c r="O168" s="79"/>
      <c r="P168" s="78"/>
      <c r="Q168" s="77"/>
      <c r="R168" s="75"/>
      <c r="S168" s="78"/>
      <c r="T168" s="77"/>
      <c r="U168" s="75"/>
      <c r="V168" s="78"/>
      <c r="W168" s="77"/>
      <c r="X168" s="75"/>
      <c r="Y168" s="78"/>
      <c r="Z168" s="77"/>
      <c r="AA168" s="75"/>
      <c r="AB168" s="78"/>
      <c r="AC168" s="77"/>
      <c r="AD168" s="75"/>
      <c r="AE168" s="78"/>
      <c r="AF168" s="77"/>
      <c r="AG168" s="75"/>
      <c r="AH168" s="78"/>
      <c r="AI168" s="77"/>
      <c r="AJ168" s="75"/>
      <c r="AK168" s="78"/>
      <c r="AL168" s="77"/>
      <c r="AM168" s="75"/>
      <c r="AN168" s="76"/>
      <c r="AO168" s="80"/>
      <c r="AP168" s="43">
        <f t="shared" si="38"/>
        <v>0</v>
      </c>
      <c r="AQ168" s="42">
        <f t="shared" si="38"/>
        <v>0</v>
      </c>
      <c r="AR168" s="41">
        <f t="shared" si="35"/>
        <v>0</v>
      </c>
      <c r="AS168" s="40">
        <f t="shared" si="37"/>
        <v>0</v>
      </c>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row>
    <row r="169" spans="2:75" s="2" customFormat="1" ht="21" customHeight="1">
      <c r="B169" s="83">
        <f t="shared" si="36"/>
        <v>154</v>
      </c>
      <c r="C169" s="370"/>
      <c r="D169" s="371"/>
      <c r="E169" s="74"/>
      <c r="F169" s="75"/>
      <c r="G169" s="76"/>
      <c r="H169" s="77"/>
      <c r="I169" s="75"/>
      <c r="J169" s="78"/>
      <c r="K169" s="77"/>
      <c r="L169" s="79"/>
      <c r="M169" s="78"/>
      <c r="N169" s="77"/>
      <c r="O169" s="79"/>
      <c r="P169" s="78"/>
      <c r="Q169" s="77"/>
      <c r="R169" s="75"/>
      <c r="S169" s="78"/>
      <c r="T169" s="77"/>
      <c r="U169" s="75"/>
      <c r="V169" s="78"/>
      <c r="W169" s="77"/>
      <c r="X169" s="75"/>
      <c r="Y169" s="78"/>
      <c r="Z169" s="77"/>
      <c r="AA169" s="75"/>
      <c r="AB169" s="78"/>
      <c r="AC169" s="77"/>
      <c r="AD169" s="75"/>
      <c r="AE169" s="78"/>
      <c r="AF169" s="77"/>
      <c r="AG169" s="75"/>
      <c r="AH169" s="78"/>
      <c r="AI169" s="77"/>
      <c r="AJ169" s="75"/>
      <c r="AK169" s="78"/>
      <c r="AL169" s="77"/>
      <c r="AM169" s="75"/>
      <c r="AN169" s="76"/>
      <c r="AO169" s="80"/>
      <c r="AP169" s="43">
        <f t="shared" si="38"/>
        <v>0</v>
      </c>
      <c r="AQ169" s="42">
        <f t="shared" si="38"/>
        <v>0</v>
      </c>
      <c r="AR169" s="41">
        <f t="shared" si="35"/>
        <v>0</v>
      </c>
      <c r="AS169" s="40">
        <f t="shared" si="37"/>
        <v>0</v>
      </c>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row>
    <row r="170" spans="2:75" s="2" customFormat="1" ht="21" customHeight="1">
      <c r="B170" s="83">
        <f t="shared" si="36"/>
        <v>155</v>
      </c>
      <c r="C170" s="370"/>
      <c r="D170" s="371"/>
      <c r="E170" s="74"/>
      <c r="F170" s="75"/>
      <c r="G170" s="76"/>
      <c r="H170" s="77"/>
      <c r="I170" s="75"/>
      <c r="J170" s="78"/>
      <c r="K170" s="77"/>
      <c r="L170" s="79"/>
      <c r="M170" s="78"/>
      <c r="N170" s="77"/>
      <c r="O170" s="79"/>
      <c r="P170" s="78"/>
      <c r="Q170" s="77"/>
      <c r="R170" s="75"/>
      <c r="S170" s="78"/>
      <c r="T170" s="77"/>
      <c r="U170" s="75"/>
      <c r="V170" s="78"/>
      <c r="W170" s="77"/>
      <c r="X170" s="75"/>
      <c r="Y170" s="78"/>
      <c r="Z170" s="77"/>
      <c r="AA170" s="75"/>
      <c r="AB170" s="78"/>
      <c r="AC170" s="77"/>
      <c r="AD170" s="75"/>
      <c r="AE170" s="78"/>
      <c r="AF170" s="77"/>
      <c r="AG170" s="75"/>
      <c r="AH170" s="78"/>
      <c r="AI170" s="77"/>
      <c r="AJ170" s="75"/>
      <c r="AK170" s="78"/>
      <c r="AL170" s="77"/>
      <c r="AM170" s="75"/>
      <c r="AN170" s="76"/>
      <c r="AO170" s="80"/>
      <c r="AP170" s="43">
        <f t="shared" si="38"/>
        <v>0</v>
      </c>
      <c r="AQ170" s="42">
        <f t="shared" si="38"/>
        <v>0</v>
      </c>
      <c r="AR170" s="41">
        <f t="shared" si="35"/>
        <v>0</v>
      </c>
      <c r="AS170" s="40">
        <f t="shared" si="37"/>
        <v>0</v>
      </c>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row>
    <row r="171" spans="2:75" s="2" customFormat="1" ht="21" customHeight="1">
      <c r="B171" s="83">
        <f t="shared" si="36"/>
        <v>156</v>
      </c>
      <c r="C171" s="370"/>
      <c r="D171" s="371"/>
      <c r="E171" s="74"/>
      <c r="F171" s="75"/>
      <c r="G171" s="76"/>
      <c r="H171" s="77"/>
      <c r="I171" s="75"/>
      <c r="J171" s="78"/>
      <c r="K171" s="77"/>
      <c r="L171" s="79"/>
      <c r="M171" s="78"/>
      <c r="N171" s="77"/>
      <c r="O171" s="79"/>
      <c r="P171" s="78"/>
      <c r="Q171" s="77"/>
      <c r="R171" s="75"/>
      <c r="S171" s="78"/>
      <c r="T171" s="77"/>
      <c r="U171" s="75"/>
      <c r="V171" s="78"/>
      <c r="W171" s="77"/>
      <c r="X171" s="75"/>
      <c r="Y171" s="78"/>
      <c r="Z171" s="77"/>
      <c r="AA171" s="75"/>
      <c r="AB171" s="78"/>
      <c r="AC171" s="77"/>
      <c r="AD171" s="75"/>
      <c r="AE171" s="78"/>
      <c r="AF171" s="77"/>
      <c r="AG171" s="75"/>
      <c r="AH171" s="78"/>
      <c r="AI171" s="77"/>
      <c r="AJ171" s="75"/>
      <c r="AK171" s="78"/>
      <c r="AL171" s="77"/>
      <c r="AM171" s="75"/>
      <c r="AN171" s="76"/>
      <c r="AO171" s="80"/>
      <c r="AP171" s="43">
        <f t="shared" si="38"/>
        <v>0</v>
      </c>
      <c r="AQ171" s="42">
        <f t="shared" si="38"/>
        <v>0</v>
      </c>
      <c r="AR171" s="41">
        <f t="shared" si="35"/>
        <v>0</v>
      </c>
      <c r="AS171" s="40">
        <f t="shared" si="37"/>
        <v>0</v>
      </c>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row>
    <row r="172" spans="2:75" s="2" customFormat="1" ht="21" customHeight="1">
      <c r="B172" s="83">
        <f t="shared" si="36"/>
        <v>157</v>
      </c>
      <c r="C172" s="370"/>
      <c r="D172" s="371"/>
      <c r="E172" s="74"/>
      <c r="F172" s="75"/>
      <c r="G172" s="76"/>
      <c r="H172" s="77"/>
      <c r="I172" s="75"/>
      <c r="J172" s="78"/>
      <c r="K172" s="77"/>
      <c r="L172" s="79"/>
      <c r="M172" s="78"/>
      <c r="N172" s="77"/>
      <c r="O172" s="79"/>
      <c r="P172" s="78"/>
      <c r="Q172" s="77"/>
      <c r="R172" s="75"/>
      <c r="S172" s="78"/>
      <c r="T172" s="77"/>
      <c r="U172" s="75"/>
      <c r="V172" s="78"/>
      <c r="W172" s="77"/>
      <c r="X172" s="75"/>
      <c r="Y172" s="78"/>
      <c r="Z172" s="77"/>
      <c r="AA172" s="75"/>
      <c r="AB172" s="78"/>
      <c r="AC172" s="77"/>
      <c r="AD172" s="75"/>
      <c r="AE172" s="78"/>
      <c r="AF172" s="77"/>
      <c r="AG172" s="75"/>
      <c r="AH172" s="78"/>
      <c r="AI172" s="77"/>
      <c r="AJ172" s="75"/>
      <c r="AK172" s="78"/>
      <c r="AL172" s="77"/>
      <c r="AM172" s="75"/>
      <c r="AN172" s="76"/>
      <c r="AO172" s="80"/>
      <c r="AP172" s="43">
        <f t="shared" si="38"/>
        <v>0</v>
      </c>
      <c r="AQ172" s="42">
        <f t="shared" si="38"/>
        <v>0</v>
      </c>
      <c r="AR172" s="41">
        <f t="shared" si="35"/>
        <v>0</v>
      </c>
      <c r="AS172" s="40">
        <f t="shared" si="37"/>
        <v>0</v>
      </c>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row>
    <row r="173" spans="2:75" s="2" customFormat="1" ht="21" customHeight="1">
      <c r="B173" s="83">
        <f t="shared" si="36"/>
        <v>158</v>
      </c>
      <c r="C173" s="370"/>
      <c r="D173" s="371"/>
      <c r="E173" s="74"/>
      <c r="F173" s="75"/>
      <c r="G173" s="76"/>
      <c r="H173" s="77"/>
      <c r="I173" s="75"/>
      <c r="J173" s="78"/>
      <c r="K173" s="77"/>
      <c r="L173" s="79"/>
      <c r="M173" s="78"/>
      <c r="N173" s="77"/>
      <c r="O173" s="79"/>
      <c r="P173" s="78"/>
      <c r="Q173" s="77"/>
      <c r="R173" s="75"/>
      <c r="S173" s="78"/>
      <c r="T173" s="77"/>
      <c r="U173" s="75"/>
      <c r="V173" s="78"/>
      <c r="W173" s="77"/>
      <c r="X173" s="75"/>
      <c r="Y173" s="78"/>
      <c r="Z173" s="77"/>
      <c r="AA173" s="75"/>
      <c r="AB173" s="78"/>
      <c r="AC173" s="77"/>
      <c r="AD173" s="75"/>
      <c r="AE173" s="78"/>
      <c r="AF173" s="77"/>
      <c r="AG173" s="75"/>
      <c r="AH173" s="78"/>
      <c r="AI173" s="77"/>
      <c r="AJ173" s="75"/>
      <c r="AK173" s="78"/>
      <c r="AL173" s="77"/>
      <c r="AM173" s="75"/>
      <c r="AN173" s="76"/>
      <c r="AO173" s="80"/>
      <c r="AP173" s="43">
        <f t="shared" si="38"/>
        <v>0</v>
      </c>
      <c r="AQ173" s="42">
        <f t="shared" si="38"/>
        <v>0</v>
      </c>
      <c r="AR173" s="41">
        <f t="shared" si="35"/>
        <v>0</v>
      </c>
      <c r="AS173" s="40">
        <f t="shared" si="37"/>
        <v>0</v>
      </c>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row>
    <row r="174" spans="2:75" s="2" customFormat="1" ht="21" customHeight="1">
      <c r="B174" s="83">
        <f t="shared" si="36"/>
        <v>159</v>
      </c>
      <c r="C174" s="370"/>
      <c r="D174" s="371"/>
      <c r="E174" s="74"/>
      <c r="F174" s="75"/>
      <c r="G174" s="76"/>
      <c r="H174" s="77"/>
      <c r="I174" s="75"/>
      <c r="J174" s="78"/>
      <c r="K174" s="77"/>
      <c r="L174" s="79"/>
      <c r="M174" s="78"/>
      <c r="N174" s="77"/>
      <c r="O174" s="79"/>
      <c r="P174" s="78"/>
      <c r="Q174" s="77"/>
      <c r="R174" s="75"/>
      <c r="S174" s="78"/>
      <c r="T174" s="77"/>
      <c r="U174" s="75"/>
      <c r="V174" s="78"/>
      <c r="W174" s="77"/>
      <c r="X174" s="75"/>
      <c r="Y174" s="78"/>
      <c r="Z174" s="77"/>
      <c r="AA174" s="75"/>
      <c r="AB174" s="78"/>
      <c r="AC174" s="77"/>
      <c r="AD174" s="75"/>
      <c r="AE174" s="78"/>
      <c r="AF174" s="77"/>
      <c r="AG174" s="75"/>
      <c r="AH174" s="78"/>
      <c r="AI174" s="77"/>
      <c r="AJ174" s="75"/>
      <c r="AK174" s="78"/>
      <c r="AL174" s="77"/>
      <c r="AM174" s="75"/>
      <c r="AN174" s="76"/>
      <c r="AO174" s="80"/>
      <c r="AP174" s="43">
        <f t="shared" si="38"/>
        <v>0</v>
      </c>
      <c r="AQ174" s="42">
        <f t="shared" si="38"/>
        <v>0</v>
      </c>
      <c r="AR174" s="41">
        <f t="shared" si="35"/>
        <v>0</v>
      </c>
      <c r="AS174" s="40">
        <f t="shared" si="37"/>
        <v>0</v>
      </c>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row>
    <row r="175" spans="2:75" s="2" customFormat="1" ht="21" customHeight="1">
      <c r="B175" s="83">
        <f t="shared" si="36"/>
        <v>160</v>
      </c>
      <c r="C175" s="370"/>
      <c r="D175" s="371"/>
      <c r="E175" s="74"/>
      <c r="F175" s="75"/>
      <c r="G175" s="76"/>
      <c r="H175" s="77"/>
      <c r="I175" s="75"/>
      <c r="J175" s="78"/>
      <c r="K175" s="77"/>
      <c r="L175" s="79"/>
      <c r="M175" s="78"/>
      <c r="N175" s="77"/>
      <c r="O175" s="79"/>
      <c r="P175" s="78"/>
      <c r="Q175" s="77"/>
      <c r="R175" s="75"/>
      <c r="S175" s="78"/>
      <c r="T175" s="77"/>
      <c r="U175" s="75"/>
      <c r="V175" s="78"/>
      <c r="W175" s="77"/>
      <c r="X175" s="75"/>
      <c r="Y175" s="78"/>
      <c r="Z175" s="77"/>
      <c r="AA175" s="75"/>
      <c r="AB175" s="78"/>
      <c r="AC175" s="77"/>
      <c r="AD175" s="75"/>
      <c r="AE175" s="78"/>
      <c r="AF175" s="77"/>
      <c r="AG175" s="75"/>
      <c r="AH175" s="78"/>
      <c r="AI175" s="77"/>
      <c r="AJ175" s="75"/>
      <c r="AK175" s="78"/>
      <c r="AL175" s="77"/>
      <c r="AM175" s="75"/>
      <c r="AN175" s="76"/>
      <c r="AO175" s="80"/>
      <c r="AP175" s="43">
        <f t="shared" si="38"/>
        <v>0</v>
      </c>
      <c r="AQ175" s="42">
        <f t="shared" si="38"/>
        <v>0</v>
      </c>
      <c r="AR175" s="41">
        <f t="shared" si="35"/>
        <v>0</v>
      </c>
      <c r="AS175" s="40">
        <f t="shared" si="37"/>
        <v>0</v>
      </c>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row>
    <row r="176" spans="2:75" s="2" customFormat="1" ht="21" customHeight="1">
      <c r="B176" s="83">
        <f t="shared" si="36"/>
        <v>161</v>
      </c>
      <c r="C176" s="370"/>
      <c r="D176" s="371"/>
      <c r="E176" s="74"/>
      <c r="F176" s="75"/>
      <c r="G176" s="76"/>
      <c r="H176" s="77"/>
      <c r="I176" s="75"/>
      <c r="J176" s="78"/>
      <c r="K176" s="77"/>
      <c r="L176" s="79"/>
      <c r="M176" s="78"/>
      <c r="N176" s="77"/>
      <c r="O176" s="79"/>
      <c r="P176" s="78"/>
      <c r="Q176" s="77"/>
      <c r="R176" s="75"/>
      <c r="S176" s="78"/>
      <c r="T176" s="77"/>
      <c r="U176" s="75"/>
      <c r="V176" s="78"/>
      <c r="W176" s="77"/>
      <c r="X176" s="75"/>
      <c r="Y176" s="78"/>
      <c r="Z176" s="77"/>
      <c r="AA176" s="75"/>
      <c r="AB176" s="78"/>
      <c r="AC176" s="77"/>
      <c r="AD176" s="75"/>
      <c r="AE176" s="78"/>
      <c r="AF176" s="77"/>
      <c r="AG176" s="75"/>
      <c r="AH176" s="78"/>
      <c r="AI176" s="77"/>
      <c r="AJ176" s="75"/>
      <c r="AK176" s="78"/>
      <c r="AL176" s="77"/>
      <c r="AM176" s="75"/>
      <c r="AN176" s="76"/>
      <c r="AO176" s="80"/>
      <c r="AP176" s="43">
        <f t="shared" si="38"/>
        <v>0</v>
      </c>
      <c r="AQ176" s="42">
        <f t="shared" si="38"/>
        <v>0</v>
      </c>
      <c r="AR176" s="41">
        <f t="shared" si="35"/>
        <v>0</v>
      </c>
      <c r="AS176" s="40">
        <f t="shared" si="37"/>
        <v>0</v>
      </c>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row>
    <row r="177" spans="2:75" s="2" customFormat="1" ht="21" customHeight="1">
      <c r="B177" s="83">
        <f t="shared" si="36"/>
        <v>162</v>
      </c>
      <c r="C177" s="370"/>
      <c r="D177" s="371"/>
      <c r="E177" s="74"/>
      <c r="F177" s="75"/>
      <c r="G177" s="76"/>
      <c r="H177" s="77"/>
      <c r="I177" s="75"/>
      <c r="J177" s="78"/>
      <c r="K177" s="77"/>
      <c r="L177" s="79"/>
      <c r="M177" s="78"/>
      <c r="N177" s="77"/>
      <c r="O177" s="79"/>
      <c r="P177" s="78"/>
      <c r="Q177" s="77"/>
      <c r="R177" s="75"/>
      <c r="S177" s="78"/>
      <c r="T177" s="77"/>
      <c r="U177" s="75"/>
      <c r="V177" s="78"/>
      <c r="W177" s="77"/>
      <c r="X177" s="75"/>
      <c r="Y177" s="78"/>
      <c r="Z177" s="77"/>
      <c r="AA177" s="75"/>
      <c r="AB177" s="78"/>
      <c r="AC177" s="77"/>
      <c r="AD177" s="75"/>
      <c r="AE177" s="78"/>
      <c r="AF177" s="77"/>
      <c r="AG177" s="75"/>
      <c r="AH177" s="78"/>
      <c r="AI177" s="77"/>
      <c r="AJ177" s="75"/>
      <c r="AK177" s="78"/>
      <c r="AL177" s="77"/>
      <c r="AM177" s="75"/>
      <c r="AN177" s="76"/>
      <c r="AO177" s="80"/>
      <c r="AP177" s="43">
        <f t="shared" si="38"/>
        <v>0</v>
      </c>
      <c r="AQ177" s="42">
        <f t="shared" si="38"/>
        <v>0</v>
      </c>
      <c r="AR177" s="41">
        <f t="shared" si="35"/>
        <v>0</v>
      </c>
      <c r="AS177" s="40">
        <f t="shared" si="37"/>
        <v>0</v>
      </c>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row>
    <row r="178" spans="2:75" s="2" customFormat="1" ht="21" customHeight="1">
      <c r="B178" s="83">
        <f t="shared" si="36"/>
        <v>163</v>
      </c>
      <c r="C178" s="370"/>
      <c r="D178" s="371"/>
      <c r="E178" s="74"/>
      <c r="F178" s="75"/>
      <c r="G178" s="76"/>
      <c r="H178" s="77"/>
      <c r="I178" s="75"/>
      <c r="J178" s="78"/>
      <c r="K178" s="77"/>
      <c r="L178" s="79"/>
      <c r="M178" s="78"/>
      <c r="N178" s="77"/>
      <c r="O178" s="79"/>
      <c r="P178" s="78"/>
      <c r="Q178" s="77"/>
      <c r="R178" s="75"/>
      <c r="S178" s="78"/>
      <c r="T178" s="77"/>
      <c r="U178" s="75"/>
      <c r="V178" s="78"/>
      <c r="W178" s="77"/>
      <c r="X178" s="75"/>
      <c r="Y178" s="78"/>
      <c r="Z178" s="77"/>
      <c r="AA178" s="75"/>
      <c r="AB178" s="78"/>
      <c r="AC178" s="77"/>
      <c r="AD178" s="75"/>
      <c r="AE178" s="78"/>
      <c r="AF178" s="77"/>
      <c r="AG178" s="75"/>
      <c r="AH178" s="78"/>
      <c r="AI178" s="77"/>
      <c r="AJ178" s="75"/>
      <c r="AK178" s="78"/>
      <c r="AL178" s="77"/>
      <c r="AM178" s="75"/>
      <c r="AN178" s="76"/>
      <c r="AO178" s="80"/>
      <c r="AP178" s="43">
        <f t="shared" si="38"/>
        <v>0</v>
      </c>
      <c r="AQ178" s="42">
        <f t="shared" si="38"/>
        <v>0</v>
      </c>
      <c r="AR178" s="41">
        <f t="shared" si="35"/>
        <v>0</v>
      </c>
      <c r="AS178" s="40">
        <f t="shared" si="37"/>
        <v>0</v>
      </c>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row>
    <row r="179" spans="2:75" s="2" customFormat="1" ht="21" customHeight="1">
      <c r="B179" s="83">
        <f t="shared" si="36"/>
        <v>164</v>
      </c>
      <c r="C179" s="370"/>
      <c r="D179" s="371"/>
      <c r="E179" s="74"/>
      <c r="F179" s="75"/>
      <c r="G179" s="76"/>
      <c r="H179" s="77"/>
      <c r="I179" s="75"/>
      <c r="J179" s="78"/>
      <c r="K179" s="77"/>
      <c r="L179" s="79"/>
      <c r="M179" s="78"/>
      <c r="N179" s="77"/>
      <c r="O179" s="79"/>
      <c r="P179" s="78"/>
      <c r="Q179" s="77"/>
      <c r="R179" s="75"/>
      <c r="S179" s="78"/>
      <c r="T179" s="77"/>
      <c r="U179" s="75"/>
      <c r="V179" s="78"/>
      <c r="W179" s="77"/>
      <c r="X179" s="75"/>
      <c r="Y179" s="78"/>
      <c r="Z179" s="77"/>
      <c r="AA179" s="75"/>
      <c r="AB179" s="78"/>
      <c r="AC179" s="77"/>
      <c r="AD179" s="75"/>
      <c r="AE179" s="78"/>
      <c r="AF179" s="77"/>
      <c r="AG179" s="75"/>
      <c r="AH179" s="78"/>
      <c r="AI179" s="77"/>
      <c r="AJ179" s="75"/>
      <c r="AK179" s="78"/>
      <c r="AL179" s="77"/>
      <c r="AM179" s="75"/>
      <c r="AN179" s="76"/>
      <c r="AO179" s="80"/>
      <c r="AP179" s="43">
        <f t="shared" si="38"/>
        <v>0</v>
      </c>
      <c r="AQ179" s="42">
        <f t="shared" si="38"/>
        <v>0</v>
      </c>
      <c r="AR179" s="41">
        <f t="shared" si="35"/>
        <v>0</v>
      </c>
      <c r="AS179" s="40">
        <f t="shared" si="37"/>
        <v>0</v>
      </c>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row>
    <row r="180" spans="2:75" s="2" customFormat="1" ht="21" customHeight="1">
      <c r="B180" s="83">
        <f t="shared" si="36"/>
        <v>165</v>
      </c>
      <c r="C180" s="370"/>
      <c r="D180" s="371"/>
      <c r="E180" s="74"/>
      <c r="F180" s="75"/>
      <c r="G180" s="76"/>
      <c r="H180" s="77"/>
      <c r="I180" s="75"/>
      <c r="J180" s="78"/>
      <c r="K180" s="77"/>
      <c r="L180" s="79"/>
      <c r="M180" s="78"/>
      <c r="N180" s="77"/>
      <c r="O180" s="79"/>
      <c r="P180" s="78"/>
      <c r="Q180" s="77"/>
      <c r="R180" s="75"/>
      <c r="S180" s="78"/>
      <c r="T180" s="77"/>
      <c r="U180" s="75"/>
      <c r="V180" s="78"/>
      <c r="W180" s="77"/>
      <c r="X180" s="75"/>
      <c r="Y180" s="78"/>
      <c r="Z180" s="77"/>
      <c r="AA180" s="75"/>
      <c r="AB180" s="78"/>
      <c r="AC180" s="77"/>
      <c r="AD180" s="75"/>
      <c r="AE180" s="78"/>
      <c r="AF180" s="77"/>
      <c r="AG180" s="75"/>
      <c r="AH180" s="78"/>
      <c r="AI180" s="77"/>
      <c r="AJ180" s="75"/>
      <c r="AK180" s="78"/>
      <c r="AL180" s="77"/>
      <c r="AM180" s="75"/>
      <c r="AN180" s="76"/>
      <c r="AO180" s="80"/>
      <c r="AP180" s="43">
        <f t="shared" si="38"/>
        <v>0</v>
      </c>
      <c r="AQ180" s="42">
        <f t="shared" si="38"/>
        <v>0</v>
      </c>
      <c r="AR180" s="41">
        <f t="shared" si="35"/>
        <v>0</v>
      </c>
      <c r="AS180" s="40">
        <f t="shared" si="37"/>
        <v>0</v>
      </c>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row>
    <row r="181" spans="2:75" s="2" customFormat="1" ht="21" customHeight="1">
      <c r="B181" s="83">
        <f t="shared" si="36"/>
        <v>166</v>
      </c>
      <c r="C181" s="370"/>
      <c r="D181" s="371"/>
      <c r="E181" s="74"/>
      <c r="F181" s="75"/>
      <c r="G181" s="76"/>
      <c r="H181" s="77"/>
      <c r="I181" s="75"/>
      <c r="J181" s="78"/>
      <c r="K181" s="77"/>
      <c r="L181" s="79"/>
      <c r="M181" s="78"/>
      <c r="N181" s="77"/>
      <c r="O181" s="79"/>
      <c r="P181" s="78"/>
      <c r="Q181" s="77"/>
      <c r="R181" s="75"/>
      <c r="S181" s="78"/>
      <c r="T181" s="77"/>
      <c r="U181" s="75"/>
      <c r="V181" s="78"/>
      <c r="W181" s="77"/>
      <c r="X181" s="75"/>
      <c r="Y181" s="78"/>
      <c r="Z181" s="77"/>
      <c r="AA181" s="75"/>
      <c r="AB181" s="78"/>
      <c r="AC181" s="77"/>
      <c r="AD181" s="75"/>
      <c r="AE181" s="78"/>
      <c r="AF181" s="77"/>
      <c r="AG181" s="75"/>
      <c r="AH181" s="78"/>
      <c r="AI181" s="77"/>
      <c r="AJ181" s="75"/>
      <c r="AK181" s="78"/>
      <c r="AL181" s="77"/>
      <c r="AM181" s="75"/>
      <c r="AN181" s="76"/>
      <c r="AO181" s="80"/>
      <c r="AP181" s="43">
        <f t="shared" si="38"/>
        <v>0</v>
      </c>
      <c r="AQ181" s="42">
        <f t="shared" si="38"/>
        <v>0</v>
      </c>
      <c r="AR181" s="41">
        <f t="shared" si="35"/>
        <v>0</v>
      </c>
      <c r="AS181" s="40">
        <f t="shared" si="37"/>
        <v>0</v>
      </c>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row>
    <row r="182" spans="2:75" s="2" customFormat="1" ht="21" customHeight="1">
      <c r="B182" s="83">
        <f t="shared" si="36"/>
        <v>167</v>
      </c>
      <c r="C182" s="370"/>
      <c r="D182" s="371"/>
      <c r="E182" s="74"/>
      <c r="F182" s="75"/>
      <c r="G182" s="76"/>
      <c r="H182" s="77"/>
      <c r="I182" s="75"/>
      <c r="J182" s="78"/>
      <c r="K182" s="77"/>
      <c r="L182" s="79"/>
      <c r="M182" s="78"/>
      <c r="N182" s="77"/>
      <c r="O182" s="79"/>
      <c r="P182" s="78"/>
      <c r="Q182" s="77"/>
      <c r="R182" s="75"/>
      <c r="S182" s="78"/>
      <c r="T182" s="77"/>
      <c r="U182" s="75"/>
      <c r="V182" s="78"/>
      <c r="W182" s="77"/>
      <c r="X182" s="75"/>
      <c r="Y182" s="78"/>
      <c r="Z182" s="77"/>
      <c r="AA182" s="75"/>
      <c r="AB182" s="78"/>
      <c r="AC182" s="77"/>
      <c r="AD182" s="75"/>
      <c r="AE182" s="78"/>
      <c r="AF182" s="77"/>
      <c r="AG182" s="75"/>
      <c r="AH182" s="78"/>
      <c r="AI182" s="77"/>
      <c r="AJ182" s="75"/>
      <c r="AK182" s="78"/>
      <c r="AL182" s="77"/>
      <c r="AM182" s="75"/>
      <c r="AN182" s="76"/>
      <c r="AO182" s="80"/>
      <c r="AP182" s="43">
        <f t="shared" si="38"/>
        <v>0</v>
      </c>
      <c r="AQ182" s="42">
        <f t="shared" si="38"/>
        <v>0</v>
      </c>
      <c r="AR182" s="41">
        <f t="shared" si="35"/>
        <v>0</v>
      </c>
      <c r="AS182" s="40">
        <f t="shared" si="37"/>
        <v>0</v>
      </c>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row>
    <row r="183" spans="2:75" s="2" customFormat="1" ht="21" customHeight="1">
      <c r="B183" s="83">
        <f t="shared" si="36"/>
        <v>168</v>
      </c>
      <c r="C183" s="370"/>
      <c r="D183" s="371"/>
      <c r="E183" s="74"/>
      <c r="F183" s="75"/>
      <c r="G183" s="76"/>
      <c r="H183" s="77"/>
      <c r="I183" s="75"/>
      <c r="J183" s="78"/>
      <c r="K183" s="77"/>
      <c r="L183" s="79"/>
      <c r="M183" s="78"/>
      <c r="N183" s="77"/>
      <c r="O183" s="79"/>
      <c r="P183" s="78"/>
      <c r="Q183" s="77"/>
      <c r="R183" s="75"/>
      <c r="S183" s="78"/>
      <c r="T183" s="77"/>
      <c r="U183" s="75"/>
      <c r="V183" s="78"/>
      <c r="W183" s="77"/>
      <c r="X183" s="75"/>
      <c r="Y183" s="78"/>
      <c r="Z183" s="77"/>
      <c r="AA183" s="75"/>
      <c r="AB183" s="78"/>
      <c r="AC183" s="77"/>
      <c r="AD183" s="75"/>
      <c r="AE183" s="78"/>
      <c r="AF183" s="77"/>
      <c r="AG183" s="75"/>
      <c r="AH183" s="78"/>
      <c r="AI183" s="77"/>
      <c r="AJ183" s="75"/>
      <c r="AK183" s="78"/>
      <c r="AL183" s="77"/>
      <c r="AM183" s="75"/>
      <c r="AN183" s="76"/>
      <c r="AO183" s="80"/>
      <c r="AP183" s="43">
        <f t="shared" si="38"/>
        <v>0</v>
      </c>
      <c r="AQ183" s="42">
        <f t="shared" si="38"/>
        <v>0</v>
      </c>
      <c r="AR183" s="41">
        <f t="shared" si="35"/>
        <v>0</v>
      </c>
      <c r="AS183" s="40">
        <f t="shared" si="37"/>
        <v>0</v>
      </c>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row>
    <row r="184" spans="2:75" s="2" customFormat="1" ht="21" customHeight="1">
      <c r="B184" s="83">
        <f t="shared" si="36"/>
        <v>169</v>
      </c>
      <c r="C184" s="370"/>
      <c r="D184" s="371"/>
      <c r="E184" s="74"/>
      <c r="F184" s="75"/>
      <c r="G184" s="76"/>
      <c r="H184" s="77"/>
      <c r="I184" s="75"/>
      <c r="J184" s="78"/>
      <c r="K184" s="77"/>
      <c r="L184" s="79"/>
      <c r="M184" s="78"/>
      <c r="N184" s="77"/>
      <c r="O184" s="79"/>
      <c r="P184" s="78"/>
      <c r="Q184" s="77"/>
      <c r="R184" s="75"/>
      <c r="S184" s="78"/>
      <c r="T184" s="77"/>
      <c r="U184" s="75"/>
      <c r="V184" s="78"/>
      <c r="W184" s="77"/>
      <c r="X184" s="75"/>
      <c r="Y184" s="78"/>
      <c r="Z184" s="77"/>
      <c r="AA184" s="75"/>
      <c r="AB184" s="78"/>
      <c r="AC184" s="77"/>
      <c r="AD184" s="75"/>
      <c r="AE184" s="78"/>
      <c r="AF184" s="77"/>
      <c r="AG184" s="75"/>
      <c r="AH184" s="78"/>
      <c r="AI184" s="77"/>
      <c r="AJ184" s="75"/>
      <c r="AK184" s="78"/>
      <c r="AL184" s="77"/>
      <c r="AM184" s="75"/>
      <c r="AN184" s="76"/>
      <c r="AO184" s="80"/>
      <c r="AP184" s="43">
        <f t="shared" si="38"/>
        <v>0</v>
      </c>
      <c r="AQ184" s="42">
        <f t="shared" si="38"/>
        <v>0</v>
      </c>
      <c r="AR184" s="41">
        <f t="shared" si="35"/>
        <v>0</v>
      </c>
      <c r="AS184" s="40">
        <f t="shared" si="37"/>
        <v>0</v>
      </c>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row>
    <row r="185" spans="2:75" s="2" customFormat="1" ht="21" customHeight="1">
      <c r="B185" s="83">
        <f t="shared" si="36"/>
        <v>170</v>
      </c>
      <c r="C185" s="370"/>
      <c r="D185" s="371"/>
      <c r="E185" s="74"/>
      <c r="F185" s="75"/>
      <c r="G185" s="76"/>
      <c r="H185" s="77"/>
      <c r="I185" s="75"/>
      <c r="J185" s="78"/>
      <c r="K185" s="77"/>
      <c r="L185" s="79"/>
      <c r="M185" s="78"/>
      <c r="N185" s="77"/>
      <c r="O185" s="79"/>
      <c r="P185" s="78"/>
      <c r="Q185" s="77"/>
      <c r="R185" s="75"/>
      <c r="S185" s="78"/>
      <c r="T185" s="77"/>
      <c r="U185" s="75"/>
      <c r="V185" s="78"/>
      <c r="W185" s="77"/>
      <c r="X185" s="75"/>
      <c r="Y185" s="78"/>
      <c r="Z185" s="77"/>
      <c r="AA185" s="75"/>
      <c r="AB185" s="78"/>
      <c r="AC185" s="77"/>
      <c r="AD185" s="75"/>
      <c r="AE185" s="78"/>
      <c r="AF185" s="77"/>
      <c r="AG185" s="75"/>
      <c r="AH185" s="78"/>
      <c r="AI185" s="77"/>
      <c r="AJ185" s="75"/>
      <c r="AK185" s="78"/>
      <c r="AL185" s="77"/>
      <c r="AM185" s="75"/>
      <c r="AN185" s="76"/>
      <c r="AO185" s="80"/>
      <c r="AP185" s="43">
        <f t="shared" si="38"/>
        <v>0</v>
      </c>
      <c r="AQ185" s="42">
        <f t="shared" si="38"/>
        <v>0</v>
      </c>
      <c r="AR185" s="41">
        <f t="shared" si="35"/>
        <v>0</v>
      </c>
      <c r="AS185" s="40">
        <f t="shared" si="37"/>
        <v>0</v>
      </c>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row>
    <row r="186" spans="2:75" s="2" customFormat="1" ht="21" customHeight="1">
      <c r="B186" s="83">
        <f t="shared" si="36"/>
        <v>171</v>
      </c>
      <c r="C186" s="370"/>
      <c r="D186" s="371"/>
      <c r="E186" s="74"/>
      <c r="F186" s="75"/>
      <c r="G186" s="76"/>
      <c r="H186" s="77"/>
      <c r="I186" s="75"/>
      <c r="J186" s="78"/>
      <c r="K186" s="77"/>
      <c r="L186" s="79"/>
      <c r="M186" s="78"/>
      <c r="N186" s="77"/>
      <c r="O186" s="79"/>
      <c r="P186" s="78"/>
      <c r="Q186" s="77"/>
      <c r="R186" s="75"/>
      <c r="S186" s="78"/>
      <c r="T186" s="77"/>
      <c r="U186" s="75"/>
      <c r="V186" s="78"/>
      <c r="W186" s="77"/>
      <c r="X186" s="75"/>
      <c r="Y186" s="78"/>
      <c r="Z186" s="77"/>
      <c r="AA186" s="75"/>
      <c r="AB186" s="78"/>
      <c r="AC186" s="77"/>
      <c r="AD186" s="75"/>
      <c r="AE186" s="78"/>
      <c r="AF186" s="77"/>
      <c r="AG186" s="75"/>
      <c r="AH186" s="78"/>
      <c r="AI186" s="77"/>
      <c r="AJ186" s="75"/>
      <c r="AK186" s="78"/>
      <c r="AL186" s="77"/>
      <c r="AM186" s="75"/>
      <c r="AN186" s="76"/>
      <c r="AO186" s="80"/>
      <c r="AP186" s="43">
        <f t="shared" si="38"/>
        <v>0</v>
      </c>
      <c r="AQ186" s="42">
        <f t="shared" si="38"/>
        <v>0</v>
      </c>
      <c r="AR186" s="41">
        <f t="shared" si="35"/>
        <v>0</v>
      </c>
      <c r="AS186" s="40">
        <f t="shared" si="37"/>
        <v>0</v>
      </c>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row>
    <row r="187" spans="2:75" s="2" customFormat="1" ht="21" customHeight="1">
      <c r="B187" s="83">
        <f t="shared" si="36"/>
        <v>172</v>
      </c>
      <c r="C187" s="370"/>
      <c r="D187" s="371"/>
      <c r="E187" s="74"/>
      <c r="F187" s="75"/>
      <c r="G187" s="76"/>
      <c r="H187" s="77"/>
      <c r="I187" s="75"/>
      <c r="J187" s="78"/>
      <c r="K187" s="77"/>
      <c r="L187" s="79"/>
      <c r="M187" s="78"/>
      <c r="N187" s="77"/>
      <c r="O187" s="79"/>
      <c r="P187" s="78"/>
      <c r="Q187" s="77"/>
      <c r="R187" s="75"/>
      <c r="S187" s="78"/>
      <c r="T187" s="77"/>
      <c r="U187" s="75"/>
      <c r="V187" s="78"/>
      <c r="W187" s="77"/>
      <c r="X187" s="75"/>
      <c r="Y187" s="78"/>
      <c r="Z187" s="77"/>
      <c r="AA187" s="75"/>
      <c r="AB187" s="78"/>
      <c r="AC187" s="77"/>
      <c r="AD187" s="75"/>
      <c r="AE187" s="78"/>
      <c r="AF187" s="77"/>
      <c r="AG187" s="75"/>
      <c r="AH187" s="78"/>
      <c r="AI187" s="77"/>
      <c r="AJ187" s="75"/>
      <c r="AK187" s="78"/>
      <c r="AL187" s="77"/>
      <c r="AM187" s="75"/>
      <c r="AN187" s="76"/>
      <c r="AO187" s="80"/>
      <c r="AP187" s="43">
        <f t="shared" si="38"/>
        <v>0</v>
      </c>
      <c r="AQ187" s="42">
        <f t="shared" si="38"/>
        <v>0</v>
      </c>
      <c r="AR187" s="41">
        <f t="shared" si="35"/>
        <v>0</v>
      </c>
      <c r="AS187" s="40">
        <f t="shared" si="37"/>
        <v>0</v>
      </c>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row>
    <row r="188" spans="2:75" s="2" customFormat="1" ht="21" customHeight="1">
      <c r="B188" s="83">
        <f t="shared" si="36"/>
        <v>173</v>
      </c>
      <c r="C188" s="370"/>
      <c r="D188" s="371"/>
      <c r="E188" s="74"/>
      <c r="F188" s="75"/>
      <c r="G188" s="76"/>
      <c r="H188" s="77"/>
      <c r="I188" s="75"/>
      <c r="J188" s="78"/>
      <c r="K188" s="77"/>
      <c r="L188" s="79"/>
      <c r="M188" s="78"/>
      <c r="N188" s="77"/>
      <c r="O188" s="79"/>
      <c r="P188" s="78"/>
      <c r="Q188" s="77"/>
      <c r="R188" s="75"/>
      <c r="S188" s="78"/>
      <c r="T188" s="77"/>
      <c r="U188" s="75"/>
      <c r="V188" s="78"/>
      <c r="W188" s="77"/>
      <c r="X188" s="75"/>
      <c r="Y188" s="78"/>
      <c r="Z188" s="77"/>
      <c r="AA188" s="75"/>
      <c r="AB188" s="78"/>
      <c r="AC188" s="77"/>
      <c r="AD188" s="75"/>
      <c r="AE188" s="78"/>
      <c r="AF188" s="77"/>
      <c r="AG188" s="75"/>
      <c r="AH188" s="78"/>
      <c r="AI188" s="77"/>
      <c r="AJ188" s="75"/>
      <c r="AK188" s="78"/>
      <c r="AL188" s="77"/>
      <c r="AM188" s="75"/>
      <c r="AN188" s="76"/>
      <c r="AO188" s="80"/>
      <c r="AP188" s="43">
        <f t="shared" si="38"/>
        <v>0</v>
      </c>
      <c r="AQ188" s="42">
        <f t="shared" si="38"/>
        <v>0</v>
      </c>
      <c r="AR188" s="41">
        <f t="shared" si="35"/>
        <v>0</v>
      </c>
      <c r="AS188" s="40">
        <f t="shared" si="37"/>
        <v>0</v>
      </c>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row>
    <row r="189" spans="2:75" s="2" customFormat="1" ht="21" customHeight="1">
      <c r="B189" s="83">
        <f t="shared" si="36"/>
        <v>174</v>
      </c>
      <c r="C189" s="370"/>
      <c r="D189" s="371"/>
      <c r="E189" s="74"/>
      <c r="F189" s="75"/>
      <c r="G189" s="76"/>
      <c r="H189" s="77"/>
      <c r="I189" s="75"/>
      <c r="J189" s="78"/>
      <c r="K189" s="77"/>
      <c r="L189" s="79"/>
      <c r="M189" s="78"/>
      <c r="N189" s="77"/>
      <c r="O189" s="79"/>
      <c r="P189" s="78"/>
      <c r="Q189" s="77"/>
      <c r="R189" s="75"/>
      <c r="S189" s="78"/>
      <c r="T189" s="77"/>
      <c r="U189" s="75"/>
      <c r="V189" s="78"/>
      <c r="W189" s="77"/>
      <c r="X189" s="75"/>
      <c r="Y189" s="78"/>
      <c r="Z189" s="77"/>
      <c r="AA189" s="75"/>
      <c r="AB189" s="78"/>
      <c r="AC189" s="77"/>
      <c r="AD189" s="75"/>
      <c r="AE189" s="78"/>
      <c r="AF189" s="77"/>
      <c r="AG189" s="75"/>
      <c r="AH189" s="78"/>
      <c r="AI189" s="77"/>
      <c r="AJ189" s="75"/>
      <c r="AK189" s="78"/>
      <c r="AL189" s="77"/>
      <c r="AM189" s="75"/>
      <c r="AN189" s="76"/>
      <c r="AO189" s="80"/>
      <c r="AP189" s="43">
        <f t="shared" si="38"/>
        <v>0</v>
      </c>
      <c r="AQ189" s="42">
        <f t="shared" si="38"/>
        <v>0</v>
      </c>
      <c r="AR189" s="41">
        <f t="shared" si="35"/>
        <v>0</v>
      </c>
      <c r="AS189" s="40">
        <f t="shared" si="37"/>
        <v>0</v>
      </c>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row>
    <row r="190" spans="2:75" s="2" customFormat="1" ht="21" customHeight="1">
      <c r="B190" s="83">
        <f t="shared" si="36"/>
        <v>175</v>
      </c>
      <c r="C190" s="370"/>
      <c r="D190" s="371"/>
      <c r="E190" s="74"/>
      <c r="F190" s="75"/>
      <c r="G190" s="76"/>
      <c r="H190" s="77"/>
      <c r="I190" s="75"/>
      <c r="J190" s="78"/>
      <c r="K190" s="77"/>
      <c r="L190" s="79"/>
      <c r="M190" s="78"/>
      <c r="N190" s="77"/>
      <c r="O190" s="79"/>
      <c r="P190" s="78"/>
      <c r="Q190" s="77"/>
      <c r="R190" s="75"/>
      <c r="S190" s="78"/>
      <c r="T190" s="77"/>
      <c r="U190" s="75"/>
      <c r="V190" s="78"/>
      <c r="W190" s="77"/>
      <c r="X190" s="75"/>
      <c r="Y190" s="78"/>
      <c r="Z190" s="77"/>
      <c r="AA190" s="75"/>
      <c r="AB190" s="78"/>
      <c r="AC190" s="77"/>
      <c r="AD190" s="75"/>
      <c r="AE190" s="78"/>
      <c r="AF190" s="77"/>
      <c r="AG190" s="75"/>
      <c r="AH190" s="78"/>
      <c r="AI190" s="77"/>
      <c r="AJ190" s="75"/>
      <c r="AK190" s="78"/>
      <c r="AL190" s="77"/>
      <c r="AM190" s="75"/>
      <c r="AN190" s="76"/>
      <c r="AO190" s="80"/>
      <c r="AP190" s="43">
        <f t="shared" si="38"/>
        <v>0</v>
      </c>
      <c r="AQ190" s="42">
        <f t="shared" si="38"/>
        <v>0</v>
      </c>
      <c r="AR190" s="41">
        <f t="shared" si="35"/>
        <v>0</v>
      </c>
      <c r="AS190" s="40">
        <f t="shared" si="37"/>
        <v>0</v>
      </c>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row>
    <row r="191" spans="2:75" s="2" customFormat="1" ht="21" customHeight="1">
      <c r="B191" s="83">
        <f t="shared" si="36"/>
        <v>176</v>
      </c>
      <c r="C191" s="370"/>
      <c r="D191" s="371"/>
      <c r="E191" s="74"/>
      <c r="F191" s="75"/>
      <c r="G191" s="76"/>
      <c r="H191" s="77"/>
      <c r="I191" s="75"/>
      <c r="J191" s="78"/>
      <c r="K191" s="77"/>
      <c r="L191" s="79"/>
      <c r="M191" s="78"/>
      <c r="N191" s="77"/>
      <c r="O191" s="79"/>
      <c r="P191" s="78"/>
      <c r="Q191" s="77"/>
      <c r="R191" s="75"/>
      <c r="S191" s="78"/>
      <c r="T191" s="77"/>
      <c r="U191" s="75"/>
      <c r="V191" s="78"/>
      <c r="W191" s="77"/>
      <c r="X191" s="75"/>
      <c r="Y191" s="78"/>
      <c r="Z191" s="77"/>
      <c r="AA191" s="75"/>
      <c r="AB191" s="78"/>
      <c r="AC191" s="77"/>
      <c r="AD191" s="75"/>
      <c r="AE191" s="78"/>
      <c r="AF191" s="77"/>
      <c r="AG191" s="75"/>
      <c r="AH191" s="78"/>
      <c r="AI191" s="77"/>
      <c r="AJ191" s="75"/>
      <c r="AK191" s="78"/>
      <c r="AL191" s="77"/>
      <c r="AM191" s="75"/>
      <c r="AN191" s="76"/>
      <c r="AO191" s="80"/>
      <c r="AP191" s="43">
        <f t="shared" si="38"/>
        <v>0</v>
      </c>
      <c r="AQ191" s="42">
        <f t="shared" si="38"/>
        <v>0</v>
      </c>
      <c r="AR191" s="41">
        <f t="shared" si="35"/>
        <v>0</v>
      </c>
      <c r="AS191" s="40">
        <f t="shared" si="37"/>
        <v>0</v>
      </c>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row>
    <row r="192" spans="2:75" s="2" customFormat="1" ht="21" customHeight="1">
      <c r="B192" s="83">
        <f t="shared" si="36"/>
        <v>177</v>
      </c>
      <c r="C192" s="370"/>
      <c r="D192" s="371"/>
      <c r="E192" s="74"/>
      <c r="F192" s="75"/>
      <c r="G192" s="76"/>
      <c r="H192" s="77"/>
      <c r="I192" s="75"/>
      <c r="J192" s="78"/>
      <c r="K192" s="77"/>
      <c r="L192" s="79"/>
      <c r="M192" s="78"/>
      <c r="N192" s="77"/>
      <c r="O192" s="79"/>
      <c r="P192" s="78"/>
      <c r="Q192" s="77"/>
      <c r="R192" s="75"/>
      <c r="S192" s="78"/>
      <c r="T192" s="77"/>
      <c r="U192" s="75"/>
      <c r="V192" s="78"/>
      <c r="W192" s="77"/>
      <c r="X192" s="75"/>
      <c r="Y192" s="78"/>
      <c r="Z192" s="77"/>
      <c r="AA192" s="75"/>
      <c r="AB192" s="78"/>
      <c r="AC192" s="77"/>
      <c r="AD192" s="75"/>
      <c r="AE192" s="78"/>
      <c r="AF192" s="77"/>
      <c r="AG192" s="75"/>
      <c r="AH192" s="78"/>
      <c r="AI192" s="77"/>
      <c r="AJ192" s="75"/>
      <c r="AK192" s="78"/>
      <c r="AL192" s="77"/>
      <c r="AM192" s="75"/>
      <c r="AN192" s="76"/>
      <c r="AO192" s="80"/>
      <c r="AP192" s="43">
        <f t="shared" si="38"/>
        <v>0</v>
      </c>
      <c r="AQ192" s="42">
        <f t="shared" si="38"/>
        <v>0</v>
      </c>
      <c r="AR192" s="41">
        <f t="shared" si="35"/>
        <v>0</v>
      </c>
      <c r="AS192" s="40">
        <f t="shared" si="37"/>
        <v>0</v>
      </c>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row>
    <row r="193" spans="2:75" s="2" customFormat="1" ht="21" customHeight="1">
      <c r="B193" s="83">
        <f t="shared" si="36"/>
        <v>178</v>
      </c>
      <c r="C193" s="370"/>
      <c r="D193" s="371"/>
      <c r="E193" s="74"/>
      <c r="F193" s="75"/>
      <c r="G193" s="76"/>
      <c r="H193" s="77"/>
      <c r="I193" s="75"/>
      <c r="J193" s="78"/>
      <c r="K193" s="77"/>
      <c r="L193" s="79"/>
      <c r="M193" s="78"/>
      <c r="N193" s="77"/>
      <c r="O193" s="79"/>
      <c r="P193" s="78"/>
      <c r="Q193" s="77"/>
      <c r="R193" s="75"/>
      <c r="S193" s="78"/>
      <c r="T193" s="77"/>
      <c r="U193" s="75"/>
      <c r="V193" s="78"/>
      <c r="W193" s="77"/>
      <c r="X193" s="75"/>
      <c r="Y193" s="78"/>
      <c r="Z193" s="77"/>
      <c r="AA193" s="75"/>
      <c r="AB193" s="78"/>
      <c r="AC193" s="77"/>
      <c r="AD193" s="75"/>
      <c r="AE193" s="78"/>
      <c r="AF193" s="77"/>
      <c r="AG193" s="75"/>
      <c r="AH193" s="78"/>
      <c r="AI193" s="77"/>
      <c r="AJ193" s="75"/>
      <c r="AK193" s="78"/>
      <c r="AL193" s="77"/>
      <c r="AM193" s="75"/>
      <c r="AN193" s="76"/>
      <c r="AO193" s="80"/>
      <c r="AP193" s="43">
        <f t="shared" si="38"/>
        <v>0</v>
      </c>
      <c r="AQ193" s="42">
        <f t="shared" si="38"/>
        <v>0</v>
      </c>
      <c r="AR193" s="41">
        <f t="shared" si="35"/>
        <v>0</v>
      </c>
      <c r="AS193" s="40">
        <f t="shared" si="37"/>
        <v>0</v>
      </c>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row>
    <row r="194" spans="2:75" s="2" customFormat="1" ht="21" customHeight="1">
      <c r="B194" s="83">
        <f t="shared" si="36"/>
        <v>179</v>
      </c>
      <c r="C194" s="370"/>
      <c r="D194" s="371"/>
      <c r="E194" s="74"/>
      <c r="F194" s="75"/>
      <c r="G194" s="76"/>
      <c r="H194" s="77"/>
      <c r="I194" s="75"/>
      <c r="J194" s="78"/>
      <c r="K194" s="77"/>
      <c r="L194" s="79"/>
      <c r="M194" s="78"/>
      <c r="N194" s="77"/>
      <c r="O194" s="79"/>
      <c r="P194" s="78"/>
      <c r="Q194" s="77"/>
      <c r="R194" s="75"/>
      <c r="S194" s="78"/>
      <c r="T194" s="77"/>
      <c r="U194" s="75"/>
      <c r="V194" s="78"/>
      <c r="W194" s="77"/>
      <c r="X194" s="75"/>
      <c r="Y194" s="78"/>
      <c r="Z194" s="77"/>
      <c r="AA194" s="75"/>
      <c r="AB194" s="78"/>
      <c r="AC194" s="77"/>
      <c r="AD194" s="75"/>
      <c r="AE194" s="78"/>
      <c r="AF194" s="77"/>
      <c r="AG194" s="75"/>
      <c r="AH194" s="78"/>
      <c r="AI194" s="77"/>
      <c r="AJ194" s="75"/>
      <c r="AK194" s="78"/>
      <c r="AL194" s="77"/>
      <c r="AM194" s="75"/>
      <c r="AN194" s="76"/>
      <c r="AO194" s="80"/>
      <c r="AP194" s="43">
        <f t="shared" si="38"/>
        <v>0</v>
      </c>
      <c r="AQ194" s="42">
        <f t="shared" si="38"/>
        <v>0</v>
      </c>
      <c r="AR194" s="41">
        <f t="shared" si="35"/>
        <v>0</v>
      </c>
      <c r="AS194" s="40">
        <f t="shared" si="37"/>
        <v>0</v>
      </c>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row>
    <row r="195" spans="2:75" s="2" customFormat="1" ht="21" customHeight="1">
      <c r="B195" s="83">
        <f t="shared" si="36"/>
        <v>180</v>
      </c>
      <c r="C195" s="370"/>
      <c r="D195" s="371"/>
      <c r="E195" s="74"/>
      <c r="F195" s="75"/>
      <c r="G195" s="76"/>
      <c r="H195" s="77"/>
      <c r="I195" s="75"/>
      <c r="J195" s="78"/>
      <c r="K195" s="77"/>
      <c r="L195" s="79"/>
      <c r="M195" s="78"/>
      <c r="N195" s="77"/>
      <c r="O195" s="79"/>
      <c r="P195" s="78"/>
      <c r="Q195" s="77"/>
      <c r="R195" s="75"/>
      <c r="S195" s="78"/>
      <c r="T195" s="77"/>
      <c r="U195" s="75"/>
      <c r="V195" s="78"/>
      <c r="W195" s="77"/>
      <c r="X195" s="75"/>
      <c r="Y195" s="78"/>
      <c r="Z195" s="77"/>
      <c r="AA195" s="75"/>
      <c r="AB195" s="78"/>
      <c r="AC195" s="77"/>
      <c r="AD195" s="75"/>
      <c r="AE195" s="78"/>
      <c r="AF195" s="77"/>
      <c r="AG195" s="75"/>
      <c r="AH195" s="78"/>
      <c r="AI195" s="77"/>
      <c r="AJ195" s="75"/>
      <c r="AK195" s="78"/>
      <c r="AL195" s="77"/>
      <c r="AM195" s="75"/>
      <c r="AN195" s="76"/>
      <c r="AO195" s="80"/>
      <c r="AP195" s="43">
        <f t="shared" si="38"/>
        <v>0</v>
      </c>
      <c r="AQ195" s="42">
        <f t="shared" si="38"/>
        <v>0</v>
      </c>
      <c r="AR195" s="41">
        <f t="shared" si="35"/>
        <v>0</v>
      </c>
      <c r="AS195" s="40">
        <f t="shared" si="37"/>
        <v>0</v>
      </c>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row>
    <row r="196" spans="2:75" s="2" customFormat="1" ht="21" customHeight="1">
      <c r="B196" s="83">
        <f t="shared" si="36"/>
        <v>181</v>
      </c>
      <c r="C196" s="370"/>
      <c r="D196" s="371"/>
      <c r="E196" s="74"/>
      <c r="F196" s="75"/>
      <c r="G196" s="76"/>
      <c r="H196" s="77"/>
      <c r="I196" s="75"/>
      <c r="J196" s="78"/>
      <c r="K196" s="77"/>
      <c r="L196" s="79"/>
      <c r="M196" s="78"/>
      <c r="N196" s="77"/>
      <c r="O196" s="79"/>
      <c r="P196" s="78"/>
      <c r="Q196" s="77"/>
      <c r="R196" s="75"/>
      <c r="S196" s="78"/>
      <c r="T196" s="77"/>
      <c r="U196" s="75"/>
      <c r="V196" s="78"/>
      <c r="W196" s="77"/>
      <c r="X196" s="75"/>
      <c r="Y196" s="78"/>
      <c r="Z196" s="77"/>
      <c r="AA196" s="75"/>
      <c r="AB196" s="78"/>
      <c r="AC196" s="77"/>
      <c r="AD196" s="75"/>
      <c r="AE196" s="78"/>
      <c r="AF196" s="77"/>
      <c r="AG196" s="75"/>
      <c r="AH196" s="78"/>
      <c r="AI196" s="77"/>
      <c r="AJ196" s="75"/>
      <c r="AK196" s="78"/>
      <c r="AL196" s="77"/>
      <c r="AM196" s="75"/>
      <c r="AN196" s="76"/>
      <c r="AO196" s="80"/>
      <c r="AP196" s="43">
        <f t="shared" si="38"/>
        <v>0</v>
      </c>
      <c r="AQ196" s="42">
        <f t="shared" si="38"/>
        <v>0</v>
      </c>
      <c r="AR196" s="41">
        <f t="shared" si="35"/>
        <v>0</v>
      </c>
      <c r="AS196" s="40">
        <f t="shared" si="37"/>
        <v>0</v>
      </c>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row>
    <row r="197" spans="2:75" s="2" customFormat="1" ht="21" customHeight="1">
      <c r="B197" s="83">
        <f t="shared" si="36"/>
        <v>182</v>
      </c>
      <c r="C197" s="370"/>
      <c r="D197" s="371"/>
      <c r="E197" s="74"/>
      <c r="F197" s="75"/>
      <c r="G197" s="76"/>
      <c r="H197" s="77"/>
      <c r="I197" s="75"/>
      <c r="J197" s="78"/>
      <c r="K197" s="77"/>
      <c r="L197" s="79"/>
      <c r="M197" s="78"/>
      <c r="N197" s="77"/>
      <c r="O197" s="79"/>
      <c r="P197" s="78"/>
      <c r="Q197" s="77"/>
      <c r="R197" s="75"/>
      <c r="S197" s="78"/>
      <c r="T197" s="77"/>
      <c r="U197" s="75"/>
      <c r="V197" s="78"/>
      <c r="W197" s="77"/>
      <c r="X197" s="75"/>
      <c r="Y197" s="78"/>
      <c r="Z197" s="77"/>
      <c r="AA197" s="75"/>
      <c r="AB197" s="78"/>
      <c r="AC197" s="77"/>
      <c r="AD197" s="75"/>
      <c r="AE197" s="78"/>
      <c r="AF197" s="77"/>
      <c r="AG197" s="75"/>
      <c r="AH197" s="78"/>
      <c r="AI197" s="77"/>
      <c r="AJ197" s="75"/>
      <c r="AK197" s="78"/>
      <c r="AL197" s="77"/>
      <c r="AM197" s="75"/>
      <c r="AN197" s="76"/>
      <c r="AO197" s="80"/>
      <c r="AP197" s="43">
        <f t="shared" si="38"/>
        <v>0</v>
      </c>
      <c r="AQ197" s="42">
        <f t="shared" si="38"/>
        <v>0</v>
      </c>
      <c r="AR197" s="41">
        <f t="shared" si="35"/>
        <v>0</v>
      </c>
      <c r="AS197" s="40">
        <f t="shared" si="37"/>
        <v>0</v>
      </c>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row>
    <row r="198" spans="2:75" s="2" customFormat="1" ht="21" customHeight="1">
      <c r="B198" s="83">
        <f t="shared" si="36"/>
        <v>183</v>
      </c>
      <c r="C198" s="370"/>
      <c r="D198" s="371"/>
      <c r="E198" s="74"/>
      <c r="F198" s="75"/>
      <c r="G198" s="76"/>
      <c r="H198" s="77"/>
      <c r="I198" s="75"/>
      <c r="J198" s="78"/>
      <c r="K198" s="77"/>
      <c r="L198" s="79"/>
      <c r="M198" s="78"/>
      <c r="N198" s="77"/>
      <c r="O198" s="79"/>
      <c r="P198" s="78"/>
      <c r="Q198" s="77"/>
      <c r="R198" s="75"/>
      <c r="S198" s="78"/>
      <c r="T198" s="77"/>
      <c r="U198" s="75"/>
      <c r="V198" s="78"/>
      <c r="W198" s="77"/>
      <c r="X198" s="75"/>
      <c r="Y198" s="78"/>
      <c r="Z198" s="77"/>
      <c r="AA198" s="75"/>
      <c r="AB198" s="78"/>
      <c r="AC198" s="77"/>
      <c r="AD198" s="75"/>
      <c r="AE198" s="78"/>
      <c r="AF198" s="77"/>
      <c r="AG198" s="75"/>
      <c r="AH198" s="78"/>
      <c r="AI198" s="77"/>
      <c r="AJ198" s="75"/>
      <c r="AK198" s="78"/>
      <c r="AL198" s="77"/>
      <c r="AM198" s="75"/>
      <c r="AN198" s="76"/>
      <c r="AO198" s="80"/>
      <c r="AP198" s="43">
        <f t="shared" si="38"/>
        <v>0</v>
      </c>
      <c r="AQ198" s="42">
        <f t="shared" si="38"/>
        <v>0</v>
      </c>
      <c r="AR198" s="41">
        <f t="shared" si="35"/>
        <v>0</v>
      </c>
      <c r="AS198" s="40">
        <f t="shared" si="37"/>
        <v>0</v>
      </c>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row>
    <row r="199" spans="2:75" ht="21" customHeight="1">
      <c r="B199" s="83">
        <f t="shared" si="36"/>
        <v>184</v>
      </c>
      <c r="C199" s="370"/>
      <c r="D199" s="371"/>
      <c r="E199" s="74"/>
      <c r="F199" s="75"/>
      <c r="G199" s="76"/>
      <c r="H199" s="77"/>
      <c r="I199" s="75"/>
      <c r="J199" s="78"/>
      <c r="K199" s="77"/>
      <c r="L199" s="79"/>
      <c r="M199" s="78"/>
      <c r="N199" s="77"/>
      <c r="O199" s="79"/>
      <c r="P199" s="78"/>
      <c r="Q199" s="77"/>
      <c r="R199" s="75"/>
      <c r="S199" s="78"/>
      <c r="T199" s="77"/>
      <c r="U199" s="75"/>
      <c r="V199" s="78"/>
      <c r="W199" s="77"/>
      <c r="X199" s="75"/>
      <c r="Y199" s="78"/>
      <c r="Z199" s="77"/>
      <c r="AA199" s="75"/>
      <c r="AB199" s="78"/>
      <c r="AC199" s="77"/>
      <c r="AD199" s="75"/>
      <c r="AE199" s="78"/>
      <c r="AF199" s="77"/>
      <c r="AG199" s="75"/>
      <c r="AH199" s="78"/>
      <c r="AI199" s="77"/>
      <c r="AJ199" s="75"/>
      <c r="AK199" s="78"/>
      <c r="AL199" s="77"/>
      <c r="AM199" s="75"/>
      <c r="AN199" s="76"/>
      <c r="AO199" s="80"/>
      <c r="AP199" s="43">
        <f t="shared" si="38"/>
        <v>0</v>
      </c>
      <c r="AQ199" s="42">
        <f t="shared" si="38"/>
        <v>0</v>
      </c>
      <c r="AR199" s="41">
        <f t="shared" si="35"/>
        <v>0</v>
      </c>
      <c r="AS199" s="40">
        <f t="shared" si="37"/>
        <v>0</v>
      </c>
    </row>
    <row r="200" spans="2:75" ht="21" customHeight="1">
      <c r="B200" s="83">
        <f t="shared" si="36"/>
        <v>185</v>
      </c>
      <c r="C200" s="370"/>
      <c r="D200" s="371"/>
      <c r="E200" s="74"/>
      <c r="F200" s="75"/>
      <c r="G200" s="76"/>
      <c r="H200" s="77"/>
      <c r="I200" s="75"/>
      <c r="J200" s="78"/>
      <c r="K200" s="77"/>
      <c r="L200" s="79"/>
      <c r="M200" s="78"/>
      <c r="N200" s="77"/>
      <c r="O200" s="79"/>
      <c r="P200" s="78"/>
      <c r="Q200" s="77"/>
      <c r="R200" s="75"/>
      <c r="S200" s="78"/>
      <c r="T200" s="77"/>
      <c r="U200" s="75"/>
      <c r="V200" s="78"/>
      <c r="W200" s="77"/>
      <c r="X200" s="75"/>
      <c r="Y200" s="78"/>
      <c r="Z200" s="77"/>
      <c r="AA200" s="75"/>
      <c r="AB200" s="78"/>
      <c r="AC200" s="77"/>
      <c r="AD200" s="75"/>
      <c r="AE200" s="78"/>
      <c r="AF200" s="77"/>
      <c r="AG200" s="75"/>
      <c r="AH200" s="78"/>
      <c r="AI200" s="77"/>
      <c r="AJ200" s="75"/>
      <c r="AK200" s="78"/>
      <c r="AL200" s="77"/>
      <c r="AM200" s="75"/>
      <c r="AN200" s="76"/>
      <c r="AO200" s="80"/>
      <c r="AP200" s="43">
        <f t="shared" si="38"/>
        <v>0</v>
      </c>
      <c r="AQ200" s="42">
        <f t="shared" si="38"/>
        <v>0</v>
      </c>
      <c r="AR200" s="41">
        <f t="shared" si="35"/>
        <v>0</v>
      </c>
      <c r="AS200" s="40">
        <f t="shared" si="37"/>
        <v>0</v>
      </c>
    </row>
    <row r="201" spans="2:75" ht="21" customHeight="1">
      <c r="B201" s="83">
        <f t="shared" si="36"/>
        <v>186</v>
      </c>
      <c r="C201" s="370"/>
      <c r="D201" s="371"/>
      <c r="E201" s="74"/>
      <c r="F201" s="75"/>
      <c r="G201" s="76"/>
      <c r="H201" s="77"/>
      <c r="I201" s="75"/>
      <c r="J201" s="78"/>
      <c r="K201" s="77"/>
      <c r="L201" s="79"/>
      <c r="M201" s="78"/>
      <c r="N201" s="77"/>
      <c r="O201" s="79"/>
      <c r="P201" s="78"/>
      <c r="Q201" s="77"/>
      <c r="R201" s="75"/>
      <c r="S201" s="78"/>
      <c r="T201" s="77"/>
      <c r="U201" s="75"/>
      <c r="V201" s="78"/>
      <c r="W201" s="77"/>
      <c r="X201" s="75"/>
      <c r="Y201" s="78"/>
      <c r="Z201" s="77"/>
      <c r="AA201" s="75"/>
      <c r="AB201" s="78"/>
      <c r="AC201" s="77"/>
      <c r="AD201" s="75"/>
      <c r="AE201" s="78"/>
      <c r="AF201" s="77"/>
      <c r="AG201" s="75"/>
      <c r="AH201" s="78"/>
      <c r="AI201" s="77"/>
      <c r="AJ201" s="75"/>
      <c r="AK201" s="78"/>
      <c r="AL201" s="77"/>
      <c r="AM201" s="75"/>
      <c r="AN201" s="76"/>
      <c r="AO201" s="80"/>
      <c r="AP201" s="43">
        <f t="shared" si="38"/>
        <v>0</v>
      </c>
      <c r="AQ201" s="42">
        <f t="shared" si="38"/>
        <v>0</v>
      </c>
      <c r="AR201" s="41">
        <f t="shared" si="35"/>
        <v>0</v>
      </c>
      <c r="AS201" s="40">
        <f t="shared" si="37"/>
        <v>0</v>
      </c>
    </row>
    <row r="202" spans="2:75" ht="21" customHeight="1">
      <c r="B202" s="83">
        <f t="shared" si="36"/>
        <v>187</v>
      </c>
      <c r="C202" s="370"/>
      <c r="D202" s="371"/>
      <c r="E202" s="74"/>
      <c r="F202" s="75"/>
      <c r="G202" s="76"/>
      <c r="H202" s="77"/>
      <c r="I202" s="75"/>
      <c r="J202" s="78"/>
      <c r="K202" s="77"/>
      <c r="L202" s="79"/>
      <c r="M202" s="78"/>
      <c r="N202" s="77"/>
      <c r="O202" s="79"/>
      <c r="P202" s="78"/>
      <c r="Q202" s="77"/>
      <c r="R202" s="75"/>
      <c r="S202" s="78"/>
      <c r="T202" s="77"/>
      <c r="U202" s="75"/>
      <c r="V202" s="78"/>
      <c r="W202" s="77"/>
      <c r="X202" s="75"/>
      <c r="Y202" s="78"/>
      <c r="Z202" s="77"/>
      <c r="AA202" s="75"/>
      <c r="AB202" s="78"/>
      <c r="AC202" s="77"/>
      <c r="AD202" s="75"/>
      <c r="AE202" s="78"/>
      <c r="AF202" s="77"/>
      <c r="AG202" s="75"/>
      <c r="AH202" s="78"/>
      <c r="AI202" s="77"/>
      <c r="AJ202" s="75"/>
      <c r="AK202" s="78"/>
      <c r="AL202" s="77"/>
      <c r="AM202" s="75"/>
      <c r="AN202" s="76"/>
      <c r="AO202" s="80"/>
      <c r="AP202" s="43">
        <f t="shared" si="38"/>
        <v>0</v>
      </c>
      <c r="AQ202" s="42">
        <f t="shared" si="38"/>
        <v>0</v>
      </c>
      <c r="AR202" s="41">
        <f t="shared" si="35"/>
        <v>0</v>
      </c>
      <c r="AS202" s="40">
        <f t="shared" si="37"/>
        <v>0</v>
      </c>
    </row>
    <row r="203" spans="2:75" ht="21" customHeight="1">
      <c r="B203" s="83">
        <f t="shared" si="36"/>
        <v>188</v>
      </c>
      <c r="C203" s="370"/>
      <c r="D203" s="371"/>
      <c r="E203" s="74"/>
      <c r="F203" s="75"/>
      <c r="G203" s="76"/>
      <c r="H203" s="77"/>
      <c r="I203" s="75"/>
      <c r="J203" s="78"/>
      <c r="K203" s="77"/>
      <c r="L203" s="79"/>
      <c r="M203" s="78"/>
      <c r="N203" s="77"/>
      <c r="O203" s="79"/>
      <c r="P203" s="78"/>
      <c r="Q203" s="77"/>
      <c r="R203" s="75"/>
      <c r="S203" s="78"/>
      <c r="T203" s="77"/>
      <c r="U203" s="75"/>
      <c r="V203" s="78"/>
      <c r="W203" s="77"/>
      <c r="X203" s="75"/>
      <c r="Y203" s="78"/>
      <c r="Z203" s="77"/>
      <c r="AA203" s="75"/>
      <c r="AB203" s="78"/>
      <c r="AC203" s="77"/>
      <c r="AD203" s="75"/>
      <c r="AE203" s="78"/>
      <c r="AF203" s="77"/>
      <c r="AG203" s="75"/>
      <c r="AH203" s="78"/>
      <c r="AI203" s="77"/>
      <c r="AJ203" s="75"/>
      <c r="AK203" s="78"/>
      <c r="AL203" s="77"/>
      <c r="AM203" s="75"/>
      <c r="AN203" s="76"/>
      <c r="AO203" s="80"/>
      <c r="AP203" s="43">
        <f t="shared" si="38"/>
        <v>0</v>
      </c>
      <c r="AQ203" s="42">
        <f t="shared" si="38"/>
        <v>0</v>
      </c>
      <c r="AR203" s="41">
        <f t="shared" si="35"/>
        <v>0</v>
      </c>
      <c r="AS203" s="40">
        <f t="shared" si="37"/>
        <v>0</v>
      </c>
    </row>
    <row r="204" spans="2:75" ht="21" customHeight="1">
      <c r="B204" s="83">
        <f t="shared" si="36"/>
        <v>189</v>
      </c>
      <c r="C204" s="370"/>
      <c r="D204" s="371"/>
      <c r="E204" s="74"/>
      <c r="F204" s="75"/>
      <c r="G204" s="76"/>
      <c r="H204" s="77"/>
      <c r="I204" s="75"/>
      <c r="J204" s="78"/>
      <c r="K204" s="77"/>
      <c r="L204" s="79"/>
      <c r="M204" s="78"/>
      <c r="N204" s="77"/>
      <c r="O204" s="79"/>
      <c r="P204" s="78"/>
      <c r="Q204" s="77"/>
      <c r="R204" s="75"/>
      <c r="S204" s="78"/>
      <c r="T204" s="77"/>
      <c r="U204" s="75"/>
      <c r="V204" s="78"/>
      <c r="W204" s="77"/>
      <c r="X204" s="75"/>
      <c r="Y204" s="78"/>
      <c r="Z204" s="77"/>
      <c r="AA204" s="75"/>
      <c r="AB204" s="78"/>
      <c r="AC204" s="77"/>
      <c r="AD204" s="75"/>
      <c r="AE204" s="78"/>
      <c r="AF204" s="77"/>
      <c r="AG204" s="75"/>
      <c r="AH204" s="78"/>
      <c r="AI204" s="77"/>
      <c r="AJ204" s="75"/>
      <c r="AK204" s="78"/>
      <c r="AL204" s="77"/>
      <c r="AM204" s="75"/>
      <c r="AN204" s="76"/>
      <c r="AO204" s="80"/>
      <c r="AP204" s="43">
        <f t="shared" si="38"/>
        <v>0</v>
      </c>
      <c r="AQ204" s="42">
        <f t="shared" si="38"/>
        <v>0</v>
      </c>
      <c r="AR204" s="41">
        <f t="shared" si="35"/>
        <v>0</v>
      </c>
      <c r="AS204" s="40">
        <f t="shared" si="37"/>
        <v>0</v>
      </c>
    </row>
    <row r="205" spans="2:75" ht="21" customHeight="1">
      <c r="B205" s="83">
        <f t="shared" si="36"/>
        <v>190</v>
      </c>
      <c r="C205" s="370"/>
      <c r="D205" s="371"/>
      <c r="E205" s="74"/>
      <c r="F205" s="75"/>
      <c r="G205" s="76"/>
      <c r="H205" s="77"/>
      <c r="I205" s="75"/>
      <c r="J205" s="78"/>
      <c r="K205" s="77"/>
      <c r="L205" s="79"/>
      <c r="M205" s="78"/>
      <c r="N205" s="77"/>
      <c r="O205" s="79"/>
      <c r="P205" s="78"/>
      <c r="Q205" s="77"/>
      <c r="R205" s="75"/>
      <c r="S205" s="78"/>
      <c r="T205" s="77"/>
      <c r="U205" s="75"/>
      <c r="V205" s="78"/>
      <c r="W205" s="77"/>
      <c r="X205" s="75"/>
      <c r="Y205" s="78"/>
      <c r="Z205" s="77"/>
      <c r="AA205" s="75"/>
      <c r="AB205" s="78"/>
      <c r="AC205" s="77"/>
      <c r="AD205" s="75"/>
      <c r="AE205" s="78"/>
      <c r="AF205" s="77"/>
      <c r="AG205" s="75"/>
      <c r="AH205" s="78"/>
      <c r="AI205" s="77"/>
      <c r="AJ205" s="75"/>
      <c r="AK205" s="78"/>
      <c r="AL205" s="77"/>
      <c r="AM205" s="75"/>
      <c r="AN205" s="76"/>
      <c r="AO205" s="80"/>
      <c r="AP205" s="43">
        <f t="shared" si="38"/>
        <v>0</v>
      </c>
      <c r="AQ205" s="42">
        <f t="shared" si="38"/>
        <v>0</v>
      </c>
      <c r="AR205" s="41">
        <f>SUM(G205,J205,M205,P205,S205,V205,Y205,AB205,AE205,AH205,AK205,AN205,AO205)</f>
        <v>0</v>
      </c>
      <c r="AS205" s="105">
        <f>E205+H205+K205+N205+Q205+T205+W205+Z205+AC205+AF205+AI205+AL205</f>
        <v>0</v>
      </c>
    </row>
    <row r="206" spans="2:75" ht="21" customHeight="1">
      <c r="B206" s="83">
        <f t="shared" si="36"/>
        <v>191</v>
      </c>
      <c r="C206" s="370"/>
      <c r="D206" s="371"/>
      <c r="E206" s="74"/>
      <c r="F206" s="75"/>
      <c r="G206" s="76"/>
      <c r="H206" s="77"/>
      <c r="I206" s="75"/>
      <c r="J206" s="78"/>
      <c r="K206" s="77"/>
      <c r="L206" s="79"/>
      <c r="M206" s="78"/>
      <c r="N206" s="77"/>
      <c r="O206" s="79"/>
      <c r="P206" s="78"/>
      <c r="Q206" s="77"/>
      <c r="R206" s="75"/>
      <c r="S206" s="78"/>
      <c r="T206" s="77"/>
      <c r="U206" s="75"/>
      <c r="V206" s="78"/>
      <c r="W206" s="77"/>
      <c r="X206" s="75"/>
      <c r="Y206" s="78"/>
      <c r="Z206" s="77"/>
      <c r="AA206" s="75"/>
      <c r="AB206" s="78"/>
      <c r="AC206" s="77"/>
      <c r="AD206" s="75"/>
      <c r="AE206" s="78"/>
      <c r="AF206" s="77"/>
      <c r="AG206" s="75"/>
      <c r="AH206" s="78"/>
      <c r="AI206" s="77"/>
      <c r="AJ206" s="75"/>
      <c r="AK206" s="78"/>
      <c r="AL206" s="77"/>
      <c r="AM206" s="75"/>
      <c r="AN206" s="76"/>
      <c r="AO206" s="80"/>
      <c r="AP206" s="43">
        <f t="shared" si="38"/>
        <v>0</v>
      </c>
      <c r="AQ206" s="42">
        <f t="shared" si="38"/>
        <v>0</v>
      </c>
      <c r="AR206" s="41">
        <f t="shared" si="35"/>
        <v>0</v>
      </c>
      <c r="AS206" s="40">
        <f t="shared" si="37"/>
        <v>0</v>
      </c>
    </row>
    <row r="207" spans="2:75" ht="21" customHeight="1">
      <c r="B207" s="83">
        <f t="shared" si="36"/>
        <v>192</v>
      </c>
      <c r="C207" s="370"/>
      <c r="D207" s="371"/>
      <c r="E207" s="74"/>
      <c r="F207" s="75"/>
      <c r="G207" s="76"/>
      <c r="H207" s="77"/>
      <c r="I207" s="75"/>
      <c r="J207" s="78"/>
      <c r="K207" s="77"/>
      <c r="L207" s="79"/>
      <c r="M207" s="78"/>
      <c r="N207" s="77"/>
      <c r="O207" s="79"/>
      <c r="P207" s="78"/>
      <c r="Q207" s="77"/>
      <c r="R207" s="75"/>
      <c r="S207" s="78"/>
      <c r="T207" s="77"/>
      <c r="U207" s="75"/>
      <c r="V207" s="78"/>
      <c r="W207" s="77"/>
      <c r="X207" s="75"/>
      <c r="Y207" s="78"/>
      <c r="Z207" s="77"/>
      <c r="AA207" s="75"/>
      <c r="AB207" s="78"/>
      <c r="AC207" s="77"/>
      <c r="AD207" s="75"/>
      <c r="AE207" s="78"/>
      <c r="AF207" s="77"/>
      <c r="AG207" s="75"/>
      <c r="AH207" s="78"/>
      <c r="AI207" s="77"/>
      <c r="AJ207" s="75"/>
      <c r="AK207" s="78"/>
      <c r="AL207" s="77"/>
      <c r="AM207" s="75"/>
      <c r="AN207" s="76"/>
      <c r="AO207" s="80"/>
      <c r="AP207" s="43">
        <f t="shared" si="38"/>
        <v>0</v>
      </c>
      <c r="AQ207" s="42">
        <f t="shared" si="38"/>
        <v>0</v>
      </c>
      <c r="AR207" s="41">
        <f t="shared" si="35"/>
        <v>0</v>
      </c>
      <c r="AS207" s="40">
        <f t="shared" si="37"/>
        <v>0</v>
      </c>
    </row>
    <row r="208" spans="2:75" ht="21" customHeight="1">
      <c r="B208" s="83">
        <f t="shared" si="36"/>
        <v>193</v>
      </c>
      <c r="C208" s="370"/>
      <c r="D208" s="371"/>
      <c r="E208" s="74"/>
      <c r="F208" s="75"/>
      <c r="G208" s="76"/>
      <c r="H208" s="77"/>
      <c r="I208" s="75"/>
      <c r="J208" s="78"/>
      <c r="K208" s="77"/>
      <c r="L208" s="79"/>
      <c r="M208" s="78"/>
      <c r="N208" s="77"/>
      <c r="O208" s="79"/>
      <c r="P208" s="78"/>
      <c r="Q208" s="77"/>
      <c r="R208" s="75"/>
      <c r="S208" s="78"/>
      <c r="T208" s="77"/>
      <c r="U208" s="75"/>
      <c r="V208" s="78"/>
      <c r="W208" s="77"/>
      <c r="X208" s="75"/>
      <c r="Y208" s="78"/>
      <c r="Z208" s="77"/>
      <c r="AA208" s="75"/>
      <c r="AB208" s="78"/>
      <c r="AC208" s="77"/>
      <c r="AD208" s="75"/>
      <c r="AE208" s="78"/>
      <c r="AF208" s="77"/>
      <c r="AG208" s="75"/>
      <c r="AH208" s="78"/>
      <c r="AI208" s="77"/>
      <c r="AJ208" s="75"/>
      <c r="AK208" s="78"/>
      <c r="AL208" s="77"/>
      <c r="AM208" s="75"/>
      <c r="AN208" s="76"/>
      <c r="AO208" s="80"/>
      <c r="AP208" s="43">
        <f t="shared" si="38"/>
        <v>0</v>
      </c>
      <c r="AQ208" s="42">
        <f t="shared" si="38"/>
        <v>0</v>
      </c>
      <c r="AR208" s="41">
        <f t="shared" si="35"/>
        <v>0</v>
      </c>
      <c r="AS208" s="40">
        <f t="shared" si="37"/>
        <v>0</v>
      </c>
    </row>
    <row r="209" spans="1:66" ht="21" customHeight="1">
      <c r="B209" s="83">
        <f t="shared" si="36"/>
        <v>194</v>
      </c>
      <c r="C209" s="370"/>
      <c r="D209" s="371"/>
      <c r="E209" s="74"/>
      <c r="F209" s="75"/>
      <c r="G209" s="76"/>
      <c r="H209" s="77"/>
      <c r="I209" s="75"/>
      <c r="J209" s="78"/>
      <c r="K209" s="77"/>
      <c r="L209" s="79"/>
      <c r="M209" s="78"/>
      <c r="N209" s="77"/>
      <c r="O209" s="79"/>
      <c r="P209" s="78"/>
      <c r="Q209" s="77"/>
      <c r="R209" s="75"/>
      <c r="S209" s="78"/>
      <c r="T209" s="77"/>
      <c r="U209" s="75"/>
      <c r="V209" s="78"/>
      <c r="W209" s="77"/>
      <c r="X209" s="75"/>
      <c r="Y209" s="78"/>
      <c r="Z209" s="77"/>
      <c r="AA209" s="75"/>
      <c r="AB209" s="78"/>
      <c r="AC209" s="77"/>
      <c r="AD209" s="75"/>
      <c r="AE209" s="78"/>
      <c r="AF209" s="77"/>
      <c r="AG209" s="75"/>
      <c r="AH209" s="78"/>
      <c r="AI209" s="77"/>
      <c r="AJ209" s="75"/>
      <c r="AK209" s="78"/>
      <c r="AL209" s="77"/>
      <c r="AM209" s="75"/>
      <c r="AN209" s="76"/>
      <c r="AO209" s="80"/>
      <c r="AP209" s="43">
        <f t="shared" si="38"/>
        <v>0</v>
      </c>
      <c r="AQ209" s="42">
        <f t="shared" si="38"/>
        <v>0</v>
      </c>
      <c r="AR209" s="41">
        <f t="shared" ref="AR209:AR215" si="39">SUM(G209,J209,M209,P209,S209,V209,Y209,AB209,AE209,AH209,AK209,AN209,AO209)</f>
        <v>0</v>
      </c>
      <c r="AS209" s="40">
        <f t="shared" si="37"/>
        <v>0</v>
      </c>
    </row>
    <row r="210" spans="1:66" ht="21" customHeight="1">
      <c r="B210" s="83">
        <f t="shared" ref="B210:B215" si="40">B209+1</f>
        <v>195</v>
      </c>
      <c r="C210" s="370"/>
      <c r="D210" s="371"/>
      <c r="E210" s="74"/>
      <c r="F210" s="75"/>
      <c r="G210" s="76"/>
      <c r="H210" s="77"/>
      <c r="I210" s="75"/>
      <c r="J210" s="78"/>
      <c r="K210" s="77"/>
      <c r="L210" s="79"/>
      <c r="M210" s="78"/>
      <c r="N210" s="77"/>
      <c r="O210" s="79"/>
      <c r="P210" s="78"/>
      <c r="Q210" s="77"/>
      <c r="R210" s="75"/>
      <c r="S210" s="78"/>
      <c r="T210" s="77"/>
      <c r="U210" s="75"/>
      <c r="V210" s="78"/>
      <c r="W210" s="77"/>
      <c r="X210" s="75"/>
      <c r="Y210" s="78"/>
      <c r="Z210" s="77"/>
      <c r="AA210" s="75"/>
      <c r="AB210" s="78"/>
      <c r="AC210" s="77"/>
      <c r="AD210" s="75"/>
      <c r="AE210" s="78"/>
      <c r="AF210" s="77"/>
      <c r="AG210" s="75"/>
      <c r="AH210" s="78"/>
      <c r="AI210" s="77"/>
      <c r="AJ210" s="75"/>
      <c r="AK210" s="78"/>
      <c r="AL210" s="77"/>
      <c r="AM210" s="75"/>
      <c r="AN210" s="76"/>
      <c r="AO210" s="80"/>
      <c r="AP210" s="43">
        <f t="shared" si="38"/>
        <v>0</v>
      </c>
      <c r="AQ210" s="42">
        <f t="shared" si="38"/>
        <v>0</v>
      </c>
      <c r="AR210" s="41">
        <f t="shared" si="39"/>
        <v>0</v>
      </c>
      <c r="AS210" s="40">
        <f t="shared" si="37"/>
        <v>0</v>
      </c>
    </row>
    <row r="211" spans="1:66" s="18" customFormat="1" ht="21" customHeight="1">
      <c r="B211" s="83">
        <f t="shared" si="40"/>
        <v>196</v>
      </c>
      <c r="C211" s="370"/>
      <c r="D211" s="371"/>
      <c r="E211" s="74"/>
      <c r="F211" s="75"/>
      <c r="G211" s="76"/>
      <c r="H211" s="77"/>
      <c r="I211" s="75"/>
      <c r="J211" s="78"/>
      <c r="K211" s="77"/>
      <c r="L211" s="79"/>
      <c r="M211" s="78"/>
      <c r="N211" s="77"/>
      <c r="O211" s="79"/>
      <c r="P211" s="78"/>
      <c r="Q211" s="77"/>
      <c r="R211" s="75"/>
      <c r="S211" s="78"/>
      <c r="T211" s="77"/>
      <c r="U211" s="75"/>
      <c r="V211" s="78"/>
      <c r="W211" s="77"/>
      <c r="X211" s="75"/>
      <c r="Y211" s="78"/>
      <c r="Z211" s="77"/>
      <c r="AA211" s="75"/>
      <c r="AB211" s="78"/>
      <c r="AC211" s="77"/>
      <c r="AD211" s="75"/>
      <c r="AE211" s="78"/>
      <c r="AF211" s="77"/>
      <c r="AG211" s="75"/>
      <c r="AH211" s="78"/>
      <c r="AI211" s="77"/>
      <c r="AJ211" s="75"/>
      <c r="AK211" s="78"/>
      <c r="AL211" s="77"/>
      <c r="AM211" s="75"/>
      <c r="AN211" s="76"/>
      <c r="AO211" s="80"/>
      <c r="AP211" s="43">
        <f t="shared" si="38"/>
        <v>0</v>
      </c>
      <c r="AQ211" s="42">
        <f t="shared" si="38"/>
        <v>0</v>
      </c>
      <c r="AR211" s="41">
        <f t="shared" si="39"/>
        <v>0</v>
      </c>
      <c r="AS211" s="40">
        <f t="shared" ref="AS211:AS215" si="41">E211+H211+K211+N211+Q211+T211+W211+Z211+AC211+AF211+AI211+AL211</f>
        <v>0</v>
      </c>
      <c r="BA211" s="22">
        <f t="shared" si="19"/>
        <v>0</v>
      </c>
      <c r="BB211" s="22">
        <f t="shared" si="20"/>
        <v>0</v>
      </c>
      <c r="BC211" s="22">
        <f t="shared" si="21"/>
        <v>0</v>
      </c>
      <c r="BD211" s="22">
        <f t="shared" si="22"/>
        <v>0</v>
      </c>
      <c r="BE211" s="22">
        <f t="shared" si="23"/>
        <v>0</v>
      </c>
      <c r="BF211" s="22">
        <f t="shared" si="24"/>
        <v>0</v>
      </c>
      <c r="BG211" s="22">
        <f t="shared" si="25"/>
        <v>0</v>
      </c>
      <c r="BH211" s="22">
        <f t="shared" si="26"/>
        <v>0</v>
      </c>
      <c r="BI211" s="22">
        <f t="shared" si="27"/>
        <v>0</v>
      </c>
      <c r="BJ211" s="22">
        <f t="shared" si="28"/>
        <v>0</v>
      </c>
      <c r="BK211" s="22">
        <f t="shared" si="29"/>
        <v>0</v>
      </c>
      <c r="BL211" s="22">
        <f t="shared" si="30"/>
        <v>0</v>
      </c>
      <c r="BM211" s="22">
        <f t="shared" si="18"/>
        <v>0</v>
      </c>
      <c r="BN211" s="5"/>
    </row>
    <row r="212" spans="1:66" s="18" customFormat="1" ht="21" customHeight="1">
      <c r="B212" s="83">
        <f t="shared" si="40"/>
        <v>197</v>
      </c>
      <c r="C212" s="370"/>
      <c r="D212" s="371"/>
      <c r="E212" s="74"/>
      <c r="F212" s="75"/>
      <c r="G212" s="76"/>
      <c r="H212" s="77"/>
      <c r="I212" s="75"/>
      <c r="J212" s="78"/>
      <c r="K212" s="77"/>
      <c r="L212" s="79"/>
      <c r="M212" s="78"/>
      <c r="N212" s="77"/>
      <c r="O212" s="79"/>
      <c r="P212" s="78"/>
      <c r="Q212" s="77"/>
      <c r="R212" s="75"/>
      <c r="S212" s="78"/>
      <c r="T212" s="77"/>
      <c r="U212" s="75"/>
      <c r="V212" s="78"/>
      <c r="W212" s="77"/>
      <c r="X212" s="75"/>
      <c r="Y212" s="78"/>
      <c r="Z212" s="77"/>
      <c r="AA212" s="75"/>
      <c r="AB212" s="78"/>
      <c r="AC212" s="77"/>
      <c r="AD212" s="75"/>
      <c r="AE212" s="78"/>
      <c r="AF212" s="77"/>
      <c r="AG212" s="75"/>
      <c r="AH212" s="78"/>
      <c r="AI212" s="77"/>
      <c r="AJ212" s="75"/>
      <c r="AK212" s="78"/>
      <c r="AL212" s="77"/>
      <c r="AM212" s="75"/>
      <c r="AN212" s="76"/>
      <c r="AO212" s="80"/>
      <c r="AP212" s="43">
        <f t="shared" si="38"/>
        <v>0</v>
      </c>
      <c r="AQ212" s="42">
        <f t="shared" si="38"/>
        <v>0</v>
      </c>
      <c r="AR212" s="41">
        <f t="shared" si="39"/>
        <v>0</v>
      </c>
      <c r="AS212" s="40">
        <f t="shared" si="41"/>
        <v>0</v>
      </c>
      <c r="BA212" s="22">
        <f t="shared" si="19"/>
        <v>0</v>
      </c>
      <c r="BB212" s="22">
        <f t="shared" si="20"/>
        <v>0</v>
      </c>
      <c r="BC212" s="22">
        <f t="shared" si="21"/>
        <v>0</v>
      </c>
      <c r="BD212" s="22">
        <f t="shared" si="22"/>
        <v>0</v>
      </c>
      <c r="BE212" s="22">
        <f t="shared" si="23"/>
        <v>0</v>
      </c>
      <c r="BF212" s="22">
        <f t="shared" si="24"/>
        <v>0</v>
      </c>
      <c r="BG212" s="22">
        <f t="shared" si="25"/>
        <v>0</v>
      </c>
      <c r="BH212" s="22">
        <f t="shared" si="26"/>
        <v>0</v>
      </c>
      <c r="BI212" s="22">
        <f t="shared" si="27"/>
        <v>0</v>
      </c>
      <c r="BJ212" s="22">
        <f t="shared" si="28"/>
        <v>0</v>
      </c>
      <c r="BK212" s="22">
        <f t="shared" si="29"/>
        <v>0</v>
      </c>
      <c r="BL212" s="22">
        <f t="shared" si="30"/>
        <v>0</v>
      </c>
      <c r="BM212" s="22">
        <f t="shared" si="18"/>
        <v>0</v>
      </c>
      <c r="BN212" s="5"/>
    </row>
    <row r="213" spans="1:66" s="18" customFormat="1" ht="21" customHeight="1">
      <c r="B213" s="83">
        <f t="shared" si="40"/>
        <v>198</v>
      </c>
      <c r="C213" s="370"/>
      <c r="D213" s="371"/>
      <c r="E213" s="74"/>
      <c r="F213" s="75"/>
      <c r="G213" s="76"/>
      <c r="H213" s="77"/>
      <c r="I213" s="75"/>
      <c r="J213" s="78"/>
      <c r="K213" s="77"/>
      <c r="L213" s="79"/>
      <c r="M213" s="78"/>
      <c r="N213" s="77"/>
      <c r="O213" s="79"/>
      <c r="P213" s="78"/>
      <c r="Q213" s="77"/>
      <c r="R213" s="75"/>
      <c r="S213" s="78"/>
      <c r="T213" s="77"/>
      <c r="U213" s="75"/>
      <c r="V213" s="78"/>
      <c r="W213" s="77"/>
      <c r="X213" s="75"/>
      <c r="Y213" s="78"/>
      <c r="Z213" s="77"/>
      <c r="AA213" s="75"/>
      <c r="AB213" s="78"/>
      <c r="AC213" s="77"/>
      <c r="AD213" s="75"/>
      <c r="AE213" s="78"/>
      <c r="AF213" s="77"/>
      <c r="AG213" s="75"/>
      <c r="AH213" s="78"/>
      <c r="AI213" s="77"/>
      <c r="AJ213" s="75"/>
      <c r="AK213" s="78"/>
      <c r="AL213" s="77"/>
      <c r="AM213" s="75"/>
      <c r="AN213" s="76"/>
      <c r="AO213" s="80"/>
      <c r="AP213" s="43">
        <f t="shared" si="38"/>
        <v>0</v>
      </c>
      <c r="AQ213" s="42">
        <f t="shared" si="38"/>
        <v>0</v>
      </c>
      <c r="AR213" s="41">
        <f t="shared" si="39"/>
        <v>0</v>
      </c>
      <c r="AS213" s="40">
        <f t="shared" si="41"/>
        <v>0</v>
      </c>
      <c r="BA213" s="22">
        <f t="shared" si="19"/>
        <v>0</v>
      </c>
      <c r="BB213" s="22">
        <f t="shared" si="20"/>
        <v>0</v>
      </c>
      <c r="BC213" s="22">
        <f t="shared" si="21"/>
        <v>0</v>
      </c>
      <c r="BD213" s="22">
        <f t="shared" si="22"/>
        <v>0</v>
      </c>
      <c r="BE213" s="22">
        <f t="shared" si="23"/>
        <v>0</v>
      </c>
      <c r="BF213" s="22">
        <f t="shared" si="24"/>
        <v>0</v>
      </c>
      <c r="BG213" s="22">
        <f t="shared" si="25"/>
        <v>0</v>
      </c>
      <c r="BH213" s="22">
        <f t="shared" si="26"/>
        <v>0</v>
      </c>
      <c r="BI213" s="22">
        <f t="shared" si="27"/>
        <v>0</v>
      </c>
      <c r="BJ213" s="22">
        <f t="shared" si="28"/>
        <v>0</v>
      </c>
      <c r="BK213" s="22">
        <f t="shared" si="29"/>
        <v>0</v>
      </c>
      <c r="BL213" s="22">
        <f t="shared" si="30"/>
        <v>0</v>
      </c>
      <c r="BM213" s="22">
        <f t="shared" si="18"/>
        <v>0</v>
      </c>
      <c r="BN213" s="5"/>
    </row>
    <row r="214" spans="1:66" s="18" customFormat="1" ht="21" customHeight="1">
      <c r="B214" s="83">
        <f t="shared" si="40"/>
        <v>199</v>
      </c>
      <c r="C214" s="370"/>
      <c r="D214" s="371"/>
      <c r="E214" s="74"/>
      <c r="F214" s="75"/>
      <c r="G214" s="76"/>
      <c r="H214" s="77"/>
      <c r="I214" s="75"/>
      <c r="J214" s="78"/>
      <c r="K214" s="77"/>
      <c r="L214" s="79"/>
      <c r="M214" s="78"/>
      <c r="N214" s="77"/>
      <c r="O214" s="79"/>
      <c r="P214" s="78"/>
      <c r="Q214" s="77"/>
      <c r="R214" s="75"/>
      <c r="S214" s="78"/>
      <c r="T214" s="77"/>
      <c r="U214" s="75"/>
      <c r="V214" s="78"/>
      <c r="W214" s="77"/>
      <c r="X214" s="75"/>
      <c r="Y214" s="78"/>
      <c r="Z214" s="77"/>
      <c r="AA214" s="75"/>
      <c r="AB214" s="78"/>
      <c r="AC214" s="77"/>
      <c r="AD214" s="75"/>
      <c r="AE214" s="78"/>
      <c r="AF214" s="77"/>
      <c r="AG214" s="75"/>
      <c r="AH214" s="78"/>
      <c r="AI214" s="77"/>
      <c r="AJ214" s="75"/>
      <c r="AK214" s="78"/>
      <c r="AL214" s="77"/>
      <c r="AM214" s="75"/>
      <c r="AN214" s="76"/>
      <c r="AO214" s="80"/>
      <c r="AP214" s="43">
        <f t="shared" si="38"/>
        <v>0</v>
      </c>
      <c r="AQ214" s="42">
        <f t="shared" si="38"/>
        <v>0</v>
      </c>
      <c r="AR214" s="41">
        <f t="shared" si="39"/>
        <v>0</v>
      </c>
      <c r="AS214" s="40">
        <f t="shared" si="41"/>
        <v>0</v>
      </c>
      <c r="BA214" s="22">
        <f t="shared" si="19"/>
        <v>0</v>
      </c>
      <c r="BB214" s="22">
        <f t="shared" si="20"/>
        <v>0</v>
      </c>
      <c r="BC214" s="22">
        <f t="shared" si="21"/>
        <v>0</v>
      </c>
      <c r="BD214" s="22">
        <f t="shared" si="22"/>
        <v>0</v>
      </c>
      <c r="BE214" s="22">
        <f t="shared" si="23"/>
        <v>0</v>
      </c>
      <c r="BF214" s="22">
        <f t="shared" si="24"/>
        <v>0</v>
      </c>
      <c r="BG214" s="22">
        <f t="shared" si="25"/>
        <v>0</v>
      </c>
      <c r="BH214" s="22">
        <f t="shared" si="26"/>
        <v>0</v>
      </c>
      <c r="BI214" s="22">
        <f t="shared" si="27"/>
        <v>0</v>
      </c>
      <c r="BJ214" s="22">
        <f t="shared" si="28"/>
        <v>0</v>
      </c>
      <c r="BK214" s="22">
        <f t="shared" si="29"/>
        <v>0</v>
      </c>
      <c r="BL214" s="22">
        <f t="shared" si="30"/>
        <v>0</v>
      </c>
      <c r="BM214" s="22">
        <f t="shared" si="18"/>
        <v>0</v>
      </c>
      <c r="BN214" s="5"/>
    </row>
    <row r="215" spans="1:66" s="18" customFormat="1" ht="21" customHeight="1" thickBot="1">
      <c r="B215" s="84">
        <f t="shared" si="40"/>
        <v>200</v>
      </c>
      <c r="C215" s="462"/>
      <c r="D215" s="463"/>
      <c r="E215" s="74"/>
      <c r="F215" s="75"/>
      <c r="G215" s="76"/>
      <c r="H215" s="77"/>
      <c r="I215" s="75"/>
      <c r="J215" s="78"/>
      <c r="K215" s="77"/>
      <c r="L215" s="79"/>
      <c r="M215" s="78"/>
      <c r="N215" s="77"/>
      <c r="O215" s="79"/>
      <c r="P215" s="78"/>
      <c r="Q215" s="77"/>
      <c r="R215" s="75"/>
      <c r="S215" s="78"/>
      <c r="T215" s="77"/>
      <c r="U215" s="75"/>
      <c r="V215" s="78"/>
      <c r="W215" s="77"/>
      <c r="X215" s="75"/>
      <c r="Y215" s="78"/>
      <c r="Z215" s="77"/>
      <c r="AA215" s="75"/>
      <c r="AB215" s="78"/>
      <c r="AC215" s="77"/>
      <c r="AD215" s="75"/>
      <c r="AE215" s="78"/>
      <c r="AF215" s="77"/>
      <c r="AG215" s="75"/>
      <c r="AH215" s="78"/>
      <c r="AI215" s="77"/>
      <c r="AJ215" s="75"/>
      <c r="AK215" s="78"/>
      <c r="AL215" s="77"/>
      <c r="AM215" s="75"/>
      <c r="AN215" s="76"/>
      <c r="AO215" s="80"/>
      <c r="AP215" s="43">
        <f>SUM(E215,H215,K215,N215,Q215,T215,W215,Z215,AC215,AF215,AI215,AL215)</f>
        <v>0</v>
      </c>
      <c r="AQ215" s="42">
        <f t="shared" si="38"/>
        <v>0</v>
      </c>
      <c r="AR215" s="41">
        <f t="shared" si="39"/>
        <v>0</v>
      </c>
      <c r="AS215" s="40">
        <f t="shared" si="41"/>
        <v>0</v>
      </c>
      <c r="BA215" s="22">
        <f t="shared" si="19"/>
        <v>0</v>
      </c>
      <c r="BB215" s="22">
        <f t="shared" si="20"/>
        <v>0</v>
      </c>
      <c r="BC215" s="22">
        <f t="shared" si="21"/>
        <v>0</v>
      </c>
      <c r="BD215" s="22">
        <f t="shared" si="22"/>
        <v>0</v>
      </c>
      <c r="BE215" s="22">
        <f t="shared" si="23"/>
        <v>0</v>
      </c>
      <c r="BF215" s="22">
        <f t="shared" si="24"/>
        <v>0</v>
      </c>
      <c r="BG215" s="22">
        <f t="shared" si="25"/>
        <v>0</v>
      </c>
      <c r="BH215" s="22">
        <f t="shared" si="26"/>
        <v>0</v>
      </c>
      <c r="BI215" s="22">
        <f t="shared" si="27"/>
        <v>0</v>
      </c>
      <c r="BJ215" s="22">
        <f t="shared" si="28"/>
        <v>0</v>
      </c>
      <c r="BK215" s="22">
        <f t="shared" si="29"/>
        <v>0</v>
      </c>
      <c r="BL215" s="22">
        <f t="shared" si="30"/>
        <v>0</v>
      </c>
      <c r="BM215" s="22">
        <f t="shared" si="18"/>
        <v>0</v>
      </c>
      <c r="BN215" s="5"/>
    </row>
    <row r="216" spans="1:66" s="17" customFormat="1" ht="39" customHeight="1" thickTop="1" thickBot="1">
      <c r="B216" s="455" t="s">
        <v>1</v>
      </c>
      <c r="C216" s="456"/>
      <c r="D216" s="457"/>
      <c r="E216" s="39">
        <f>SUM(E16:E215)</f>
        <v>0</v>
      </c>
      <c r="F216" s="61">
        <f t="shared" ref="F216:AN216" si="42">SUM(F16:F215)</f>
        <v>0</v>
      </c>
      <c r="G216" s="34">
        <f t="shared" si="42"/>
        <v>0</v>
      </c>
      <c r="H216" s="37">
        <f t="shared" si="42"/>
        <v>0</v>
      </c>
      <c r="I216" s="61">
        <f t="shared" si="42"/>
        <v>0</v>
      </c>
      <c r="J216" s="38">
        <f t="shared" si="42"/>
        <v>0</v>
      </c>
      <c r="K216" s="37">
        <f t="shared" si="42"/>
        <v>0</v>
      </c>
      <c r="L216" s="62">
        <f t="shared" si="42"/>
        <v>0</v>
      </c>
      <c r="M216" s="38">
        <f t="shared" si="42"/>
        <v>0</v>
      </c>
      <c r="N216" s="37">
        <f t="shared" si="42"/>
        <v>0</v>
      </c>
      <c r="O216" s="62">
        <f t="shared" si="42"/>
        <v>0</v>
      </c>
      <c r="P216" s="38">
        <f t="shared" si="42"/>
        <v>0</v>
      </c>
      <c r="Q216" s="37">
        <f t="shared" si="42"/>
        <v>0</v>
      </c>
      <c r="R216" s="61">
        <f t="shared" si="42"/>
        <v>0</v>
      </c>
      <c r="S216" s="38">
        <f>SUM(S16:S215)</f>
        <v>0</v>
      </c>
      <c r="T216" s="37">
        <f t="shared" si="42"/>
        <v>0</v>
      </c>
      <c r="U216" s="61">
        <f t="shared" si="42"/>
        <v>0</v>
      </c>
      <c r="V216" s="38">
        <f t="shared" si="42"/>
        <v>0</v>
      </c>
      <c r="W216" s="37">
        <f t="shared" si="42"/>
        <v>0</v>
      </c>
      <c r="X216" s="61">
        <f t="shared" si="42"/>
        <v>0</v>
      </c>
      <c r="Y216" s="38">
        <f t="shared" si="42"/>
        <v>0</v>
      </c>
      <c r="Z216" s="37">
        <f t="shared" si="42"/>
        <v>0</v>
      </c>
      <c r="AA216" s="61">
        <f t="shared" si="42"/>
        <v>0</v>
      </c>
      <c r="AB216" s="38">
        <f t="shared" si="42"/>
        <v>0</v>
      </c>
      <c r="AC216" s="37">
        <f t="shared" si="42"/>
        <v>0</v>
      </c>
      <c r="AD216" s="61">
        <f t="shared" si="42"/>
        <v>0</v>
      </c>
      <c r="AE216" s="38">
        <f t="shared" si="42"/>
        <v>0</v>
      </c>
      <c r="AF216" s="37">
        <f t="shared" si="42"/>
        <v>0</v>
      </c>
      <c r="AG216" s="61">
        <f t="shared" si="42"/>
        <v>0</v>
      </c>
      <c r="AH216" s="38">
        <f t="shared" si="42"/>
        <v>0</v>
      </c>
      <c r="AI216" s="37">
        <f t="shared" si="42"/>
        <v>0</v>
      </c>
      <c r="AJ216" s="61">
        <f t="shared" si="42"/>
        <v>0</v>
      </c>
      <c r="AK216" s="38">
        <f t="shared" si="42"/>
        <v>0</v>
      </c>
      <c r="AL216" s="37">
        <f t="shared" si="42"/>
        <v>0</v>
      </c>
      <c r="AM216" s="61">
        <f t="shared" si="42"/>
        <v>0</v>
      </c>
      <c r="AN216" s="34">
        <f t="shared" si="42"/>
        <v>0</v>
      </c>
      <c r="AO216" s="36">
        <f>SUM(AO16:AO215)</f>
        <v>0</v>
      </c>
      <c r="AP216" s="35">
        <f>SUM(AP16:AP215)</f>
        <v>0</v>
      </c>
      <c r="AQ216" s="116">
        <f>SUM(AQ16:AQ215)</f>
        <v>0</v>
      </c>
      <c r="AR216" s="34">
        <f>SUM(AR16:AR215)</f>
        <v>0</v>
      </c>
      <c r="AS216" s="33">
        <f>SUM(AS16:AS215)</f>
        <v>0</v>
      </c>
      <c r="AT216" s="18"/>
      <c r="AU216" s="18"/>
      <c r="BA216" s="5"/>
      <c r="BB216" s="5"/>
      <c r="BC216" s="5"/>
      <c r="BD216" s="5"/>
      <c r="BE216" s="5"/>
      <c r="BF216" s="5"/>
      <c r="BG216" s="5"/>
      <c r="BH216" s="5"/>
      <c r="BI216" s="5"/>
      <c r="BJ216" s="5"/>
      <c r="BK216" s="5"/>
      <c r="BL216" s="5"/>
      <c r="BM216" s="5"/>
      <c r="BN216" s="5"/>
    </row>
    <row r="217" spans="1:66" s="5" customFormat="1">
      <c r="A217" s="4"/>
      <c r="B217" s="67" t="s">
        <v>23</v>
      </c>
      <c r="C217" s="32" t="s">
        <v>30</v>
      </c>
      <c r="D217" s="27"/>
      <c r="E217" s="28"/>
      <c r="F217" s="28"/>
      <c r="G217" s="28"/>
      <c r="H217" s="28"/>
      <c r="I217" s="28"/>
      <c r="J217" s="28"/>
      <c r="K217" s="28"/>
      <c r="L217" s="28"/>
      <c r="M217" s="28"/>
      <c r="N217" s="28"/>
      <c r="O217" s="28"/>
      <c r="P217" s="28"/>
      <c r="Q217" s="28"/>
      <c r="R217" s="28"/>
      <c r="S217" s="28"/>
      <c r="T217" s="28"/>
      <c r="U217" s="26"/>
      <c r="V217" s="26"/>
      <c r="W217" s="26"/>
      <c r="X217" s="26"/>
      <c r="Y217" s="14"/>
      <c r="Z217" s="14"/>
      <c r="AA217" s="14"/>
      <c r="AB217" s="14"/>
      <c r="AC217" s="14"/>
      <c r="AD217" s="14"/>
      <c r="AE217" s="14"/>
      <c r="AF217" s="14"/>
      <c r="AG217" s="14"/>
      <c r="AH217" s="14"/>
      <c r="AI217" s="14"/>
      <c r="AJ217" s="14"/>
      <c r="AK217" s="14"/>
      <c r="AL217" s="14"/>
      <c r="AM217" s="14"/>
      <c r="AN217" s="14"/>
      <c r="AO217" s="14"/>
      <c r="AP217" s="14"/>
      <c r="AQ217" s="14"/>
      <c r="AR217" s="14"/>
      <c r="AS217" s="4"/>
      <c r="AT217" s="4"/>
      <c r="AU217" s="4"/>
      <c r="AV217" s="4"/>
      <c r="AW217" s="4"/>
    </row>
    <row r="218" spans="1:66" s="5" customFormat="1">
      <c r="A218" s="4"/>
      <c r="B218" s="67" t="s">
        <v>24</v>
      </c>
      <c r="C218" s="55" t="s">
        <v>1480</v>
      </c>
      <c r="D218" s="27"/>
      <c r="E218" s="28"/>
      <c r="F218" s="28"/>
      <c r="G218" s="28"/>
      <c r="H218" s="28"/>
      <c r="I218" s="28"/>
      <c r="J218" s="28"/>
      <c r="K218" s="28"/>
      <c r="L218" s="28"/>
      <c r="M218" s="28"/>
      <c r="N218" s="28"/>
      <c r="O218" s="28"/>
      <c r="P218" s="28"/>
      <c r="Q218" s="28"/>
      <c r="R218" s="28"/>
      <c r="S218" s="28"/>
      <c r="T218" s="28"/>
      <c r="U218" s="26"/>
      <c r="V218" s="26"/>
      <c r="W218" s="26"/>
      <c r="X218" s="26"/>
      <c r="Y218" s="14"/>
      <c r="Z218" s="14"/>
      <c r="AA218" s="14"/>
      <c r="AB218" s="14"/>
      <c r="AC218" s="14"/>
      <c r="AD218" s="14"/>
      <c r="AE218" s="14"/>
      <c r="AF218" s="14"/>
      <c r="AG218" s="14"/>
      <c r="AH218" s="14"/>
      <c r="AI218" s="14"/>
      <c r="AJ218" s="14"/>
      <c r="AK218" s="14"/>
      <c r="AL218" s="14"/>
      <c r="AM218" s="14"/>
      <c r="AN218" s="14"/>
      <c r="AO218" s="14"/>
      <c r="AP218" s="14"/>
      <c r="AQ218" s="14"/>
      <c r="AR218" s="14"/>
      <c r="AS218" s="4"/>
      <c r="AT218" s="4"/>
      <c r="AU218" s="4"/>
      <c r="AV218" s="4"/>
      <c r="AW218" s="4"/>
    </row>
    <row r="219" spans="1:66" s="5" customFormat="1">
      <c r="A219" s="4"/>
      <c r="B219" s="107" t="s">
        <v>25</v>
      </c>
      <c r="C219" s="55" t="s">
        <v>916</v>
      </c>
      <c r="D219" s="27"/>
      <c r="E219" s="28"/>
      <c r="F219" s="28"/>
      <c r="G219" s="28"/>
      <c r="H219" s="28"/>
      <c r="I219" s="28"/>
      <c r="J219" s="28"/>
      <c r="K219" s="28"/>
      <c r="L219" s="28"/>
      <c r="M219" s="28"/>
      <c r="N219" s="28"/>
      <c r="O219" s="28"/>
      <c r="P219" s="28"/>
      <c r="Q219" s="28"/>
      <c r="R219" s="28"/>
      <c r="S219" s="28"/>
      <c r="T219" s="28"/>
      <c r="U219" s="26"/>
      <c r="V219" s="26"/>
      <c r="W219" s="26"/>
      <c r="X219" s="26"/>
      <c r="Y219" s="14"/>
      <c r="Z219" s="14"/>
      <c r="AA219" s="14"/>
      <c r="AB219" s="14"/>
      <c r="AC219" s="14"/>
      <c r="AD219" s="14"/>
      <c r="AE219" s="14"/>
      <c r="AF219" s="14"/>
      <c r="AG219" s="14"/>
      <c r="AH219" s="14"/>
      <c r="AI219" s="14"/>
      <c r="AJ219" s="14"/>
      <c r="AK219" s="14"/>
      <c r="AL219" s="14"/>
      <c r="AM219" s="14"/>
      <c r="AN219" s="14"/>
      <c r="AO219" s="14"/>
      <c r="AP219" s="14"/>
      <c r="AQ219" s="14"/>
      <c r="AR219" s="14"/>
      <c r="AS219" s="4"/>
      <c r="AT219" s="4"/>
      <c r="AU219" s="4"/>
      <c r="AV219" s="4"/>
      <c r="AW219" s="4"/>
    </row>
    <row r="220" spans="1:66" s="5" customFormat="1">
      <c r="A220" s="4"/>
      <c r="B220" s="107" t="s">
        <v>26</v>
      </c>
      <c r="C220" s="55" t="s">
        <v>1001</v>
      </c>
      <c r="D220" s="27"/>
      <c r="E220" s="28"/>
      <c r="F220" s="28"/>
      <c r="G220" s="28"/>
      <c r="H220" s="28"/>
      <c r="I220" s="28"/>
      <c r="J220" s="28"/>
      <c r="K220" s="28"/>
      <c r="L220" s="28"/>
      <c r="M220" s="28"/>
      <c r="N220" s="28"/>
      <c r="O220" s="28"/>
      <c r="P220" s="28"/>
      <c r="Q220" s="28"/>
      <c r="R220" s="28"/>
      <c r="S220" s="28"/>
      <c r="T220" s="28"/>
      <c r="U220" s="26"/>
      <c r="V220" s="26"/>
      <c r="W220" s="26"/>
      <c r="X220" s="26"/>
      <c r="Y220" s="14"/>
      <c r="Z220" s="14"/>
      <c r="AA220" s="14"/>
      <c r="AB220" s="14"/>
      <c r="AC220" s="14"/>
      <c r="AD220" s="14"/>
      <c r="AE220" s="14"/>
      <c r="AF220" s="14"/>
      <c r="AG220" s="14"/>
      <c r="AH220" s="14"/>
      <c r="AI220" s="14"/>
      <c r="AJ220" s="14"/>
      <c r="AK220" s="14"/>
      <c r="AL220" s="14"/>
      <c r="AM220" s="14"/>
      <c r="AN220" s="14"/>
      <c r="AO220" s="14"/>
      <c r="AP220" s="14"/>
      <c r="AQ220" s="14"/>
      <c r="AR220" s="14"/>
      <c r="AS220" s="4"/>
      <c r="AT220" s="4"/>
      <c r="AU220" s="4"/>
      <c r="AV220" s="4"/>
      <c r="AW220" s="4"/>
    </row>
    <row r="221" spans="1:66" s="5" customFormat="1">
      <c r="A221" s="4"/>
      <c r="B221" s="107" t="s">
        <v>27</v>
      </c>
      <c r="C221" s="32" t="s">
        <v>843</v>
      </c>
      <c r="D221" s="27"/>
      <c r="E221" s="28"/>
      <c r="F221" s="28"/>
      <c r="G221" s="28"/>
      <c r="H221" s="28"/>
      <c r="I221" s="28"/>
      <c r="J221" s="28"/>
      <c r="K221" s="28"/>
      <c r="L221" s="28"/>
      <c r="M221" s="28"/>
      <c r="N221" s="28"/>
      <c r="O221" s="28"/>
      <c r="P221" s="28"/>
      <c r="Q221" s="28"/>
      <c r="R221" s="28"/>
      <c r="S221" s="28"/>
      <c r="T221" s="28"/>
      <c r="U221" s="26"/>
      <c r="V221" s="26"/>
      <c r="W221" s="26"/>
      <c r="X221" s="26"/>
      <c r="Y221" s="14"/>
      <c r="Z221" s="14"/>
      <c r="AA221" s="14"/>
      <c r="AB221" s="14"/>
      <c r="AC221" s="14"/>
      <c r="AD221" s="14"/>
      <c r="AE221" s="14"/>
      <c r="AF221" s="14"/>
      <c r="AG221" s="14"/>
      <c r="AH221" s="14"/>
      <c r="AI221" s="14"/>
      <c r="AJ221" s="14"/>
      <c r="AK221" s="14"/>
      <c r="AL221" s="14"/>
      <c r="AM221" s="14"/>
      <c r="AN221" s="14"/>
      <c r="AO221" s="14"/>
      <c r="AP221" s="14"/>
      <c r="AQ221" s="14"/>
      <c r="AR221" s="14"/>
      <c r="AS221" s="4"/>
      <c r="AT221" s="4"/>
      <c r="AU221" s="4"/>
      <c r="AV221" s="4"/>
      <c r="AW221" s="4"/>
      <c r="AZ221" s="1"/>
      <c r="BA221" s="1"/>
      <c r="BB221" s="1"/>
      <c r="BC221" s="1"/>
      <c r="BD221" s="1"/>
      <c r="BE221" s="1"/>
      <c r="BF221" s="1"/>
      <c r="BG221" s="1"/>
      <c r="BH221" s="1"/>
      <c r="BI221" s="1"/>
      <c r="BJ221" s="1"/>
      <c r="BK221" s="1"/>
      <c r="BL221" s="1"/>
      <c r="BM221" s="1"/>
    </row>
    <row r="222" spans="1:66" s="5" customFormat="1">
      <c r="A222" s="4"/>
      <c r="B222" s="107" t="s">
        <v>28</v>
      </c>
      <c r="C222" s="32" t="s">
        <v>844</v>
      </c>
      <c r="D222" s="27"/>
      <c r="E222" s="28"/>
      <c r="F222" s="28"/>
      <c r="G222" s="28"/>
      <c r="H222" s="28"/>
      <c r="I222" s="28"/>
      <c r="J222" s="28"/>
      <c r="K222" s="28"/>
      <c r="L222" s="28"/>
      <c r="M222" s="28"/>
      <c r="N222" s="28"/>
      <c r="O222" s="28"/>
      <c r="P222" s="28"/>
      <c r="Q222" s="28"/>
      <c r="R222" s="28"/>
      <c r="S222" s="28"/>
      <c r="T222" s="28"/>
      <c r="U222" s="26"/>
      <c r="V222" s="26"/>
      <c r="W222" s="26"/>
      <c r="X222" s="26"/>
      <c r="Y222" s="14"/>
      <c r="Z222" s="14"/>
      <c r="AA222" s="14"/>
      <c r="AB222" s="14"/>
      <c r="AC222" s="14"/>
      <c r="AD222" s="14"/>
      <c r="AE222" s="14"/>
      <c r="AF222" s="14"/>
      <c r="AG222" s="14"/>
      <c r="AH222" s="14"/>
      <c r="AI222" s="14"/>
      <c r="AJ222" s="14"/>
      <c r="AK222" s="14"/>
      <c r="AL222" s="14"/>
      <c r="AM222" s="14"/>
      <c r="AN222" s="14"/>
      <c r="AO222" s="14"/>
      <c r="AP222" s="14"/>
      <c r="AQ222" s="14"/>
      <c r="AR222" s="14"/>
      <c r="AS222" s="4"/>
      <c r="AT222" s="4"/>
      <c r="AU222" s="4"/>
      <c r="AV222" s="4"/>
      <c r="AW222" s="4"/>
      <c r="AZ222" s="1"/>
      <c r="BA222" s="1"/>
      <c r="BB222" s="1"/>
      <c r="BC222" s="1"/>
      <c r="BD222" s="1"/>
      <c r="BE222" s="1"/>
      <c r="BF222" s="1"/>
      <c r="BG222" s="1"/>
      <c r="BH222" s="1"/>
      <c r="BI222" s="1"/>
      <c r="BJ222" s="1"/>
      <c r="BK222" s="1"/>
      <c r="BL222" s="1"/>
      <c r="BM222" s="1"/>
    </row>
    <row r="223" spans="1:66" s="5" customFormat="1">
      <c r="A223" s="4"/>
      <c r="B223" s="67"/>
      <c r="C223" s="32"/>
      <c r="D223" s="27"/>
      <c r="E223" s="28"/>
      <c r="F223" s="28"/>
      <c r="G223" s="28"/>
      <c r="H223" s="28"/>
      <c r="I223" s="28"/>
      <c r="J223" s="28"/>
      <c r="K223" s="28"/>
      <c r="L223" s="28"/>
      <c r="M223" s="28"/>
      <c r="N223" s="28"/>
      <c r="O223" s="28"/>
      <c r="P223" s="28"/>
      <c r="Q223" s="28"/>
      <c r="R223" s="28"/>
      <c r="S223" s="28"/>
      <c r="T223" s="28"/>
      <c r="U223" s="26"/>
      <c r="V223" s="26"/>
      <c r="W223" s="26"/>
      <c r="X223" s="26"/>
      <c r="Y223" s="14"/>
      <c r="Z223" s="14"/>
      <c r="AA223" s="14"/>
      <c r="AB223" s="14"/>
      <c r="AC223" s="14"/>
      <c r="AD223" s="14"/>
      <c r="AE223" s="14"/>
      <c r="AF223" s="14"/>
      <c r="AG223" s="14"/>
      <c r="AH223" s="14"/>
      <c r="AI223" s="14"/>
      <c r="AJ223" s="14"/>
      <c r="AK223" s="14"/>
      <c r="AL223" s="14"/>
      <c r="AM223" s="14"/>
      <c r="AN223" s="14"/>
      <c r="AO223" s="14"/>
      <c r="AP223" s="14"/>
      <c r="AQ223" s="14"/>
      <c r="AR223" s="14"/>
      <c r="AS223" s="4"/>
      <c r="AT223" s="4"/>
      <c r="AU223" s="4"/>
      <c r="AV223" s="4"/>
      <c r="AW223" s="4"/>
      <c r="AZ223" s="1"/>
      <c r="BA223" s="1"/>
      <c r="BB223" s="1"/>
      <c r="BC223" s="1"/>
      <c r="BD223" s="1"/>
      <c r="BE223" s="1"/>
      <c r="BF223" s="1"/>
      <c r="BG223" s="1"/>
      <c r="BH223" s="1"/>
      <c r="BI223" s="1"/>
      <c r="BJ223" s="1"/>
      <c r="BK223" s="1"/>
      <c r="BL223" s="1"/>
      <c r="BM223" s="1"/>
    </row>
    <row r="224" spans="1:66" s="5" customFormat="1">
      <c r="A224" s="4"/>
      <c r="B224" s="67"/>
      <c r="C224" s="32"/>
      <c r="D224" s="27"/>
      <c r="E224" s="28"/>
      <c r="F224" s="28"/>
      <c r="G224" s="28"/>
      <c r="H224" s="28"/>
      <c r="I224" s="28"/>
      <c r="J224" s="28"/>
      <c r="K224" s="28"/>
      <c r="L224" s="28"/>
      <c r="M224" s="28"/>
      <c r="N224" s="28"/>
      <c r="O224" s="28"/>
      <c r="P224" s="28"/>
      <c r="Q224" s="28"/>
      <c r="R224" s="28"/>
      <c r="S224" s="28"/>
      <c r="T224" s="28"/>
      <c r="U224" s="26"/>
      <c r="V224" s="26"/>
      <c r="W224" s="26"/>
      <c r="X224" s="26"/>
      <c r="Y224" s="14"/>
      <c r="Z224" s="14"/>
      <c r="AA224" s="14"/>
      <c r="AB224" s="14"/>
      <c r="AC224" s="14"/>
      <c r="AD224" s="14"/>
      <c r="AE224" s="14"/>
      <c r="AF224" s="14"/>
      <c r="AG224" s="14"/>
      <c r="AH224" s="14"/>
      <c r="AI224" s="14"/>
      <c r="AJ224" s="14"/>
      <c r="AK224" s="14"/>
      <c r="AL224" s="14"/>
      <c r="AM224" s="14"/>
      <c r="AN224" s="14"/>
      <c r="AO224" s="14"/>
      <c r="AP224" s="14"/>
      <c r="AQ224" s="14"/>
      <c r="AR224" s="14"/>
      <c r="AS224" s="4"/>
      <c r="AT224" s="4"/>
      <c r="AU224" s="4"/>
      <c r="AV224" s="4"/>
      <c r="AW224" s="4"/>
      <c r="AZ224" s="1"/>
      <c r="BA224" s="1"/>
      <c r="BB224" s="1"/>
      <c r="BC224" s="1"/>
      <c r="BD224" s="1"/>
      <c r="BE224" s="1"/>
      <c r="BF224" s="1"/>
      <c r="BG224" s="1"/>
      <c r="BH224" s="1"/>
      <c r="BI224" s="1"/>
      <c r="BJ224" s="1"/>
      <c r="BK224" s="1"/>
      <c r="BL224" s="1"/>
      <c r="BM224" s="1"/>
    </row>
    <row r="225" spans="1:66" s="5" customFormat="1">
      <c r="A225" s="4"/>
      <c r="B225" s="31"/>
      <c r="C225" s="31"/>
      <c r="D225" s="30"/>
      <c r="E225" s="29"/>
      <c r="F225" s="29"/>
      <c r="G225" s="29"/>
      <c r="H225" s="29"/>
      <c r="I225" s="29"/>
      <c r="J225" s="29"/>
      <c r="K225" s="29"/>
      <c r="L225" s="29"/>
      <c r="M225" s="29"/>
      <c r="N225" s="29"/>
      <c r="O225" s="29"/>
      <c r="P225" s="29"/>
      <c r="Q225" s="28"/>
      <c r="R225" s="28"/>
      <c r="S225" s="28"/>
      <c r="T225" s="28"/>
      <c r="U225" s="28"/>
      <c r="V225" s="26"/>
      <c r="W225" s="26"/>
      <c r="X225" s="26"/>
      <c r="Y225" s="26"/>
      <c r="Z225" s="14"/>
      <c r="AA225" s="14"/>
      <c r="AB225" s="14"/>
      <c r="AC225" s="14"/>
      <c r="AD225" s="14"/>
      <c r="AE225" s="14"/>
      <c r="AF225" s="14"/>
      <c r="AG225" s="14"/>
      <c r="AH225" s="14"/>
      <c r="AI225" s="14"/>
      <c r="AJ225" s="14"/>
      <c r="AK225" s="14"/>
      <c r="AL225" s="14"/>
      <c r="AM225" s="14"/>
      <c r="AN225" s="14"/>
      <c r="AO225" s="14"/>
      <c r="AP225" s="14"/>
      <c r="AQ225" s="14"/>
      <c r="AR225" s="14"/>
      <c r="AS225" s="14"/>
      <c r="AT225" s="4"/>
      <c r="AU225" s="4"/>
      <c r="AV225" s="4"/>
      <c r="AW225" s="4"/>
      <c r="AX225" s="4"/>
      <c r="BA225" s="1"/>
      <c r="BB225" s="1"/>
      <c r="BC225" s="1"/>
      <c r="BD225" s="1"/>
      <c r="BE225" s="1"/>
      <c r="BF225" s="1"/>
      <c r="BG225" s="1"/>
      <c r="BH225" s="1"/>
      <c r="BI225" s="1"/>
      <c r="BJ225" s="1"/>
      <c r="BK225" s="1"/>
      <c r="BL225" s="1"/>
      <c r="BM225" s="1"/>
      <c r="BN225" s="1"/>
    </row>
    <row r="226" spans="1:66" s="5" customFormat="1" ht="24" customHeight="1">
      <c r="A226" s="4"/>
      <c r="B226" s="20"/>
      <c r="C226" s="20"/>
      <c r="D226" s="16"/>
      <c r="E226" s="15"/>
      <c r="F226" s="15"/>
      <c r="G226" s="15"/>
      <c r="H226" s="15"/>
      <c r="I226" s="15"/>
      <c r="J226" s="15"/>
      <c r="K226" s="15"/>
      <c r="L226" s="15"/>
      <c r="M226" s="15"/>
      <c r="N226" s="15"/>
      <c r="O226" s="15"/>
      <c r="P226" s="15"/>
      <c r="Q226" s="15"/>
      <c r="R226" s="15"/>
      <c r="S226" s="15"/>
      <c r="T226" s="15"/>
      <c r="U226" s="15"/>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4"/>
      <c r="AU226" s="4"/>
      <c r="AV226" s="4"/>
      <c r="AW226" s="4"/>
      <c r="AX226" s="4"/>
      <c r="BA226" s="1"/>
      <c r="BB226" s="1"/>
      <c r="BC226" s="1"/>
      <c r="BD226" s="1"/>
      <c r="BE226" s="1"/>
      <c r="BF226" s="1"/>
      <c r="BG226" s="1"/>
      <c r="BH226" s="1"/>
      <c r="BI226" s="1"/>
      <c r="BJ226" s="1"/>
      <c r="BK226" s="1"/>
      <c r="BL226" s="1"/>
      <c r="BM226" s="1"/>
      <c r="BN226" s="1"/>
    </row>
    <row r="227" spans="1:66" s="5" customFormat="1" ht="33" customHeight="1">
      <c r="A227" s="4"/>
      <c r="B227" s="20"/>
      <c r="C227" s="20"/>
      <c r="D227" s="16"/>
      <c r="E227" s="15"/>
      <c r="F227" s="15"/>
      <c r="G227" s="15"/>
      <c r="H227" s="15"/>
      <c r="I227" s="15"/>
      <c r="J227" s="15"/>
      <c r="K227" s="15"/>
      <c r="L227" s="15"/>
      <c r="M227" s="15"/>
      <c r="N227" s="15"/>
      <c r="O227" s="15"/>
      <c r="P227" s="15"/>
      <c r="Q227" s="15"/>
      <c r="R227" s="15"/>
      <c r="S227" s="15"/>
      <c r="T227" s="15"/>
      <c r="U227" s="15"/>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4"/>
      <c r="AU227" s="4"/>
      <c r="AV227" s="4"/>
      <c r="AW227" s="4"/>
      <c r="AX227" s="4"/>
      <c r="BA227" s="1"/>
      <c r="BB227" s="1"/>
      <c r="BC227" s="1"/>
      <c r="BD227" s="1"/>
      <c r="BE227" s="1"/>
      <c r="BF227" s="1"/>
      <c r="BG227" s="1"/>
      <c r="BH227" s="1"/>
      <c r="BI227" s="1"/>
      <c r="BJ227" s="1"/>
      <c r="BK227" s="1"/>
      <c r="BL227" s="1"/>
      <c r="BM227" s="1"/>
      <c r="BN227" s="1"/>
    </row>
    <row r="228" spans="1:66">
      <c r="AK228" s="454"/>
      <c r="AL228" s="454"/>
      <c r="AM228" s="454"/>
      <c r="AN228" s="454"/>
      <c r="AO228" s="454"/>
    </row>
    <row r="229" spans="1:66">
      <c r="AF229" s="23"/>
    </row>
  </sheetData>
  <sheetProtection algorithmName="SHA-512" hashValue="ubVFDhcwiE3VxxH21U/h4+klV+tPhmVp2jDZQwPr6D3zBJFKUw/xMV5wIrJlWngi8Sti3Zi4RM1F4POjYyL+gQ==" saltValue="fkv6q6vKW1DfRWqCCxuPpw==" spinCount="100000" sheet="1" formatCells="0" formatColumns="0" formatRows="0" insertHyperlinks="0"/>
  <dataConsolidate/>
  <mergeCells count="264">
    <mergeCell ref="B4:M4"/>
    <mergeCell ref="C11:J11"/>
    <mergeCell ref="B10:AS10"/>
    <mergeCell ref="AP13:AS13"/>
    <mergeCell ref="AF14:AG14"/>
    <mergeCell ref="AH14:AH15"/>
    <mergeCell ref="AI14:AJ14"/>
    <mergeCell ref="AK14:AK15"/>
    <mergeCell ref="AR14:AR15"/>
    <mergeCell ref="AS14:AS15"/>
    <mergeCell ref="K13:M13"/>
    <mergeCell ref="N13:P13"/>
    <mergeCell ref="Q13:S13"/>
    <mergeCell ref="T13:V13"/>
    <mergeCell ref="W13:Y13"/>
    <mergeCell ref="Z13:AB13"/>
    <mergeCell ref="AL14:AM14"/>
    <mergeCell ref="AN14:AN15"/>
    <mergeCell ref="AP14:AQ14"/>
    <mergeCell ref="AC13:AE13"/>
    <mergeCell ref="AF13:AH13"/>
    <mergeCell ref="AI13:AK13"/>
    <mergeCell ref="AL13:AN13"/>
    <mergeCell ref="AO13:AO15"/>
    <mergeCell ref="C16:D16"/>
    <mergeCell ref="W14:X14"/>
    <mergeCell ref="Y14:Y15"/>
    <mergeCell ref="Z14:AA14"/>
    <mergeCell ref="AB14:AB15"/>
    <mergeCell ref="AC14:AD14"/>
    <mergeCell ref="AE14:AE15"/>
    <mergeCell ref="N14:O14"/>
    <mergeCell ref="P14:P15"/>
    <mergeCell ref="Q14:R14"/>
    <mergeCell ref="S14:S15"/>
    <mergeCell ref="T14:U14"/>
    <mergeCell ref="V14:V15"/>
    <mergeCell ref="E14:F14"/>
    <mergeCell ref="G14:G15"/>
    <mergeCell ref="H14:I14"/>
    <mergeCell ref="J14:J15"/>
    <mergeCell ref="K14:L14"/>
    <mergeCell ref="M14:M15"/>
    <mergeCell ref="B13:D15"/>
    <mergeCell ref="E13:G13"/>
    <mergeCell ref="H13:J13"/>
    <mergeCell ref="C23:D23"/>
    <mergeCell ref="C24:D24"/>
    <mergeCell ref="C25:D25"/>
    <mergeCell ref="C26:D26"/>
    <mergeCell ref="C27:D27"/>
    <mergeCell ref="C28:D28"/>
    <mergeCell ref="C17:D17"/>
    <mergeCell ref="C18:D18"/>
    <mergeCell ref="C19:D19"/>
    <mergeCell ref="C20:D20"/>
    <mergeCell ref="C21:D21"/>
    <mergeCell ref="C22:D22"/>
    <mergeCell ref="C35:D35"/>
    <mergeCell ref="C36:D36"/>
    <mergeCell ref="C37:D37"/>
    <mergeCell ref="C38:D38"/>
    <mergeCell ref="C39:D39"/>
    <mergeCell ref="C40:D40"/>
    <mergeCell ref="C29:D29"/>
    <mergeCell ref="C30:D30"/>
    <mergeCell ref="C31:D31"/>
    <mergeCell ref="C32:D32"/>
    <mergeCell ref="C33:D33"/>
    <mergeCell ref="C34:D34"/>
    <mergeCell ref="C47:D47"/>
    <mergeCell ref="C48:D48"/>
    <mergeCell ref="C49:D49"/>
    <mergeCell ref="C50:D50"/>
    <mergeCell ref="C51:D51"/>
    <mergeCell ref="C52:D52"/>
    <mergeCell ref="C41:D41"/>
    <mergeCell ref="C42:D42"/>
    <mergeCell ref="C43:D43"/>
    <mergeCell ref="C44:D44"/>
    <mergeCell ref="C45:D45"/>
    <mergeCell ref="C46:D46"/>
    <mergeCell ref="C59:D59"/>
    <mergeCell ref="C60:D60"/>
    <mergeCell ref="C61:D61"/>
    <mergeCell ref="C62:D62"/>
    <mergeCell ref="C63:D63"/>
    <mergeCell ref="C64:D64"/>
    <mergeCell ref="C53:D53"/>
    <mergeCell ref="C54:D54"/>
    <mergeCell ref="C55:D55"/>
    <mergeCell ref="C56:D56"/>
    <mergeCell ref="C57:D57"/>
    <mergeCell ref="C58:D58"/>
    <mergeCell ref="C71:D71"/>
    <mergeCell ref="C72:D72"/>
    <mergeCell ref="C73:D73"/>
    <mergeCell ref="C74:D74"/>
    <mergeCell ref="C75:D75"/>
    <mergeCell ref="C76:D76"/>
    <mergeCell ref="C65:D65"/>
    <mergeCell ref="C66:D66"/>
    <mergeCell ref="C67:D67"/>
    <mergeCell ref="C68:D68"/>
    <mergeCell ref="C69:D69"/>
    <mergeCell ref="C70:D70"/>
    <mergeCell ref="C83:D83"/>
    <mergeCell ref="C84:D84"/>
    <mergeCell ref="C85:D85"/>
    <mergeCell ref="C86:D86"/>
    <mergeCell ref="C87:D87"/>
    <mergeCell ref="C88:D88"/>
    <mergeCell ref="C77:D77"/>
    <mergeCell ref="C78:D78"/>
    <mergeCell ref="C79:D79"/>
    <mergeCell ref="C80:D80"/>
    <mergeCell ref="C81:D81"/>
    <mergeCell ref="C82:D82"/>
    <mergeCell ref="C95:D95"/>
    <mergeCell ref="C96:D96"/>
    <mergeCell ref="C97:D97"/>
    <mergeCell ref="C98:D98"/>
    <mergeCell ref="C99:D99"/>
    <mergeCell ref="C100:D100"/>
    <mergeCell ref="C89:D89"/>
    <mergeCell ref="C90:D90"/>
    <mergeCell ref="C91:D91"/>
    <mergeCell ref="C92:D92"/>
    <mergeCell ref="C93:D93"/>
    <mergeCell ref="C94:D94"/>
    <mergeCell ref="C107:D107"/>
    <mergeCell ref="C108:D108"/>
    <mergeCell ref="C109:D109"/>
    <mergeCell ref="C110:D110"/>
    <mergeCell ref="C111:D111"/>
    <mergeCell ref="C112:D112"/>
    <mergeCell ref="C101:D101"/>
    <mergeCell ref="C102:D102"/>
    <mergeCell ref="C103:D103"/>
    <mergeCell ref="C104:D104"/>
    <mergeCell ref="C105:D105"/>
    <mergeCell ref="C106:D106"/>
    <mergeCell ref="C119:D119"/>
    <mergeCell ref="C120:D120"/>
    <mergeCell ref="C121:D121"/>
    <mergeCell ref="C122:D122"/>
    <mergeCell ref="C123:D123"/>
    <mergeCell ref="C124:D124"/>
    <mergeCell ref="C113:D113"/>
    <mergeCell ref="C114:D114"/>
    <mergeCell ref="C115:D115"/>
    <mergeCell ref="C116:D116"/>
    <mergeCell ref="C117:D117"/>
    <mergeCell ref="C118:D118"/>
    <mergeCell ref="C131:D131"/>
    <mergeCell ref="C132:D132"/>
    <mergeCell ref="C133:D133"/>
    <mergeCell ref="C134:D134"/>
    <mergeCell ref="C135:D135"/>
    <mergeCell ref="C136:D136"/>
    <mergeCell ref="C125:D125"/>
    <mergeCell ref="C126:D126"/>
    <mergeCell ref="C127:D127"/>
    <mergeCell ref="C128:D128"/>
    <mergeCell ref="C129:D129"/>
    <mergeCell ref="C130:D130"/>
    <mergeCell ref="C143:D143"/>
    <mergeCell ref="C144:D144"/>
    <mergeCell ref="C145:D145"/>
    <mergeCell ref="C146:D146"/>
    <mergeCell ref="C147:D147"/>
    <mergeCell ref="C148:D148"/>
    <mergeCell ref="C137:D137"/>
    <mergeCell ref="C138:D138"/>
    <mergeCell ref="C139:D139"/>
    <mergeCell ref="C140:D140"/>
    <mergeCell ref="C141:D141"/>
    <mergeCell ref="C142:D142"/>
    <mergeCell ref="C155:D155"/>
    <mergeCell ref="C156:D156"/>
    <mergeCell ref="C157:D157"/>
    <mergeCell ref="C158:D158"/>
    <mergeCell ref="C159:D159"/>
    <mergeCell ref="C160:D160"/>
    <mergeCell ref="C149:D149"/>
    <mergeCell ref="C150:D150"/>
    <mergeCell ref="C151:D151"/>
    <mergeCell ref="C152:D152"/>
    <mergeCell ref="C153:D153"/>
    <mergeCell ref="C154:D154"/>
    <mergeCell ref="C167:D167"/>
    <mergeCell ref="C168:D168"/>
    <mergeCell ref="C169:D169"/>
    <mergeCell ref="C170:D170"/>
    <mergeCell ref="C171:D171"/>
    <mergeCell ref="C172:D172"/>
    <mergeCell ref="C161:D161"/>
    <mergeCell ref="C162:D162"/>
    <mergeCell ref="C163:D163"/>
    <mergeCell ref="C164:D164"/>
    <mergeCell ref="C165:D165"/>
    <mergeCell ref="C166:D166"/>
    <mergeCell ref="C179:D179"/>
    <mergeCell ref="C180:D180"/>
    <mergeCell ref="C181:D181"/>
    <mergeCell ref="C182:D182"/>
    <mergeCell ref="C183:D183"/>
    <mergeCell ref="C184:D184"/>
    <mergeCell ref="C173:D173"/>
    <mergeCell ref="C174:D174"/>
    <mergeCell ref="C175:D175"/>
    <mergeCell ref="C176:D176"/>
    <mergeCell ref="C177:D177"/>
    <mergeCell ref="C178:D178"/>
    <mergeCell ref="C191:D191"/>
    <mergeCell ref="C192:D192"/>
    <mergeCell ref="C193:D193"/>
    <mergeCell ref="C194:D194"/>
    <mergeCell ref="C195:D195"/>
    <mergeCell ref="C196:D196"/>
    <mergeCell ref="C185:D185"/>
    <mergeCell ref="C186:D186"/>
    <mergeCell ref="C187:D187"/>
    <mergeCell ref="C188:D188"/>
    <mergeCell ref="C189:D189"/>
    <mergeCell ref="C190:D190"/>
    <mergeCell ref="C215:D215"/>
    <mergeCell ref="B216:D216"/>
    <mergeCell ref="AK228:AO228"/>
    <mergeCell ref="N3:AE3"/>
    <mergeCell ref="B3:M3"/>
    <mergeCell ref="B2:M2"/>
    <mergeCell ref="C209:D209"/>
    <mergeCell ref="C210:D210"/>
    <mergeCell ref="C211:D211"/>
    <mergeCell ref="C212:D212"/>
    <mergeCell ref="C213:D213"/>
    <mergeCell ref="C214:D214"/>
    <mergeCell ref="C203:D203"/>
    <mergeCell ref="C204:D204"/>
    <mergeCell ref="C205:D205"/>
    <mergeCell ref="C206:D206"/>
    <mergeCell ref="C207:D207"/>
    <mergeCell ref="C208:D208"/>
    <mergeCell ref="C197:D197"/>
    <mergeCell ref="C198:D198"/>
    <mergeCell ref="C199:D199"/>
    <mergeCell ref="C200:D200"/>
    <mergeCell ref="C201:D201"/>
    <mergeCell ref="C202:D202"/>
    <mergeCell ref="I5:AB5"/>
    <mergeCell ref="B6:E6"/>
    <mergeCell ref="F6:H6"/>
    <mergeCell ref="I6:K6"/>
    <mergeCell ref="L6:P6"/>
    <mergeCell ref="Q6:V6"/>
    <mergeCell ref="W6:AB6"/>
    <mergeCell ref="B8:AB9"/>
    <mergeCell ref="B7:E7"/>
    <mergeCell ref="F7:H7"/>
    <mergeCell ref="I7:K7"/>
    <mergeCell ref="L7:P7"/>
    <mergeCell ref="Q7:V7"/>
    <mergeCell ref="W7:AB7"/>
  </mergeCells>
  <phoneticPr fontId="3"/>
  <conditionalFormatting sqref="E30:E72 H30:H72 K30:K72 Q30:Q72 T30:T72 W30:W72 Z30:Z72 AC30:AC72 AF30:AF72 AI30:AI72 AL30:AL72">
    <cfRule type="expression" dxfId="30" priority="5" stopIfTrue="1">
      <formula>#REF!=$AW$17</formula>
    </cfRule>
    <cfRule type="expression" dxfId="29" priority="6" stopIfTrue="1">
      <formula>#REF!=$AW$15</formula>
    </cfRule>
  </conditionalFormatting>
  <conditionalFormatting sqref="N30:N72">
    <cfRule type="expression" dxfId="26" priority="3" stopIfTrue="1">
      <formula>#REF!=$AW$17</formula>
    </cfRule>
    <cfRule type="expression" dxfId="25" priority="4" stopIfTrue="1">
      <formula>#REF!=$AW$15</formula>
    </cfRule>
  </conditionalFormatting>
  <dataValidations xWindow="141" yWindow="681" count="10">
    <dataValidation type="whole" allowBlank="1" showInputMessage="1" showErrorMessage="1" sqref="AI16:AI215" xr:uid="{23A2F105-09C2-4C73-B7BC-D63DA80CB1BA}">
      <formula1>0</formula1>
      <formula2>29</formula2>
    </dataValidation>
    <dataValidation type="whole" allowBlank="1" showInputMessage="1" showErrorMessage="1" sqref="H16:H215 N16:N215 Q16:Q215 W16:W215 AC16:AC215 AF16:AF215 AL16:AL215" xr:uid="{99190A3D-422A-4F4E-9535-EA93A49D0953}">
      <formula1>0</formula1>
      <formula2>31</formula2>
    </dataValidation>
    <dataValidation type="whole" allowBlank="1" showInputMessage="1" showErrorMessage="1" sqref="E16:E215 K16:K215 T16:T215 Z16:Z215" xr:uid="{A9DE9DE3-3E10-48DA-A66F-8AD2B3C8CF54}">
      <formula1>0</formula1>
      <formula2>30</formula2>
    </dataValidation>
    <dataValidation type="whole" errorStyle="warning" operator="notEqual" allowBlank="1" showInputMessage="1" showErrorMessage="1" error="収入割合の合計が100%ではありません。" sqref="AW8" xr:uid="{5EFDC75A-1363-45C1-9495-9DB3EB811A24}">
      <formula1>100</formula1>
    </dataValidation>
    <dataValidation type="whole" operator="lessThanOrEqual" allowBlank="1" showInputMessage="1" showErrorMessage="1" error="365日を超過しています。" sqref="F7:H7" xr:uid="{E5C234E2-C88D-4189-89F5-05DF34D212F3}">
      <formula1>365</formula1>
    </dataValidation>
    <dataValidation type="whole" allowBlank="1" showInputMessage="1" showErrorMessage="1" error="入力できる最大値は12です。" sqref="I7:K7" xr:uid="{AECB4F01-E037-43CC-86EB-DB45BA7F7ACE}">
      <formula1>1</formula1>
      <formula2>12</formula2>
    </dataValidation>
    <dataValidation type="decimal" operator="greaterThanOrEqual" allowBlank="1" showInputMessage="1" showErrorMessage="1" sqref="AO16:AO215" xr:uid="{79E66D41-C7AF-4A37-93F7-C8B3E1C68628}">
      <formula1>0</formula1>
    </dataValidation>
    <dataValidation type="decimal" errorStyle="warning" operator="lessThanOrEqual" allowBlank="1" showInputMessage="1" showErrorMessage="1" errorTitle="ひと月あたりの合計労働時間" error="ひと月あたりの合計労働時間が160時間よりも多くなっています。誤りがないか再確認をお願いします。_x000a__x000a_（参考）1日8時間勤務　×　5日間　×　4週間　＝　160時間_x000a__x000a_（よくある入力ミス）_x000a_・0を多く入力していて、その分桁数が多くなっていた。_x000a_・小数点を入力するつもりが、ピリオド（.）を打ち忘れて、入力値の桁数が多くなっていた。" sqref="F16:F215 I16:I215 L16:L215 O16:O215 R16:R215 U16:U215 X16:X215 AA16:AA215 AD16:AD215 AG16:AG215 AJ16:AJ215 AM16:AM215" xr:uid="{C8AE4E76-CD3E-42D8-B1EA-5051187E16F9}">
      <formula1>160</formula1>
    </dataValidation>
    <dataValidation allowBlank="1" showInputMessage="1" showErrorMessage="1" prompt="利用者の方の氏名ではなく、イニシャルなど個人が特定されないものを入力してください。" sqref="C17:D215 C16:D16" xr:uid="{6809D4BB-DBA4-48DC-AA02-A90FE990E178}"/>
    <dataValidation type="decimal" errorStyle="warning" operator="lessThan" allowBlank="1" showErrorMessage="1" errorTitle="ひと月あたりの合計工賃額" error="ひと月あたりの合計工賃額が10万円以上となっています。念のため入力内容にミスがないか、確認をお願いいたします。" sqref="G16:G215 J16:J215 M16:M215 P16:P215 S16:S215 V16:V215 Y16:Y215 AB16:AB215 AE16:AE215 AH16:AH215 AK16:AK215 AN16:AN215" xr:uid="{69D26EEA-0942-41CD-839D-7109951EF5DA}">
      <formula1>100000</formula1>
    </dataValidation>
  </dataValidations>
  <hyperlinks>
    <hyperlink ref="C11:J11" location="【参考】時間単位変換表・年間開所日数カウント表!A1" display="時間単位変換表・年間開所日数カウント表シートへ" xr:uid="{6CD32EDF-784A-43C6-BE61-6F9F2309A0D8}"/>
  </hyperlinks>
  <printOptions horizontalCentered="1"/>
  <pageMargins left="0.59055118110236227" right="0.59055118110236227" top="0.59055118110236227" bottom="0.19685039370078741" header="0.31496062992125984" footer="0.51181102362204722"/>
  <pageSetup paperSize="8" scale="26" orientation="portrait" cellComments="asDisplayed" r:id="rId1"/>
  <headerFooter alignWithMargins="0"/>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 stopIfTrue="1" id="{BA124D80-ED2B-42EB-BF5E-117553BBF46A}">
            <xm:f>【記載例】R6!#REF!=【記載例】R6!$AW$57</xm:f>
            <x14:dxf>
              <fill>
                <patternFill>
                  <bgColor indexed="23"/>
                </patternFill>
              </fill>
            </x14:dxf>
          </x14:cfRule>
          <x14:cfRule type="expression" priority="2" stopIfTrue="1" id="{7A065F5F-95FF-4A5D-82EB-0A07BF87BB43}">
            <xm:f>【記載例】R6!#REF!=【記載例】R6!$AW$55</xm:f>
            <x14:dxf>
              <fill>
                <patternFill>
                  <bgColor indexed="23"/>
                </patternFill>
              </fill>
            </x14:dxf>
          </x14:cfRule>
          <xm:sqref>E73:E215 H73:H215 K73:K215 N73:N215 Q73:Q215 T73:T215 W73:W215 Z73:Z215 AC73:AC215 AF73:AF215 AI73:AI215 AL73:AL215</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55A65-70B7-443A-89F8-68333FBC48D4}">
  <sheetPr>
    <tabColor rgb="FFFFC000"/>
    <pageSetUpPr fitToPage="1"/>
  </sheetPr>
  <dimension ref="A1:BW93"/>
  <sheetViews>
    <sheetView showGridLines="0" view="pageBreakPreview" topLeftCell="A7" zoomScale="70" zoomScaleNormal="85" zoomScaleSheetLayoutView="70" workbookViewId="0">
      <selection activeCell="A13" sqref="A13:XFD13"/>
    </sheetView>
  </sheetViews>
  <sheetFormatPr defaultColWidth="9" defaultRowHeight="13.5" outlineLevelRow="1" outlineLevelCol="1"/>
  <cols>
    <col min="1" max="1" width="3.875" style="117" customWidth="1"/>
    <col min="2" max="2" width="3.625" style="117" customWidth="1"/>
    <col min="3" max="44" width="5.625" style="117" customWidth="1"/>
    <col min="45" max="45" width="5.625" style="120" customWidth="1"/>
    <col min="46" max="46" width="3" style="117" bestFit="1" customWidth="1"/>
    <col min="47" max="48" width="4.5" style="117" hidden="1" customWidth="1" outlineLevel="1"/>
    <col min="49" max="49" width="5.875" style="117" hidden="1" customWidth="1" outlineLevel="1"/>
    <col min="50" max="50" width="9" style="117" hidden="1" customWidth="1" outlineLevel="1"/>
    <col min="51" max="51" width="4.5" style="121" hidden="1" customWidth="1" outlineLevel="1"/>
    <col min="52" max="66" width="8.875" style="121" hidden="1" customWidth="1" outlineLevel="1"/>
    <col min="67" max="67" width="8.5" style="121" bestFit="1" customWidth="1" collapsed="1"/>
    <col min="68" max="68" width="7.5" style="121" bestFit="1" customWidth="1"/>
    <col min="69" max="69" width="6" style="121" customWidth="1"/>
    <col min="70" max="81" width="5.125" style="121" customWidth="1"/>
    <col min="82" max="16384" width="9" style="121"/>
  </cols>
  <sheetData>
    <row r="1" spans="1:75" ht="36.75" hidden="1" customHeight="1" outlineLevel="1">
      <c r="A1" s="317" t="e">
        <f>#REF!</f>
        <v>#REF!</v>
      </c>
      <c r="B1" s="318" t="e">
        <f>#REF!</f>
        <v>#REF!</v>
      </c>
      <c r="C1" s="117" t="e">
        <f>#REF!</f>
        <v>#REF!</v>
      </c>
      <c r="D1" s="117" t="e">
        <f>#REF!</f>
        <v>#REF!</v>
      </c>
      <c r="E1" s="117">
        <f>P19</f>
        <v>0</v>
      </c>
      <c r="F1" s="117" t="e">
        <f>#REF!</f>
        <v>#REF!</v>
      </c>
      <c r="G1" s="117">
        <f>P23</f>
        <v>0</v>
      </c>
      <c r="H1" s="117" t="e">
        <f>#REF!</f>
        <v>#REF!</v>
      </c>
      <c r="I1" s="117" t="e">
        <f>#REF!</f>
        <v>#REF!</v>
      </c>
      <c r="J1" s="319">
        <f>AF18</f>
        <v>0</v>
      </c>
      <c r="K1" s="319" t="e">
        <f>#REF!</f>
        <v>#REF!</v>
      </c>
      <c r="L1" s="117" t="str">
        <f>R55</f>
        <v>〇</v>
      </c>
      <c r="M1" s="319">
        <f>AA57</f>
        <v>500000</v>
      </c>
      <c r="N1" s="320" t="e">
        <f>#REF!</f>
        <v>#REF!</v>
      </c>
      <c r="O1" s="320" t="str">
        <f>X73</f>
        <v>○</v>
      </c>
      <c r="P1" s="117">
        <f>N75</f>
        <v>10</v>
      </c>
      <c r="Q1" s="117">
        <f>AC76</f>
        <v>2</v>
      </c>
      <c r="R1" s="321">
        <f>AH76</f>
        <v>0.2</v>
      </c>
      <c r="S1" s="319">
        <f>Y78</f>
        <v>1</v>
      </c>
      <c r="T1" s="117" t="str">
        <f>AB78</f>
        <v>データ入力訓練</v>
      </c>
      <c r="U1" s="319">
        <f>Y79</f>
        <v>0</v>
      </c>
      <c r="V1" s="117">
        <f>AB79</f>
        <v>0</v>
      </c>
      <c r="W1" s="319">
        <f>Y80</f>
        <v>1</v>
      </c>
      <c r="X1" s="117" t="str">
        <f>AB80</f>
        <v>チラシ・ポスター折り込み作業</v>
      </c>
      <c r="Y1" s="117" t="str">
        <f>D82</f>
        <v>〇</v>
      </c>
      <c r="Z1" s="117">
        <f>D83</f>
        <v>0</v>
      </c>
      <c r="AA1" s="117">
        <f>D84</f>
        <v>0</v>
      </c>
      <c r="AB1" s="117" t="str">
        <f>P82</f>
        <v>〇</v>
      </c>
      <c r="AC1" s="117">
        <f>P83</f>
        <v>0</v>
      </c>
      <c r="AD1" s="117">
        <f>P84</f>
        <v>0</v>
      </c>
      <c r="AE1" s="117">
        <f>AC82</f>
        <v>0</v>
      </c>
      <c r="AF1" s="117">
        <f>AC83</f>
        <v>0</v>
      </c>
      <c r="AG1" s="117">
        <f>AH83</f>
        <v>0</v>
      </c>
      <c r="AH1" s="117">
        <f>D86</f>
        <v>0</v>
      </c>
      <c r="AI1" s="117">
        <f>D87</f>
        <v>0</v>
      </c>
      <c r="AJ1" s="117">
        <f>D88</f>
        <v>0</v>
      </c>
      <c r="AK1" s="117">
        <f>P86</f>
        <v>0</v>
      </c>
      <c r="AL1" s="117">
        <f>P87</f>
        <v>0</v>
      </c>
      <c r="AM1" s="117">
        <f>P88</f>
        <v>0</v>
      </c>
      <c r="AN1" s="117">
        <f>AC86</f>
        <v>0</v>
      </c>
      <c r="AO1" s="117">
        <f>AC87</f>
        <v>0</v>
      </c>
      <c r="AP1" s="117">
        <f>AH87</f>
        <v>0</v>
      </c>
      <c r="AQ1" s="319">
        <f>J41</f>
        <v>0</v>
      </c>
      <c r="AR1" s="117">
        <f>M41</f>
        <v>0</v>
      </c>
      <c r="AS1" s="322">
        <f>J42</f>
        <v>0</v>
      </c>
      <c r="AT1" s="117">
        <f>M42</f>
        <v>0</v>
      </c>
      <c r="AU1" s="319">
        <f>J43</f>
        <v>0</v>
      </c>
      <c r="AV1" s="117">
        <f>M43</f>
        <v>0</v>
      </c>
      <c r="AW1" s="319">
        <f>J44</f>
        <v>30</v>
      </c>
      <c r="AX1" s="117" t="str">
        <f>M44</f>
        <v>野菜（きゅうり・ピーマン）やキノコの栽培，地元商店・道の駅での販売，イベントでの販売</v>
      </c>
      <c r="AY1" s="323">
        <f>J45</f>
        <v>0</v>
      </c>
      <c r="AZ1" s="121">
        <f>M45</f>
        <v>0</v>
      </c>
      <c r="BA1" s="323">
        <f>J46</f>
        <v>35</v>
      </c>
      <c r="BB1" s="121" t="str">
        <f>M46</f>
        <v>会計事務所の領収書入力業務，アンケートのデータ入力業務</v>
      </c>
      <c r="BC1" s="323">
        <f>J47</f>
        <v>0</v>
      </c>
      <c r="BD1" s="121">
        <f>M47</f>
        <v>0</v>
      </c>
      <c r="BE1" s="323">
        <f>J48</f>
        <v>0</v>
      </c>
      <c r="BF1" s="121">
        <f>M48</f>
        <v>0</v>
      </c>
      <c r="BG1" s="323">
        <f>J49</f>
        <v>0</v>
      </c>
      <c r="BH1" s="121">
        <f>M49</f>
        <v>0</v>
      </c>
      <c r="BI1" s="323">
        <f>J50</f>
        <v>35</v>
      </c>
      <c r="BJ1" s="121" t="str">
        <f>M50</f>
        <v>商品袋詰，梱包材製造，チラシの折り込み，発送・梱包作業</v>
      </c>
      <c r="BK1" s="323">
        <f>J51</f>
        <v>0</v>
      </c>
      <c r="BL1" s="121">
        <f>M51</f>
        <v>0</v>
      </c>
      <c r="BM1" s="324">
        <f>H29</f>
        <v>1265</v>
      </c>
      <c r="BN1" s="324">
        <f>M29</f>
        <v>100</v>
      </c>
      <c r="BO1" s="324">
        <f>C29</f>
        <v>4600000</v>
      </c>
      <c r="BP1" s="323">
        <f>S29</f>
        <v>30183.727034120737</v>
      </c>
      <c r="BQ1" s="323">
        <f>AD29</f>
        <v>514.48383849681238</v>
      </c>
      <c r="BR1" s="323">
        <f>C34</f>
        <v>500</v>
      </c>
      <c r="BS1" s="323">
        <f>E34</f>
        <v>40000</v>
      </c>
      <c r="BT1" s="323">
        <f>H34</f>
        <v>520</v>
      </c>
      <c r="BU1" s="323">
        <f>J34</f>
        <v>40500</v>
      </c>
      <c r="BV1" s="323">
        <f>M34</f>
        <v>540</v>
      </c>
      <c r="BW1" s="323">
        <f>O34</f>
        <v>41000</v>
      </c>
    </row>
    <row r="2" spans="1:75" ht="41.25" customHeight="1" collapsed="1">
      <c r="B2" s="570" t="s">
        <v>1577</v>
      </c>
      <c r="C2" s="570"/>
      <c r="D2" s="570"/>
      <c r="E2" s="570"/>
      <c r="F2" s="570"/>
      <c r="G2" s="570"/>
      <c r="H2" s="570"/>
      <c r="I2" s="570"/>
      <c r="J2" s="570"/>
      <c r="K2" s="570"/>
      <c r="L2" s="570"/>
      <c r="M2" s="570"/>
      <c r="N2" s="570"/>
      <c r="O2" s="570"/>
      <c r="P2" s="570"/>
      <c r="Q2" s="570"/>
      <c r="R2" s="570"/>
      <c r="S2" s="570"/>
      <c r="T2" s="570"/>
      <c r="U2" s="570"/>
      <c r="V2" s="570"/>
      <c r="W2" s="570"/>
      <c r="X2" s="570"/>
      <c r="Y2" s="570"/>
      <c r="Z2" s="570"/>
      <c r="AA2" s="570"/>
      <c r="AB2" s="570"/>
      <c r="AC2" s="570"/>
      <c r="AD2" s="570"/>
      <c r="AE2" s="570"/>
      <c r="AF2" s="570"/>
      <c r="AG2" s="570"/>
      <c r="AH2" s="570"/>
      <c r="AI2" s="570"/>
      <c r="AJ2" s="570"/>
      <c r="AK2" s="570"/>
      <c r="AL2" s="570"/>
      <c r="AM2" s="570"/>
      <c r="AN2" s="570"/>
      <c r="AO2" s="570"/>
      <c r="AP2" s="570"/>
      <c r="AQ2" s="570"/>
      <c r="AR2" s="570"/>
      <c r="AS2" s="570"/>
      <c r="AT2" s="570"/>
      <c r="AX2" s="119"/>
    </row>
    <row r="3" spans="1:75" s="327" customFormat="1" ht="35.450000000000003" customHeight="1">
      <c r="A3" s="325"/>
      <c r="B3" s="326" t="s">
        <v>1519</v>
      </c>
      <c r="C3" s="326"/>
      <c r="D3" s="326"/>
      <c r="E3" s="326"/>
      <c r="F3" s="326"/>
      <c r="G3" s="326"/>
      <c r="H3" s="326"/>
      <c r="I3" s="326"/>
      <c r="J3" s="326"/>
      <c r="K3" s="326"/>
      <c r="L3" s="326"/>
      <c r="M3" s="326"/>
      <c r="AT3" s="328"/>
      <c r="AV3" s="117"/>
      <c r="AW3" s="117"/>
      <c r="AX3" s="119"/>
      <c r="AY3" s="121"/>
    </row>
    <row r="4" spans="1:75" s="327" customFormat="1" ht="35.450000000000003" customHeight="1">
      <c r="A4" s="325"/>
      <c r="B4" s="326" t="s">
        <v>1545</v>
      </c>
      <c r="C4" s="326"/>
      <c r="D4" s="326"/>
      <c r="E4" s="326"/>
      <c r="F4" s="326"/>
      <c r="G4" s="326"/>
      <c r="H4" s="326"/>
      <c r="I4" s="326"/>
      <c r="J4" s="326"/>
      <c r="K4" s="326"/>
      <c r="L4" s="326"/>
      <c r="M4" s="326"/>
      <c r="AT4" s="328"/>
      <c r="AV4" s="117"/>
      <c r="AW4" s="117"/>
      <c r="AX4" s="119"/>
      <c r="AY4" s="121"/>
    </row>
    <row r="5" spans="1:75" s="327" customFormat="1" ht="35.450000000000003" customHeight="1">
      <c r="A5" s="325"/>
      <c r="B5" s="326" t="s">
        <v>1520</v>
      </c>
      <c r="C5" s="326"/>
      <c r="D5" s="326"/>
      <c r="E5" s="326"/>
      <c r="F5" s="326"/>
      <c r="G5" s="326"/>
      <c r="H5" s="326"/>
      <c r="I5" s="326"/>
      <c r="J5" s="326"/>
      <c r="K5" s="326"/>
      <c r="L5" s="326"/>
      <c r="M5" s="326"/>
      <c r="AT5" s="328"/>
      <c r="AV5" s="117"/>
      <c r="AW5" s="117"/>
      <c r="AX5" s="119"/>
      <c r="AY5" s="121"/>
    </row>
    <row r="6" spans="1:75" s="330" customFormat="1" ht="21" customHeight="1">
      <c r="A6" s="329"/>
      <c r="B6" s="329"/>
      <c r="C6" s="329"/>
      <c r="D6" s="329"/>
      <c r="E6" s="329"/>
      <c r="F6" s="329"/>
      <c r="G6" s="329"/>
      <c r="H6" s="329"/>
      <c r="I6" s="329"/>
      <c r="J6" s="329"/>
      <c r="K6" s="329"/>
      <c r="L6" s="329"/>
      <c r="M6" s="329"/>
      <c r="N6" s="138"/>
      <c r="O6" s="138"/>
      <c r="P6" s="138"/>
      <c r="Q6" s="138"/>
      <c r="R6" s="138"/>
      <c r="S6" s="138"/>
      <c r="T6" s="138"/>
      <c r="U6" s="138"/>
      <c r="V6" s="138"/>
      <c r="W6" s="138"/>
      <c r="X6" s="138"/>
      <c r="Y6" s="138"/>
      <c r="Z6" s="138"/>
      <c r="AT6" s="331"/>
      <c r="AV6" s="117"/>
      <c r="AW6" s="117"/>
      <c r="AX6" s="119"/>
      <c r="AY6" s="121"/>
    </row>
    <row r="7" spans="1:75" s="330" customFormat="1" ht="21" customHeight="1">
      <c r="A7" s="332"/>
      <c r="B7" s="332"/>
      <c r="C7" s="124" t="s">
        <v>1521</v>
      </c>
      <c r="D7" s="332"/>
      <c r="E7" s="332"/>
      <c r="F7" s="332"/>
      <c r="G7" s="332"/>
      <c r="H7" s="332"/>
      <c r="I7" s="332"/>
      <c r="J7" s="332"/>
      <c r="K7" s="332"/>
      <c r="L7" s="332"/>
      <c r="M7" s="332"/>
      <c r="N7" s="138"/>
      <c r="O7" s="138"/>
      <c r="P7" s="138"/>
      <c r="Q7" s="138"/>
      <c r="R7" s="138"/>
      <c r="S7" s="138"/>
      <c r="T7" s="138"/>
      <c r="U7" s="138"/>
      <c r="V7" s="138"/>
      <c r="W7" s="138"/>
      <c r="X7" s="138"/>
      <c r="Y7" s="138"/>
      <c r="Z7" s="138"/>
      <c r="AT7" s="331"/>
      <c r="AV7" s="117"/>
      <c r="AW7" s="117"/>
      <c r="AX7" s="119"/>
      <c r="AY7" s="121"/>
    </row>
    <row r="8" spans="1:75" s="330" customFormat="1" ht="30" customHeight="1">
      <c r="A8" s="332"/>
      <c r="B8" s="332"/>
      <c r="C8" s="124" t="s">
        <v>1522</v>
      </c>
      <c r="D8" s="332"/>
      <c r="E8" s="332"/>
      <c r="F8" s="332"/>
      <c r="G8" s="332"/>
      <c r="H8" s="332"/>
      <c r="I8" s="332"/>
      <c r="J8" s="332"/>
      <c r="K8" s="332"/>
      <c r="L8" s="332"/>
      <c r="M8" s="332"/>
      <c r="N8" s="138"/>
      <c r="O8" s="138"/>
      <c r="P8" s="138"/>
      <c r="Q8" s="138"/>
      <c r="R8" s="138"/>
      <c r="S8" s="138"/>
      <c r="W8" s="138" t="s">
        <v>35</v>
      </c>
      <c r="Z8" s="410" t="s">
        <v>1574</v>
      </c>
      <c r="AA8" s="411"/>
      <c r="AB8" s="412"/>
      <c r="AQ8" s="331"/>
      <c r="AV8" s="117"/>
      <c r="AW8" s="117"/>
      <c r="AX8" s="119"/>
      <c r="AY8" s="121"/>
    </row>
    <row r="9" spans="1:75" s="330" customFormat="1" ht="21" customHeight="1">
      <c r="A9" s="332"/>
      <c r="B9" s="332"/>
      <c r="C9" s="124" t="s">
        <v>1523</v>
      </c>
      <c r="D9" s="332"/>
      <c r="E9" s="332"/>
      <c r="F9" s="332"/>
      <c r="G9" s="332"/>
      <c r="H9" s="332"/>
      <c r="I9" s="332"/>
      <c r="J9" s="332"/>
      <c r="K9" s="332"/>
      <c r="L9" s="332"/>
      <c r="M9" s="332"/>
      <c r="N9" s="138"/>
      <c r="O9" s="138"/>
      <c r="P9" s="138"/>
      <c r="Q9" s="138"/>
      <c r="R9" s="138"/>
      <c r="S9" s="138"/>
      <c r="AQ9" s="331"/>
      <c r="AV9" s="117"/>
      <c r="AW9" s="117"/>
      <c r="AX9" s="119"/>
      <c r="AY9" s="121"/>
    </row>
    <row r="10" spans="1:75" s="330" customFormat="1" ht="21" customHeight="1">
      <c r="A10" s="332"/>
      <c r="B10" s="332"/>
      <c r="C10" s="124"/>
      <c r="D10" s="124" t="s">
        <v>1524</v>
      </c>
      <c r="E10" s="332"/>
      <c r="F10" s="332"/>
      <c r="G10" s="332"/>
      <c r="H10" s="332"/>
      <c r="I10" s="332"/>
      <c r="J10" s="332"/>
      <c r="K10" s="332"/>
      <c r="L10" s="332"/>
      <c r="M10" s="332"/>
      <c r="N10" s="138"/>
      <c r="O10" s="138"/>
      <c r="P10" s="138"/>
      <c r="Q10" s="138"/>
      <c r="R10" s="138"/>
      <c r="S10" s="138"/>
      <c r="AQ10" s="331"/>
      <c r="AV10" s="117"/>
      <c r="AW10" s="117"/>
      <c r="AX10" s="119"/>
      <c r="AY10" s="121"/>
    </row>
    <row r="11" spans="1:75" s="330" customFormat="1" ht="21" customHeight="1">
      <c r="A11" s="332"/>
      <c r="B11" s="332"/>
      <c r="C11" s="124"/>
      <c r="D11" s="332"/>
      <c r="E11" s="124" t="s">
        <v>1525</v>
      </c>
      <c r="F11" s="332"/>
      <c r="G11" s="332"/>
      <c r="H11" s="332"/>
      <c r="I11" s="332"/>
      <c r="J11" s="332"/>
      <c r="K11" s="332"/>
      <c r="L11" s="332"/>
      <c r="M11" s="332"/>
      <c r="N11" s="138"/>
      <c r="O11" s="138"/>
      <c r="P11" s="138"/>
      <c r="Q11" s="138"/>
      <c r="R11" s="138"/>
      <c r="S11" s="138"/>
      <c r="AQ11" s="331"/>
      <c r="AV11" s="117"/>
      <c r="AW11" s="117"/>
      <c r="AX11" s="119"/>
      <c r="AY11" s="121"/>
    </row>
    <row r="12" spans="1:75" s="330" customFormat="1" ht="21" customHeight="1">
      <c r="A12" s="332"/>
      <c r="B12" s="332"/>
      <c r="C12" s="124"/>
      <c r="D12" s="332"/>
      <c r="E12" s="124" t="s">
        <v>1526</v>
      </c>
      <c r="F12" s="332"/>
      <c r="G12" s="332"/>
      <c r="H12" s="332"/>
      <c r="I12" s="332"/>
      <c r="J12" s="332"/>
      <c r="K12" s="332"/>
      <c r="L12" s="332"/>
      <c r="M12" s="332"/>
      <c r="N12" s="138"/>
      <c r="O12" s="138"/>
      <c r="P12" s="138"/>
      <c r="Q12" s="138"/>
      <c r="R12" s="138"/>
      <c r="S12" s="138"/>
      <c r="AQ12" s="331"/>
      <c r="AV12" s="117"/>
      <c r="AW12" s="117"/>
      <c r="AX12" s="119"/>
      <c r="AY12" s="121"/>
    </row>
    <row r="13" spans="1:75" s="330" customFormat="1" ht="60" customHeight="1">
      <c r="A13" s="332"/>
      <c r="B13" s="332"/>
      <c r="C13" s="571" t="s">
        <v>1575</v>
      </c>
      <c r="D13" s="572"/>
      <c r="E13" s="572"/>
      <c r="F13" s="572"/>
      <c r="G13" s="572"/>
      <c r="H13" s="572"/>
      <c r="I13" s="572"/>
      <c r="J13" s="572"/>
      <c r="K13" s="572"/>
      <c r="L13" s="572"/>
      <c r="M13" s="572"/>
      <c r="N13" s="572"/>
      <c r="O13" s="572"/>
      <c r="P13" s="572"/>
      <c r="Q13" s="572"/>
      <c r="R13" s="572"/>
      <c r="S13" s="572"/>
      <c r="T13" s="572"/>
      <c r="U13" s="572"/>
      <c r="V13" s="572"/>
      <c r="W13" s="572"/>
      <c r="X13" s="572"/>
      <c r="Y13" s="572"/>
      <c r="Z13" s="572"/>
      <c r="AA13" s="572"/>
      <c r="AQ13" s="331"/>
      <c r="AV13" s="117"/>
      <c r="AW13" s="117"/>
      <c r="AX13" s="119"/>
      <c r="AY13" s="121"/>
    </row>
    <row r="14" spans="1:75" s="330" customFormat="1" ht="21" customHeight="1">
      <c r="A14" s="332"/>
      <c r="B14" s="332"/>
      <c r="C14" s="332"/>
      <c r="D14" s="332"/>
      <c r="E14" s="332"/>
      <c r="F14" s="332"/>
      <c r="G14" s="332"/>
      <c r="H14" s="332"/>
      <c r="I14" s="332"/>
      <c r="J14" s="332"/>
      <c r="K14" s="332"/>
      <c r="L14" s="332"/>
      <c r="M14" s="332"/>
      <c r="N14" s="138"/>
      <c r="O14" s="138"/>
      <c r="P14" s="138"/>
      <c r="Q14" s="138"/>
      <c r="R14" s="138"/>
      <c r="S14" s="138"/>
      <c r="T14" s="138"/>
      <c r="U14" s="138"/>
      <c r="V14" s="138"/>
      <c r="W14" s="138"/>
      <c r="X14" s="138"/>
      <c r="Y14" s="138"/>
      <c r="Z14" s="138"/>
      <c r="AT14" s="331"/>
      <c r="AV14" s="117"/>
      <c r="AW14" s="117"/>
      <c r="AX14" s="119"/>
      <c r="AY14" s="121"/>
    </row>
    <row r="15" spans="1:75" ht="21" customHeight="1">
      <c r="C15" s="123" t="s">
        <v>53</v>
      </c>
      <c r="D15" s="123"/>
      <c r="J15" s="119"/>
      <c r="K15" s="122"/>
      <c r="L15" s="122"/>
      <c r="M15" s="122"/>
      <c r="N15" s="122"/>
      <c r="O15" s="122"/>
      <c r="P15" s="122"/>
      <c r="Q15" s="122"/>
      <c r="R15" s="122"/>
      <c r="S15" s="122"/>
      <c r="T15" s="122"/>
      <c r="U15" s="122"/>
      <c r="V15" s="122"/>
      <c r="W15" s="122"/>
      <c r="X15" s="122"/>
      <c r="Y15" s="122"/>
      <c r="Z15" s="122"/>
      <c r="AA15" s="124"/>
      <c r="AB15" s="123"/>
      <c r="AC15" s="123"/>
      <c r="AD15" s="123"/>
      <c r="AE15" s="123"/>
      <c r="AF15" s="123"/>
      <c r="AG15" s="123"/>
      <c r="AH15" s="123"/>
      <c r="AI15" s="123"/>
      <c r="AJ15" s="123"/>
      <c r="AK15" s="123"/>
      <c r="AL15" s="123"/>
      <c r="AM15" s="123"/>
      <c r="AN15" s="123"/>
      <c r="AO15" s="125"/>
      <c r="AP15" s="125"/>
      <c r="AQ15" s="125"/>
      <c r="AR15" s="125"/>
      <c r="AS15" s="125"/>
      <c r="AT15" s="125"/>
      <c r="AX15" s="119"/>
    </row>
    <row r="16" spans="1:75" ht="30" customHeight="1">
      <c r="C16" s="483" t="s">
        <v>1527</v>
      </c>
      <c r="D16" s="483"/>
      <c r="E16" s="406" t="s">
        <v>1315</v>
      </c>
      <c r="F16" s="407"/>
      <c r="G16" s="407"/>
      <c r="H16" s="407"/>
      <c r="I16" s="407"/>
      <c r="J16" s="407"/>
      <c r="K16" s="407"/>
      <c r="L16" s="408"/>
      <c r="M16" s="466" t="s">
        <v>1528</v>
      </c>
      <c r="N16" s="466"/>
      <c r="O16" s="470" t="str">
        <f>IFERROR(VLOOKUP(【記載例】補助シート!E16,QK_!$B:$F,3,FALSE),"")</f>
        <v>記載例</v>
      </c>
      <c r="P16" s="471"/>
      <c r="Q16" s="471"/>
      <c r="R16" s="471"/>
      <c r="S16" s="471"/>
      <c r="T16" s="471"/>
      <c r="U16" s="471"/>
      <c r="V16" s="472"/>
      <c r="W16" s="121"/>
      <c r="X16" s="121"/>
      <c r="Y16" s="121"/>
      <c r="Z16" s="121"/>
      <c r="AA16" s="127"/>
      <c r="AB16" s="123"/>
      <c r="AC16" s="123" t="s">
        <v>1303</v>
      </c>
      <c r="AD16" s="333"/>
      <c r="AE16" s="333"/>
      <c r="AF16" s="333"/>
      <c r="AG16" s="333"/>
      <c r="AH16" s="333"/>
      <c r="AI16" s="333"/>
      <c r="AJ16" s="333"/>
      <c r="AK16" s="333"/>
      <c r="AL16" s="333"/>
      <c r="AM16" s="333"/>
      <c r="AN16" s="333"/>
      <c r="AO16" s="333"/>
      <c r="AP16" s="333"/>
      <c r="AQ16" s="333"/>
      <c r="AR16" s="125"/>
      <c r="AS16" s="125"/>
      <c r="AT16" s="125"/>
      <c r="AX16" s="119"/>
    </row>
    <row r="17" spans="1:75" ht="30" customHeight="1">
      <c r="C17" s="523" t="s">
        <v>1529</v>
      </c>
      <c r="D17" s="524"/>
      <c r="E17" s="529" t="s">
        <v>667</v>
      </c>
      <c r="F17" s="529"/>
      <c r="G17" s="529"/>
      <c r="H17" s="529"/>
      <c r="I17" s="529"/>
      <c r="J17" s="529"/>
      <c r="K17" s="529"/>
      <c r="L17" s="529"/>
      <c r="M17" s="128" t="s">
        <v>1531</v>
      </c>
      <c r="N17" s="334"/>
      <c r="O17" s="121"/>
      <c r="P17" s="121"/>
      <c r="Q17" s="121"/>
      <c r="R17" s="121"/>
      <c r="S17" s="121"/>
      <c r="T17" s="121"/>
      <c r="U17" s="121"/>
      <c r="V17" s="121"/>
      <c r="W17" s="121"/>
      <c r="X17" s="121"/>
      <c r="Y17" s="121"/>
      <c r="Z17" s="121"/>
      <c r="AA17" s="121"/>
      <c r="AB17" s="121"/>
      <c r="AC17" s="123" t="s">
        <v>1305</v>
      </c>
      <c r="AD17" s="123"/>
      <c r="AE17" s="123"/>
      <c r="AF17" s="123"/>
      <c r="AG17" s="123"/>
      <c r="AH17" s="123"/>
      <c r="AI17" s="123"/>
      <c r="AJ17" s="123"/>
      <c r="AK17" s="123"/>
      <c r="AL17" s="123"/>
      <c r="AM17" s="123"/>
      <c r="AN17" s="125"/>
      <c r="AO17" s="125"/>
      <c r="AP17" s="125"/>
      <c r="AQ17" s="125"/>
      <c r="AR17" s="121"/>
      <c r="AS17" s="121"/>
      <c r="AT17" s="125"/>
      <c r="AX17" s="119"/>
    </row>
    <row r="18" spans="1:75" ht="30" customHeight="1">
      <c r="C18" s="466" t="s">
        <v>1530</v>
      </c>
      <c r="D18" s="466"/>
      <c r="E18" s="574">
        <v>1234567890123</v>
      </c>
      <c r="F18" s="575"/>
      <c r="G18" s="575"/>
      <c r="H18" s="575"/>
      <c r="I18" s="575"/>
      <c r="J18" s="575"/>
      <c r="K18" s="575"/>
      <c r="L18" s="576"/>
      <c r="M18" s="466" t="s">
        <v>43</v>
      </c>
      <c r="N18" s="466"/>
      <c r="O18" s="480" t="str">
        <f>IFERROR(VLOOKUP(【記載例】補助シート!E16,QK_!$B:$F,2,FALSE),"")</f>
        <v>記載例</v>
      </c>
      <c r="P18" s="481"/>
      <c r="Q18" s="481"/>
      <c r="R18" s="481"/>
      <c r="S18" s="481"/>
      <c r="T18" s="481"/>
      <c r="U18" s="481"/>
      <c r="V18" s="482"/>
      <c r="W18" s="121"/>
      <c r="X18" s="121"/>
      <c r="Y18" s="121"/>
      <c r="Z18" s="121"/>
      <c r="AA18" s="121"/>
      <c r="AB18" s="121"/>
      <c r="AD18" s="335" t="s">
        <v>1301</v>
      </c>
      <c r="AE18" s="123"/>
      <c r="AF18" s="123"/>
      <c r="AG18" s="123"/>
      <c r="AH18" s="123"/>
      <c r="AI18" s="123"/>
      <c r="AJ18" s="123"/>
      <c r="AK18" s="123"/>
      <c r="AL18" s="123"/>
      <c r="AM18" s="123"/>
      <c r="AN18" s="132"/>
      <c r="AO18" s="125"/>
      <c r="AP18" s="125"/>
      <c r="AQ18" s="125"/>
      <c r="AR18" s="121"/>
      <c r="AS18" s="121"/>
      <c r="AT18" s="125"/>
      <c r="AX18" s="119"/>
    </row>
    <row r="19" spans="1:75" ht="30" customHeight="1">
      <c r="C19" s="473" t="s">
        <v>1532</v>
      </c>
      <c r="D19" s="525"/>
      <c r="E19" s="426" t="s">
        <v>793</v>
      </c>
      <c r="F19" s="426"/>
      <c r="G19" s="426"/>
      <c r="H19" s="426"/>
      <c r="I19" s="426"/>
      <c r="J19" s="426"/>
      <c r="K19" s="426"/>
      <c r="L19" s="426"/>
      <c r="M19" s="523" t="s">
        <v>1533</v>
      </c>
      <c r="N19" s="524"/>
      <c r="O19" s="426" t="s">
        <v>1576</v>
      </c>
      <c r="P19" s="426"/>
      <c r="Q19" s="426"/>
      <c r="R19" s="426"/>
      <c r="S19" s="426"/>
      <c r="T19" s="426"/>
      <c r="U19" s="426"/>
      <c r="V19" s="426"/>
      <c r="W19" s="121"/>
      <c r="X19" s="121"/>
      <c r="Y19" s="121"/>
      <c r="Z19" s="121"/>
      <c r="AA19" s="341"/>
      <c r="AB19" s="341"/>
      <c r="AC19" s="573" t="s">
        <v>1482</v>
      </c>
      <c r="AD19" s="573"/>
      <c r="AE19" s="573"/>
      <c r="AF19" s="573"/>
      <c r="AG19" s="573"/>
      <c r="AH19" s="573"/>
      <c r="AI19" s="573"/>
      <c r="AJ19" s="573"/>
      <c r="AK19" s="573"/>
      <c r="AL19" s="573"/>
      <c r="AM19" s="573"/>
      <c r="AN19" s="573"/>
      <c r="AO19" s="573"/>
      <c r="AP19" s="573"/>
      <c r="AQ19" s="573"/>
      <c r="AR19" s="341"/>
      <c r="AS19" s="341"/>
      <c r="AT19" s="341"/>
      <c r="AX19" s="119"/>
    </row>
    <row r="20" spans="1:75" ht="30" customHeight="1">
      <c r="C20" s="473" t="s">
        <v>1534</v>
      </c>
      <c r="D20" s="474"/>
      <c r="E20" s="385" t="s">
        <v>54</v>
      </c>
      <c r="F20" s="385"/>
      <c r="G20" s="385"/>
      <c r="H20" s="385"/>
      <c r="I20" s="385"/>
      <c r="J20" s="386"/>
      <c r="K20" s="475">
        <f>IFERROR(VLOOKUP(E20,'（非表示）法人種別一覧'!$A:$B,2,FALSE),"")</f>
        <v>2</v>
      </c>
      <c r="L20" s="476"/>
      <c r="M20" s="336"/>
      <c r="N20" s="336"/>
      <c r="O20" s="121"/>
      <c r="P20" s="121"/>
      <c r="Q20" s="121"/>
      <c r="R20" s="121"/>
      <c r="S20" s="121"/>
      <c r="T20" s="121"/>
      <c r="U20" s="121"/>
      <c r="V20" s="121"/>
      <c r="W20" s="121"/>
      <c r="X20" s="121"/>
      <c r="Y20" s="121"/>
      <c r="Z20" s="121"/>
      <c r="AA20" s="121"/>
      <c r="AB20" s="121"/>
      <c r="AR20" s="121"/>
      <c r="AS20" s="121"/>
      <c r="AT20" s="125"/>
      <c r="AX20" s="119"/>
    </row>
    <row r="21" spans="1:75" s="333" customFormat="1" ht="30" customHeight="1">
      <c r="A21" s="117"/>
      <c r="B21" s="117"/>
      <c r="C21" s="473" t="s">
        <v>1535</v>
      </c>
      <c r="D21" s="525"/>
      <c r="E21" s="410">
        <v>10</v>
      </c>
      <c r="F21" s="411"/>
      <c r="G21" s="411"/>
      <c r="H21" s="411"/>
      <c r="I21" s="411"/>
      <c r="J21" s="411"/>
      <c r="K21" s="411"/>
      <c r="L21" s="412"/>
      <c r="M21" s="473" t="s">
        <v>1536</v>
      </c>
      <c r="N21" s="526"/>
      <c r="O21" s="527" t="str">
        <f>IFERROR(VLOOKUP(【記載例】補助シート!E16,QK_!$B:$F,4,FALSE),"")</f>
        <v>記載例</v>
      </c>
      <c r="P21" s="527"/>
      <c r="Q21" s="527"/>
      <c r="R21" s="527"/>
      <c r="S21" s="527"/>
      <c r="T21" s="527"/>
      <c r="U21" s="527"/>
      <c r="V21" s="527"/>
      <c r="W21" s="121"/>
      <c r="X21" s="121"/>
      <c r="Y21" s="121"/>
      <c r="Z21" s="121"/>
      <c r="AA21" s="121"/>
      <c r="AT21" s="125"/>
      <c r="AU21" s="125"/>
      <c r="AV21" s="117"/>
      <c r="AW21" s="117"/>
      <c r="AX21" s="117"/>
      <c r="AY21" s="117"/>
    </row>
    <row r="22" spans="1:75" s="333" customFormat="1" ht="30" customHeight="1">
      <c r="A22" s="117"/>
      <c r="B22" s="337"/>
      <c r="C22" s="466" t="s">
        <v>1538</v>
      </c>
      <c r="D22" s="466"/>
      <c r="E22" s="466"/>
      <c r="F22" s="466"/>
      <c r="G22" s="466"/>
      <c r="H22" s="466"/>
      <c r="I22" s="466"/>
      <c r="J22" s="466"/>
      <c r="K22" s="466"/>
      <c r="L22" s="360" t="s">
        <v>1510</v>
      </c>
      <c r="M22" s="466" t="s">
        <v>1537</v>
      </c>
      <c r="N22" s="466"/>
      <c r="O22" s="466"/>
      <c r="P22" s="466"/>
      <c r="Q22" s="466"/>
      <c r="R22" s="365"/>
      <c r="S22" s="365" t="s">
        <v>1511</v>
      </c>
      <c r="T22" s="365"/>
      <c r="U22" s="365"/>
      <c r="V22" s="366"/>
      <c r="W22" s="330" t="s">
        <v>1509</v>
      </c>
      <c r="X22" s="121"/>
      <c r="Y22" s="121"/>
      <c r="Z22" s="121"/>
      <c r="AA22" s="121"/>
      <c r="AB22" s="123"/>
      <c r="AR22" s="125"/>
      <c r="AS22" s="125"/>
      <c r="AT22" s="125"/>
      <c r="AU22" s="125"/>
      <c r="AV22" s="117"/>
      <c r="AW22" s="117"/>
      <c r="AX22" s="117"/>
      <c r="AY22" s="117"/>
    </row>
    <row r="23" spans="1:75" s="333" customFormat="1" ht="21" customHeight="1">
      <c r="A23" s="117"/>
      <c r="B23" s="337"/>
      <c r="L23" s="338"/>
      <c r="M23" s="338"/>
      <c r="N23" s="338"/>
      <c r="O23" s="338"/>
      <c r="P23" s="338"/>
      <c r="Q23" s="338"/>
      <c r="R23" s="338"/>
      <c r="S23" s="338"/>
      <c r="T23" s="338"/>
      <c r="U23" s="338"/>
      <c r="V23" s="338"/>
      <c r="W23" s="121"/>
      <c r="X23" s="121"/>
      <c r="Y23" s="121"/>
      <c r="Z23" s="121"/>
      <c r="AA23" s="121"/>
      <c r="AB23" s="123"/>
      <c r="AR23" s="125"/>
      <c r="AS23" s="125"/>
      <c r="AT23" s="125"/>
      <c r="AU23" s="125"/>
      <c r="AV23" s="117"/>
      <c r="AW23" s="117"/>
      <c r="AX23" s="117"/>
      <c r="AY23" s="117"/>
    </row>
    <row r="24" spans="1:75" s="117" customFormat="1" ht="21" customHeight="1">
      <c r="C24" s="124" t="s">
        <v>1261</v>
      </c>
      <c r="D24" s="159"/>
      <c r="E24" s="159"/>
      <c r="F24" s="159"/>
      <c r="G24" s="159"/>
      <c r="H24" s="159"/>
      <c r="I24" s="333"/>
      <c r="J24" s="333"/>
      <c r="K24" s="333"/>
      <c r="L24" s="159"/>
      <c r="M24" s="159"/>
      <c r="N24" s="159"/>
      <c r="O24" s="159"/>
      <c r="P24" s="159"/>
      <c r="Q24" s="159"/>
      <c r="R24" s="159"/>
      <c r="S24" s="159"/>
      <c r="T24" s="159"/>
      <c r="U24" s="159"/>
      <c r="V24" s="159"/>
      <c r="W24" s="121"/>
      <c r="X24" s="121"/>
      <c r="Y24" s="121"/>
      <c r="Z24" s="121"/>
      <c r="AA24" s="121"/>
      <c r="AB24" s="123"/>
      <c r="AC24" s="166"/>
      <c r="AT24" s="125"/>
      <c r="AY24" s="121"/>
      <c r="AZ24" s="121"/>
      <c r="BA24" s="121"/>
      <c r="BB24" s="121"/>
      <c r="BC24" s="121"/>
      <c r="BD24" s="121"/>
      <c r="BE24" s="121"/>
      <c r="BF24" s="121"/>
      <c r="BG24" s="121"/>
      <c r="BH24" s="121"/>
      <c r="BI24" s="121"/>
      <c r="BJ24" s="121"/>
      <c r="BK24" s="121"/>
      <c r="BL24" s="121"/>
      <c r="BM24" s="121"/>
      <c r="BN24" s="121"/>
      <c r="BO24" s="121"/>
      <c r="BP24" s="121"/>
      <c r="BQ24" s="121"/>
      <c r="BR24" s="121"/>
      <c r="BS24" s="121"/>
      <c r="BT24" s="121"/>
      <c r="BU24" s="121"/>
      <c r="BV24" s="121"/>
      <c r="BW24" s="121"/>
    </row>
    <row r="25" spans="1:75" s="339" customFormat="1" ht="21" customHeight="1">
      <c r="C25" s="339" t="s">
        <v>1539</v>
      </c>
    </row>
    <row r="26" spans="1:75" s="330" customFormat="1" ht="31.5" customHeight="1">
      <c r="C26" s="577" t="s">
        <v>1540</v>
      </c>
      <c r="D26" s="577"/>
      <c r="E26" s="577"/>
      <c r="F26" s="577"/>
      <c r="G26" s="577"/>
      <c r="H26" s="577"/>
      <c r="I26" s="577"/>
      <c r="J26" s="577"/>
      <c r="K26" s="577"/>
      <c r="L26" s="577"/>
      <c r="M26" s="577"/>
      <c r="N26" s="577"/>
      <c r="O26" s="577"/>
      <c r="P26" s="577"/>
      <c r="Q26" s="577"/>
      <c r="R26" s="577"/>
      <c r="S26" s="577"/>
      <c r="T26" s="577"/>
      <c r="U26" s="577"/>
      <c r="V26" s="577"/>
      <c r="W26" s="577"/>
      <c r="X26" s="577"/>
      <c r="Y26" s="577"/>
      <c r="Z26" s="577"/>
      <c r="AA26" s="577"/>
      <c r="AB26" s="577"/>
      <c r="AC26" s="577"/>
      <c r="AD26" s="577"/>
      <c r="AE26" s="577"/>
      <c r="AF26" s="577"/>
      <c r="AG26" s="577"/>
      <c r="AH26" s="577"/>
      <c r="AI26" s="577"/>
      <c r="AJ26" s="577"/>
      <c r="AK26" s="577"/>
      <c r="AL26" s="577"/>
      <c r="AM26" s="577"/>
      <c r="AN26" s="577"/>
      <c r="AO26" s="138"/>
      <c r="AP26" s="138"/>
      <c r="AQ26" s="138"/>
      <c r="AR26" s="138"/>
      <c r="AS26" s="138"/>
      <c r="AT26" s="138"/>
    </row>
    <row r="28" spans="1:75" s="348" customFormat="1" ht="33.75" customHeight="1">
      <c r="C28" s="530" t="s">
        <v>1541</v>
      </c>
      <c r="D28" s="531"/>
      <c r="E28" s="531"/>
      <c r="F28" s="531"/>
      <c r="G28" s="532"/>
      <c r="H28" s="544" t="s">
        <v>1542</v>
      </c>
      <c r="I28" s="544"/>
      <c r="J28" s="544"/>
      <c r="K28" s="544"/>
      <c r="L28" s="544"/>
      <c r="M28" s="480" t="s">
        <v>1543</v>
      </c>
      <c r="N28" s="481"/>
      <c r="O28" s="482"/>
      <c r="P28" s="480" t="s">
        <v>1544</v>
      </c>
      <c r="Q28" s="481"/>
      <c r="R28" s="482"/>
      <c r="S28" s="530" t="s">
        <v>1517</v>
      </c>
      <c r="T28" s="531"/>
      <c r="U28" s="531"/>
      <c r="V28" s="531"/>
      <c r="W28" s="531"/>
      <c r="X28" s="532"/>
      <c r="Y28" s="544" t="s">
        <v>1546</v>
      </c>
      <c r="Z28" s="544"/>
      <c r="AA28" s="544"/>
      <c r="AB28" s="544"/>
      <c r="AC28" s="544"/>
      <c r="AD28" s="530" t="s">
        <v>1518</v>
      </c>
      <c r="AE28" s="531"/>
      <c r="AF28" s="531"/>
      <c r="AG28" s="531"/>
      <c r="AH28" s="531"/>
      <c r="AI28" s="532"/>
      <c r="AS28" s="349"/>
    </row>
    <row r="29" spans="1:75" s="348" customFormat="1" ht="44.25" customHeight="1">
      <c r="C29" s="549">
        <f>【記載例】A型【非雇用型】実績集計表!$L$7</f>
        <v>4600000</v>
      </c>
      <c r="D29" s="549"/>
      <c r="E29" s="549"/>
      <c r="F29" s="549"/>
      <c r="G29" s="549"/>
      <c r="H29" s="545">
        <f>【記載例】A型【非雇用型】実績集計表!$B$7</f>
        <v>1265</v>
      </c>
      <c r="I29" s="545"/>
      <c r="J29" s="545"/>
      <c r="K29" s="545"/>
      <c r="L29" s="545"/>
      <c r="M29" s="546">
        <f>【記載例】A型【非雇用型】実績集計表!$F$7</f>
        <v>100</v>
      </c>
      <c r="N29" s="547"/>
      <c r="O29" s="548"/>
      <c r="P29" s="546">
        <f>【記載例】A型【非雇用型】実績集計表!$I$7</f>
        <v>12</v>
      </c>
      <c r="Q29" s="547"/>
      <c r="R29" s="548"/>
      <c r="S29" s="549">
        <f>【記載例】A型【非雇用型】実績集計表!$Q$7</f>
        <v>30183.727034120737</v>
      </c>
      <c r="T29" s="549"/>
      <c r="U29" s="549"/>
      <c r="V29" s="549"/>
      <c r="W29" s="549"/>
      <c r="X29" s="549"/>
      <c r="Y29" s="545">
        <f>【記載例】A型【非雇用型】実績集計表!$AQ$57</f>
        <v>8941</v>
      </c>
      <c r="Z29" s="545"/>
      <c r="AA29" s="545"/>
      <c r="AB29" s="545"/>
      <c r="AC29" s="545"/>
      <c r="AD29" s="546">
        <f>【記載例】A型【非雇用型】実績集計表!$W$7</f>
        <v>514.48383849681238</v>
      </c>
      <c r="AE29" s="547"/>
      <c r="AF29" s="547"/>
      <c r="AG29" s="547"/>
      <c r="AH29" s="547"/>
      <c r="AI29" s="548"/>
      <c r="AS29" s="349"/>
    </row>
    <row r="31" spans="1:75" s="169" customFormat="1" ht="24.75" customHeight="1">
      <c r="B31" s="340"/>
      <c r="C31" s="124" t="s">
        <v>829</v>
      </c>
      <c r="D31" s="124"/>
      <c r="E31" s="164"/>
      <c r="F31" s="164"/>
      <c r="G31" s="166" t="s">
        <v>831</v>
      </c>
      <c r="H31" s="164"/>
      <c r="I31" s="164"/>
      <c r="J31" s="164"/>
      <c r="K31" s="164"/>
      <c r="L31" s="164"/>
      <c r="M31" s="164"/>
      <c r="N31" s="164"/>
      <c r="O31" s="149"/>
      <c r="P31" s="149"/>
      <c r="Q31" s="125"/>
      <c r="R31" s="125"/>
      <c r="S31" s="340"/>
      <c r="T31" s="340"/>
      <c r="U31" s="340"/>
      <c r="V31" s="340"/>
      <c r="W31" s="340"/>
      <c r="X31" s="340"/>
      <c r="Y31" s="340"/>
      <c r="Z31" s="340"/>
      <c r="AA31" s="340"/>
      <c r="AB31" s="340"/>
      <c r="AC31" s="340"/>
      <c r="AD31" s="340"/>
      <c r="AE31" s="340"/>
      <c r="AF31" s="340"/>
      <c r="AG31" s="340"/>
      <c r="AH31" s="340"/>
      <c r="AI31" s="340"/>
      <c r="AJ31" s="340"/>
      <c r="AK31" s="340"/>
      <c r="AL31" s="340"/>
      <c r="AM31" s="340"/>
      <c r="AN31" s="340"/>
      <c r="AO31" s="340"/>
      <c r="AP31" s="340"/>
      <c r="AQ31" s="340"/>
      <c r="AR31" s="340"/>
      <c r="AS31" s="340"/>
    </row>
    <row r="32" spans="1:75" s="346" customFormat="1" ht="22.5" customHeight="1">
      <c r="B32" s="347"/>
      <c r="C32" s="578" t="s">
        <v>919</v>
      </c>
      <c r="D32" s="579"/>
      <c r="E32" s="579"/>
      <c r="F32" s="579"/>
      <c r="G32" s="580"/>
      <c r="H32" s="578" t="s">
        <v>920</v>
      </c>
      <c r="I32" s="579"/>
      <c r="J32" s="579"/>
      <c r="K32" s="579"/>
      <c r="L32" s="580"/>
      <c r="M32" s="578" t="s">
        <v>921</v>
      </c>
      <c r="N32" s="579"/>
      <c r="O32" s="579"/>
      <c r="P32" s="579"/>
      <c r="Q32" s="580"/>
      <c r="R32" s="139"/>
      <c r="S32" s="347"/>
      <c r="T32" s="347"/>
      <c r="U32" s="347"/>
      <c r="V32" s="347"/>
      <c r="W32" s="347"/>
      <c r="X32" s="347"/>
      <c r="Y32" s="347"/>
      <c r="Z32" s="347"/>
      <c r="AA32" s="347"/>
      <c r="AB32" s="347"/>
      <c r="AC32" s="347"/>
      <c r="AD32" s="347"/>
      <c r="AE32" s="347"/>
      <c r="AF32" s="347"/>
      <c r="AG32" s="347"/>
      <c r="AH32" s="347"/>
      <c r="AI32" s="347"/>
      <c r="AJ32" s="347"/>
      <c r="AK32" s="347"/>
      <c r="AL32" s="347"/>
      <c r="AM32" s="347"/>
      <c r="AN32" s="347"/>
      <c r="AO32" s="347"/>
      <c r="AP32" s="347"/>
      <c r="AQ32" s="347"/>
      <c r="AR32" s="347"/>
      <c r="AS32" s="347"/>
    </row>
    <row r="33" spans="1:75" s="339" customFormat="1" ht="39" customHeight="1">
      <c r="C33" s="578" t="s">
        <v>1547</v>
      </c>
      <c r="D33" s="580"/>
      <c r="E33" s="578" t="s">
        <v>1548</v>
      </c>
      <c r="F33" s="579"/>
      <c r="G33" s="580"/>
      <c r="H33" s="578" t="s">
        <v>1549</v>
      </c>
      <c r="I33" s="580"/>
      <c r="J33" s="578" t="s">
        <v>1550</v>
      </c>
      <c r="K33" s="579"/>
      <c r="L33" s="580"/>
      <c r="M33" s="581" t="s">
        <v>1551</v>
      </c>
      <c r="N33" s="581"/>
      <c r="O33" s="581" t="s">
        <v>1552</v>
      </c>
      <c r="P33" s="581"/>
      <c r="Q33" s="581"/>
      <c r="R33" s="139"/>
      <c r="S33" s="330"/>
      <c r="T33" s="330"/>
      <c r="U33" s="330"/>
      <c r="V33" s="330"/>
      <c r="W33" s="330"/>
      <c r="X33" s="330"/>
      <c r="Y33" s="330"/>
      <c r="Z33" s="330"/>
      <c r="AA33" s="330"/>
      <c r="AB33" s="123"/>
      <c r="AC33" s="330"/>
      <c r="AD33" s="330"/>
      <c r="AE33" s="330"/>
      <c r="AF33" s="330"/>
      <c r="AG33" s="330"/>
      <c r="AH33" s="330"/>
      <c r="AI33" s="330"/>
      <c r="AJ33" s="330"/>
      <c r="AK33" s="330"/>
      <c r="AL33" s="330"/>
      <c r="AM33" s="330"/>
      <c r="AN33" s="330"/>
      <c r="AO33" s="330"/>
      <c r="AP33" s="330"/>
      <c r="AQ33" s="330"/>
      <c r="AR33" s="138"/>
      <c r="AS33" s="138"/>
    </row>
    <row r="34" spans="1:75" s="337" customFormat="1" ht="30" customHeight="1">
      <c r="C34" s="428">
        <v>500</v>
      </c>
      <c r="D34" s="429"/>
      <c r="E34" s="428">
        <v>40000</v>
      </c>
      <c r="F34" s="430"/>
      <c r="G34" s="429"/>
      <c r="H34" s="428">
        <v>520</v>
      </c>
      <c r="I34" s="429"/>
      <c r="J34" s="428">
        <v>40500</v>
      </c>
      <c r="K34" s="430"/>
      <c r="L34" s="429"/>
      <c r="M34" s="428">
        <v>540</v>
      </c>
      <c r="N34" s="429"/>
      <c r="O34" s="428">
        <v>41000</v>
      </c>
      <c r="P34" s="430"/>
      <c r="Q34" s="429"/>
      <c r="R34" s="163"/>
      <c r="S34" s="117"/>
      <c r="T34" s="117"/>
      <c r="U34" s="117"/>
      <c r="V34" s="117"/>
      <c r="W34" s="121"/>
      <c r="X34" s="121"/>
      <c r="Y34" s="121"/>
      <c r="Z34" s="121"/>
      <c r="AA34" s="121"/>
      <c r="AB34" s="159"/>
      <c r="AC34" s="117"/>
      <c r="AD34" s="117"/>
      <c r="AE34" s="117"/>
      <c r="AF34" s="117"/>
      <c r="AG34" s="117"/>
      <c r="AH34" s="117"/>
      <c r="AI34" s="117"/>
      <c r="AJ34" s="117"/>
      <c r="AK34" s="117"/>
      <c r="AL34" s="117"/>
      <c r="AM34" s="117"/>
      <c r="AN34" s="117"/>
      <c r="AO34" s="117"/>
      <c r="AP34" s="117"/>
      <c r="AQ34" s="117"/>
      <c r="AR34" s="125"/>
      <c r="AS34" s="125"/>
    </row>
    <row r="35" spans="1:75" s="337" customFormat="1" ht="21" customHeight="1">
      <c r="C35" s="117"/>
      <c r="D35" s="117"/>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330"/>
      <c r="AC35" s="341"/>
      <c r="AD35" s="341"/>
      <c r="AE35" s="341"/>
      <c r="AF35" s="341"/>
      <c r="AG35" s="341"/>
      <c r="AH35" s="341"/>
      <c r="AI35" s="341"/>
      <c r="AJ35" s="341"/>
      <c r="AK35" s="341"/>
      <c r="AL35" s="341"/>
      <c r="AM35" s="341"/>
      <c r="AN35" s="341"/>
      <c r="AO35" s="341"/>
      <c r="AP35" s="341"/>
      <c r="AQ35" s="341"/>
      <c r="AR35" s="125"/>
      <c r="AS35" s="125"/>
    </row>
    <row r="36" spans="1:75" ht="30" customHeight="1">
      <c r="C36" s="124" t="s">
        <v>1553</v>
      </c>
      <c r="I36" s="119"/>
      <c r="J36" s="126"/>
      <c r="K36" s="126"/>
      <c r="L36" s="126"/>
      <c r="M36" s="126" t="s">
        <v>35</v>
      </c>
      <c r="N36" s="520">
        <v>6000000</v>
      </c>
      <c r="O36" s="521"/>
      <c r="P36" s="521"/>
      <c r="Q36" s="522"/>
      <c r="R36" s="139" t="s">
        <v>6</v>
      </c>
      <c r="Z36" s="121"/>
      <c r="AA36" s="121"/>
      <c r="AB36" s="121"/>
      <c r="AC36" s="121"/>
      <c r="AD36" s="121"/>
      <c r="AE36" s="121"/>
      <c r="AJ36" s="159"/>
      <c r="AK36" s="159"/>
      <c r="AL36" s="159"/>
      <c r="AM36" s="159"/>
      <c r="AN36" s="159"/>
      <c r="AO36" s="159"/>
      <c r="AP36" s="125"/>
      <c r="AQ36" s="125"/>
      <c r="AR36" s="125"/>
      <c r="AS36" s="125"/>
      <c r="AT36" s="125"/>
    </row>
    <row r="37" spans="1:75" s="151" customFormat="1" ht="21" customHeight="1">
      <c r="A37" s="148"/>
      <c r="B37" s="148"/>
      <c r="C37" s="148"/>
      <c r="D37" s="124"/>
      <c r="E37" s="123"/>
      <c r="F37" s="123"/>
      <c r="G37" s="123"/>
      <c r="H37" s="123"/>
      <c r="I37" s="123"/>
      <c r="J37" s="159"/>
      <c r="K37" s="139"/>
      <c r="L37" s="139"/>
      <c r="M37" s="139"/>
      <c r="N37" s="139"/>
      <c r="O37" s="139"/>
      <c r="P37" s="139"/>
      <c r="Q37" s="139"/>
      <c r="R37" s="139"/>
      <c r="S37" s="139"/>
      <c r="T37" s="139"/>
      <c r="U37" s="139"/>
      <c r="V37" s="139"/>
      <c r="W37" s="139"/>
      <c r="X37" s="139"/>
      <c r="Y37" s="139"/>
      <c r="Z37" s="139"/>
      <c r="AA37" s="139"/>
      <c r="AB37" s="139"/>
      <c r="AC37" s="139"/>
      <c r="AD37" s="139"/>
      <c r="AE37" s="139"/>
      <c r="AF37" s="139"/>
      <c r="AG37" s="139"/>
      <c r="AH37" s="139"/>
      <c r="AI37" s="138"/>
      <c r="AJ37" s="138"/>
      <c r="AK37" s="138"/>
      <c r="AL37" s="138"/>
      <c r="AM37" s="138"/>
      <c r="AN37" s="138"/>
      <c r="AO37" s="138"/>
      <c r="AP37" s="138"/>
      <c r="AQ37" s="138"/>
      <c r="AR37" s="138"/>
      <c r="AS37" s="138"/>
      <c r="AT37" s="138"/>
      <c r="AU37" s="148"/>
      <c r="AV37" s="148"/>
      <c r="AW37" s="148"/>
      <c r="AX37" s="148"/>
    </row>
    <row r="38" spans="1:75" s="117" customFormat="1" ht="21" customHeight="1">
      <c r="C38" s="124" t="s">
        <v>671</v>
      </c>
      <c r="J38" s="119"/>
      <c r="K38" s="126"/>
      <c r="L38" s="126"/>
      <c r="M38" s="126"/>
      <c r="N38" s="126"/>
      <c r="O38" s="126"/>
      <c r="P38" s="126"/>
      <c r="Q38" s="126"/>
      <c r="R38" s="126"/>
      <c r="S38" s="126"/>
      <c r="T38" s="126"/>
      <c r="U38" s="126"/>
      <c r="V38" s="126"/>
      <c r="W38" s="126"/>
      <c r="X38" s="126"/>
      <c r="Y38" s="126"/>
      <c r="Z38" s="126"/>
      <c r="AA38" s="126"/>
      <c r="AB38" s="126"/>
      <c r="AC38" s="126"/>
      <c r="AD38" s="126"/>
      <c r="AE38" s="123"/>
      <c r="AF38" s="126"/>
      <c r="AG38" s="126"/>
      <c r="AH38" s="126"/>
      <c r="AI38" s="125"/>
      <c r="AJ38" s="125"/>
      <c r="AK38" s="125"/>
      <c r="AL38" s="125"/>
      <c r="AM38" s="125"/>
      <c r="AN38" s="125"/>
      <c r="AO38" s="125"/>
      <c r="AP38" s="125"/>
      <c r="AQ38" s="125"/>
      <c r="AR38" s="125"/>
      <c r="AS38" s="125"/>
      <c r="AT38" s="125"/>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row>
    <row r="39" spans="1:75" s="117" customFormat="1" ht="21" customHeight="1">
      <c r="C39" s="124" t="s">
        <v>1554</v>
      </c>
      <c r="J39" s="119"/>
      <c r="K39" s="126"/>
      <c r="L39" s="126"/>
      <c r="M39" s="126"/>
      <c r="N39" s="126"/>
      <c r="O39" s="126"/>
      <c r="P39" s="126"/>
      <c r="Q39" s="126"/>
      <c r="R39" s="126"/>
      <c r="S39" s="126"/>
      <c r="T39" s="126"/>
      <c r="U39" s="126"/>
      <c r="V39" s="126"/>
      <c r="W39" s="126"/>
      <c r="X39" s="126"/>
      <c r="Y39" s="126"/>
      <c r="Z39" s="126"/>
      <c r="AA39" s="345" t="s">
        <v>1278</v>
      </c>
      <c r="AB39" s="126"/>
      <c r="AC39" s="126"/>
      <c r="AD39" s="126"/>
      <c r="AE39" s="126"/>
      <c r="AF39" s="126"/>
      <c r="AG39" s="126"/>
      <c r="AH39" s="126"/>
      <c r="AI39" s="125"/>
      <c r="AJ39" s="125"/>
      <c r="AK39" s="125"/>
      <c r="AL39" s="125"/>
      <c r="AM39" s="125"/>
      <c r="AN39" s="125"/>
      <c r="AO39" s="125"/>
      <c r="AP39" s="125"/>
      <c r="AQ39" s="125"/>
      <c r="AR39" s="125"/>
      <c r="AS39" s="125"/>
      <c r="AT39" s="125"/>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row>
    <row r="40" spans="1:75" s="117" customFormat="1" ht="21" customHeight="1">
      <c r="C40" s="137" t="s">
        <v>689</v>
      </c>
      <c r="D40" s="498" t="s">
        <v>672</v>
      </c>
      <c r="E40" s="499"/>
      <c r="F40" s="499"/>
      <c r="G40" s="499"/>
      <c r="H40" s="499"/>
      <c r="I40" s="500"/>
      <c r="J40" s="498" t="s">
        <v>673</v>
      </c>
      <c r="K40" s="499"/>
      <c r="L40" s="500"/>
      <c r="M40" s="501" t="s">
        <v>675</v>
      </c>
      <c r="N40" s="502"/>
      <c r="O40" s="502"/>
      <c r="P40" s="502"/>
      <c r="Q40" s="502"/>
      <c r="R40" s="502"/>
      <c r="S40" s="502"/>
      <c r="T40" s="502"/>
      <c r="U40" s="502"/>
      <c r="V40" s="502"/>
      <c r="W40" s="502"/>
      <c r="X40" s="502"/>
      <c r="Y40" s="502"/>
      <c r="Z40" s="502"/>
      <c r="AA40" s="502"/>
      <c r="AB40" s="502"/>
      <c r="AC40" s="502"/>
      <c r="AD40" s="502"/>
      <c r="AE40" s="502"/>
      <c r="AF40" s="502"/>
      <c r="AG40" s="502"/>
      <c r="AH40" s="502"/>
      <c r="AI40" s="502"/>
      <c r="AJ40" s="502"/>
      <c r="AK40" s="502"/>
      <c r="AL40" s="502"/>
      <c r="AM40" s="502"/>
      <c r="AN40" s="502"/>
      <c r="AO40" s="503"/>
      <c r="AP40" s="125"/>
      <c r="AQ40" s="125"/>
      <c r="AR40" s="125"/>
      <c r="AS40" s="125"/>
      <c r="AT40" s="125"/>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row>
    <row r="41" spans="1:75" s="117" customFormat="1" ht="30" customHeight="1">
      <c r="C41" s="137" t="s">
        <v>690</v>
      </c>
      <c r="D41" s="486" t="s">
        <v>676</v>
      </c>
      <c r="E41" s="487"/>
      <c r="F41" s="487"/>
      <c r="G41" s="487"/>
      <c r="H41" s="487"/>
      <c r="I41" s="488"/>
      <c r="J41" s="484"/>
      <c r="K41" s="485"/>
      <c r="L41" s="160" t="s">
        <v>674</v>
      </c>
      <c r="M41" s="504"/>
      <c r="N41" s="505"/>
      <c r="O41" s="505"/>
      <c r="P41" s="505"/>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6"/>
      <c r="AP41" s="125"/>
      <c r="AQ41" s="125"/>
      <c r="AR41" s="125"/>
      <c r="AS41" s="125"/>
      <c r="AT41" s="125"/>
      <c r="AY41" s="121"/>
      <c r="AZ41" s="121"/>
      <c r="BA41" s="121"/>
      <c r="BB41" s="121"/>
      <c r="BC41" s="121"/>
      <c r="BD41" s="121"/>
      <c r="BE41" s="121"/>
      <c r="BF41" s="121"/>
      <c r="BG41" s="121"/>
      <c r="BH41" s="121"/>
      <c r="BI41" s="121"/>
      <c r="BJ41" s="121"/>
      <c r="BK41" s="121"/>
      <c r="BL41" s="121"/>
      <c r="BM41" s="121"/>
      <c r="BN41" s="121"/>
      <c r="BO41" s="121"/>
      <c r="BP41" s="121"/>
      <c r="BQ41" s="121"/>
      <c r="BR41" s="121"/>
      <c r="BS41" s="121"/>
      <c r="BT41" s="121"/>
      <c r="BU41" s="121"/>
      <c r="BV41" s="121"/>
      <c r="BW41" s="121"/>
    </row>
    <row r="42" spans="1:75" s="117" customFormat="1" ht="30" customHeight="1">
      <c r="C42" s="137" t="s">
        <v>691</v>
      </c>
      <c r="D42" s="486" t="s">
        <v>677</v>
      </c>
      <c r="E42" s="487"/>
      <c r="F42" s="487"/>
      <c r="G42" s="487"/>
      <c r="H42" s="487"/>
      <c r="I42" s="488"/>
      <c r="J42" s="484"/>
      <c r="K42" s="485"/>
      <c r="L42" s="160" t="s">
        <v>674</v>
      </c>
      <c r="M42" s="504"/>
      <c r="N42" s="505"/>
      <c r="O42" s="505"/>
      <c r="P42" s="505"/>
      <c r="Q42" s="505"/>
      <c r="R42" s="505"/>
      <c r="S42" s="505"/>
      <c r="T42" s="505"/>
      <c r="U42" s="505"/>
      <c r="V42" s="505"/>
      <c r="W42" s="505"/>
      <c r="X42" s="505"/>
      <c r="Y42" s="505"/>
      <c r="Z42" s="505"/>
      <c r="AA42" s="505"/>
      <c r="AB42" s="505"/>
      <c r="AC42" s="505"/>
      <c r="AD42" s="505"/>
      <c r="AE42" s="505"/>
      <c r="AF42" s="505"/>
      <c r="AG42" s="505"/>
      <c r="AH42" s="505"/>
      <c r="AI42" s="505"/>
      <c r="AJ42" s="505"/>
      <c r="AK42" s="505"/>
      <c r="AL42" s="505"/>
      <c r="AM42" s="505"/>
      <c r="AN42" s="505"/>
      <c r="AO42" s="506"/>
      <c r="AP42" s="125"/>
      <c r="AQ42" s="125"/>
      <c r="AR42" s="125"/>
      <c r="AS42" s="125"/>
      <c r="AT42" s="125"/>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row>
    <row r="43" spans="1:75" s="117" customFormat="1" ht="30" customHeight="1">
      <c r="C43" s="137" t="s">
        <v>692</v>
      </c>
      <c r="D43" s="486" t="s">
        <v>678</v>
      </c>
      <c r="E43" s="487"/>
      <c r="F43" s="487"/>
      <c r="G43" s="487"/>
      <c r="H43" s="487"/>
      <c r="I43" s="488"/>
      <c r="J43" s="484"/>
      <c r="K43" s="485"/>
      <c r="L43" s="160" t="s">
        <v>674</v>
      </c>
      <c r="M43" s="504"/>
      <c r="N43" s="505"/>
      <c r="O43" s="505"/>
      <c r="P43" s="505"/>
      <c r="Q43" s="505"/>
      <c r="R43" s="505"/>
      <c r="S43" s="505"/>
      <c r="T43" s="505"/>
      <c r="U43" s="505"/>
      <c r="V43" s="505"/>
      <c r="W43" s="505"/>
      <c r="X43" s="505"/>
      <c r="Y43" s="505"/>
      <c r="Z43" s="505"/>
      <c r="AA43" s="505"/>
      <c r="AB43" s="505"/>
      <c r="AC43" s="505"/>
      <c r="AD43" s="505"/>
      <c r="AE43" s="505"/>
      <c r="AF43" s="505"/>
      <c r="AG43" s="505"/>
      <c r="AH43" s="505"/>
      <c r="AI43" s="505"/>
      <c r="AJ43" s="505"/>
      <c r="AK43" s="505"/>
      <c r="AL43" s="505"/>
      <c r="AM43" s="505"/>
      <c r="AN43" s="505"/>
      <c r="AO43" s="506"/>
      <c r="AP43" s="125"/>
      <c r="AQ43" s="125"/>
      <c r="AR43" s="125"/>
      <c r="AS43" s="125"/>
      <c r="AT43" s="125"/>
      <c r="AY43" s="121"/>
      <c r="AZ43" s="121"/>
      <c r="BA43" s="121"/>
      <c r="BB43" s="121"/>
      <c r="BC43" s="121"/>
      <c r="BD43" s="121"/>
      <c r="BE43" s="121"/>
      <c r="BF43" s="121"/>
      <c r="BG43" s="121"/>
      <c r="BH43" s="121"/>
      <c r="BI43" s="121"/>
      <c r="BJ43" s="121"/>
      <c r="BK43" s="121"/>
      <c r="BL43" s="121"/>
      <c r="BM43" s="121"/>
      <c r="BN43" s="121"/>
      <c r="BO43" s="121"/>
      <c r="BP43" s="121"/>
      <c r="BQ43" s="121"/>
      <c r="BR43" s="121"/>
      <c r="BS43" s="121"/>
      <c r="BT43" s="121"/>
      <c r="BU43" s="121"/>
      <c r="BV43" s="121"/>
      <c r="BW43" s="121"/>
    </row>
    <row r="44" spans="1:75" s="117" customFormat="1" ht="30" customHeight="1">
      <c r="C44" s="137" t="s">
        <v>693</v>
      </c>
      <c r="D44" s="486" t="s">
        <v>679</v>
      </c>
      <c r="E44" s="487"/>
      <c r="F44" s="487"/>
      <c r="G44" s="487"/>
      <c r="H44" s="487"/>
      <c r="I44" s="488"/>
      <c r="J44" s="484">
        <v>30</v>
      </c>
      <c r="K44" s="485"/>
      <c r="L44" s="160" t="s">
        <v>674</v>
      </c>
      <c r="M44" s="504" t="s">
        <v>825</v>
      </c>
      <c r="N44" s="505"/>
      <c r="O44" s="505"/>
      <c r="P44" s="505"/>
      <c r="Q44" s="505"/>
      <c r="R44" s="505"/>
      <c r="S44" s="505"/>
      <c r="T44" s="505"/>
      <c r="U44" s="505"/>
      <c r="V44" s="505"/>
      <c r="W44" s="505"/>
      <c r="X44" s="505"/>
      <c r="Y44" s="505"/>
      <c r="Z44" s="505"/>
      <c r="AA44" s="505"/>
      <c r="AB44" s="505"/>
      <c r="AC44" s="505"/>
      <c r="AD44" s="505"/>
      <c r="AE44" s="505"/>
      <c r="AF44" s="505"/>
      <c r="AG44" s="505"/>
      <c r="AH44" s="505"/>
      <c r="AI44" s="505"/>
      <c r="AJ44" s="505"/>
      <c r="AK44" s="505"/>
      <c r="AL44" s="505"/>
      <c r="AM44" s="505"/>
      <c r="AN44" s="505"/>
      <c r="AO44" s="506"/>
      <c r="AP44" s="125"/>
      <c r="AQ44" s="125"/>
      <c r="AR44" s="125"/>
      <c r="AS44" s="125"/>
      <c r="AT44" s="125"/>
      <c r="AY44" s="121"/>
      <c r="AZ44" s="121"/>
      <c r="BA44" s="121"/>
      <c r="BB44" s="121"/>
      <c r="BC44" s="121"/>
      <c r="BD44" s="121"/>
      <c r="BE44" s="121"/>
      <c r="BF44" s="121"/>
      <c r="BG44" s="121"/>
      <c r="BH44" s="121"/>
      <c r="BI44" s="121"/>
      <c r="BJ44" s="121"/>
      <c r="BK44" s="121"/>
      <c r="BL44" s="121"/>
      <c r="BM44" s="121"/>
      <c r="BN44" s="121"/>
      <c r="BO44" s="121"/>
      <c r="BP44" s="121"/>
      <c r="BQ44" s="121"/>
      <c r="BR44" s="121"/>
      <c r="BS44" s="121"/>
      <c r="BT44" s="121"/>
      <c r="BU44" s="121"/>
      <c r="BV44" s="121"/>
      <c r="BW44" s="121"/>
    </row>
    <row r="45" spans="1:75" s="117" customFormat="1" ht="30" customHeight="1">
      <c r="C45" s="137" t="s">
        <v>694</v>
      </c>
      <c r="D45" s="486" t="s">
        <v>680</v>
      </c>
      <c r="E45" s="487"/>
      <c r="F45" s="487"/>
      <c r="G45" s="487"/>
      <c r="H45" s="487"/>
      <c r="I45" s="488"/>
      <c r="J45" s="484"/>
      <c r="K45" s="485"/>
      <c r="L45" s="160" t="s">
        <v>674</v>
      </c>
      <c r="M45" s="504"/>
      <c r="N45" s="505"/>
      <c r="O45" s="505"/>
      <c r="P45" s="505"/>
      <c r="Q45" s="505"/>
      <c r="R45" s="505"/>
      <c r="S45" s="505"/>
      <c r="T45" s="505"/>
      <c r="U45" s="505"/>
      <c r="V45" s="505"/>
      <c r="W45" s="505"/>
      <c r="X45" s="505"/>
      <c r="Y45" s="505"/>
      <c r="Z45" s="505"/>
      <c r="AA45" s="505"/>
      <c r="AB45" s="505"/>
      <c r="AC45" s="505"/>
      <c r="AD45" s="505"/>
      <c r="AE45" s="505"/>
      <c r="AF45" s="505"/>
      <c r="AG45" s="505"/>
      <c r="AH45" s="505"/>
      <c r="AI45" s="505"/>
      <c r="AJ45" s="505"/>
      <c r="AK45" s="505"/>
      <c r="AL45" s="505"/>
      <c r="AM45" s="505"/>
      <c r="AN45" s="505"/>
      <c r="AO45" s="506"/>
      <c r="AP45" s="125"/>
      <c r="AQ45" s="125"/>
      <c r="AR45" s="125"/>
      <c r="AS45" s="125"/>
      <c r="AT45" s="125"/>
      <c r="AY45" s="121"/>
      <c r="AZ45" s="121"/>
      <c r="BA45" s="121"/>
      <c r="BB45" s="121"/>
      <c r="BC45" s="121"/>
      <c r="BD45" s="121"/>
      <c r="BE45" s="121"/>
      <c r="BF45" s="121"/>
      <c r="BG45" s="121"/>
      <c r="BH45" s="121"/>
      <c r="BI45" s="121"/>
      <c r="BJ45" s="121"/>
      <c r="BK45" s="121"/>
      <c r="BL45" s="121"/>
      <c r="BM45" s="121"/>
      <c r="BN45" s="121"/>
      <c r="BO45" s="121"/>
      <c r="BP45" s="121"/>
      <c r="BQ45" s="121"/>
      <c r="BR45" s="121"/>
      <c r="BS45" s="121"/>
      <c r="BT45" s="121"/>
      <c r="BU45" s="121"/>
      <c r="BV45" s="121"/>
      <c r="BW45" s="121"/>
    </row>
    <row r="46" spans="1:75" s="117" customFormat="1" ht="30" customHeight="1">
      <c r="C46" s="137" t="s">
        <v>695</v>
      </c>
      <c r="D46" s="489" t="s">
        <v>681</v>
      </c>
      <c r="E46" s="490"/>
      <c r="F46" s="490"/>
      <c r="G46" s="490"/>
      <c r="H46" s="490"/>
      <c r="I46" s="491"/>
      <c r="J46" s="484">
        <v>35</v>
      </c>
      <c r="K46" s="485"/>
      <c r="L46" s="161" t="s">
        <v>674</v>
      </c>
      <c r="M46" s="504" t="s">
        <v>823</v>
      </c>
      <c r="N46" s="505"/>
      <c r="O46" s="505"/>
      <c r="P46" s="505"/>
      <c r="Q46" s="505"/>
      <c r="R46" s="505"/>
      <c r="S46" s="505"/>
      <c r="T46" s="505"/>
      <c r="U46" s="505"/>
      <c r="V46" s="505"/>
      <c r="W46" s="505"/>
      <c r="X46" s="505"/>
      <c r="Y46" s="505"/>
      <c r="Z46" s="505"/>
      <c r="AA46" s="505"/>
      <c r="AB46" s="505"/>
      <c r="AC46" s="505"/>
      <c r="AD46" s="505"/>
      <c r="AE46" s="505"/>
      <c r="AF46" s="505"/>
      <c r="AG46" s="505"/>
      <c r="AH46" s="505"/>
      <c r="AI46" s="505"/>
      <c r="AJ46" s="505"/>
      <c r="AK46" s="505"/>
      <c r="AL46" s="505"/>
      <c r="AM46" s="505"/>
      <c r="AN46" s="505"/>
      <c r="AO46" s="506"/>
      <c r="AP46" s="125"/>
      <c r="AQ46" s="125"/>
      <c r="AR46" s="125"/>
      <c r="AS46" s="125"/>
      <c r="AT46" s="125"/>
      <c r="AY46" s="121"/>
      <c r="AZ46" s="121"/>
      <c r="BA46" s="121"/>
      <c r="BB46" s="121"/>
      <c r="BC46" s="121"/>
      <c r="BD46" s="121"/>
      <c r="BE46" s="121"/>
      <c r="BF46" s="121"/>
      <c r="BG46" s="121"/>
      <c r="BH46" s="121"/>
      <c r="BI46" s="121"/>
      <c r="BJ46" s="121"/>
      <c r="BK46" s="121"/>
      <c r="BL46" s="121"/>
      <c r="BM46" s="121"/>
      <c r="BN46" s="121"/>
      <c r="BO46" s="121"/>
      <c r="BP46" s="121"/>
      <c r="BQ46" s="121"/>
      <c r="BR46" s="121"/>
      <c r="BS46" s="121"/>
      <c r="BT46" s="121"/>
      <c r="BU46" s="121"/>
      <c r="BV46" s="121"/>
      <c r="BW46" s="121"/>
    </row>
    <row r="47" spans="1:75" s="117" customFormat="1" ht="30" customHeight="1">
      <c r="C47" s="137" t="s">
        <v>696</v>
      </c>
      <c r="D47" s="486" t="s">
        <v>682</v>
      </c>
      <c r="E47" s="487"/>
      <c r="F47" s="487"/>
      <c r="G47" s="487"/>
      <c r="H47" s="487"/>
      <c r="I47" s="488"/>
      <c r="J47" s="484"/>
      <c r="K47" s="485"/>
      <c r="L47" s="162" t="s">
        <v>674</v>
      </c>
      <c r="M47" s="504"/>
      <c r="N47" s="505"/>
      <c r="O47" s="505"/>
      <c r="P47" s="505"/>
      <c r="Q47" s="505"/>
      <c r="R47" s="505"/>
      <c r="S47" s="505"/>
      <c r="T47" s="505"/>
      <c r="U47" s="505"/>
      <c r="V47" s="505"/>
      <c r="W47" s="505"/>
      <c r="X47" s="505"/>
      <c r="Y47" s="505"/>
      <c r="Z47" s="505"/>
      <c r="AA47" s="505"/>
      <c r="AB47" s="505"/>
      <c r="AC47" s="505"/>
      <c r="AD47" s="505"/>
      <c r="AE47" s="505"/>
      <c r="AF47" s="505"/>
      <c r="AG47" s="505"/>
      <c r="AH47" s="505"/>
      <c r="AI47" s="505"/>
      <c r="AJ47" s="505"/>
      <c r="AK47" s="505"/>
      <c r="AL47" s="505"/>
      <c r="AM47" s="505"/>
      <c r="AN47" s="505"/>
      <c r="AO47" s="506"/>
      <c r="AP47" s="125"/>
      <c r="AQ47" s="125"/>
      <c r="AR47" s="125"/>
      <c r="AS47" s="125"/>
      <c r="AT47" s="125"/>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row>
    <row r="48" spans="1:75" s="117" customFormat="1" ht="30" customHeight="1">
      <c r="C48" s="137" t="s">
        <v>697</v>
      </c>
      <c r="D48" s="533" t="s">
        <v>683</v>
      </c>
      <c r="E48" s="534"/>
      <c r="F48" s="534"/>
      <c r="G48" s="534"/>
      <c r="H48" s="534"/>
      <c r="I48" s="535"/>
      <c r="J48" s="484"/>
      <c r="K48" s="485"/>
      <c r="L48" s="162" t="s">
        <v>674</v>
      </c>
      <c r="M48" s="504"/>
      <c r="N48" s="505"/>
      <c r="O48" s="505"/>
      <c r="P48" s="505"/>
      <c r="Q48" s="505"/>
      <c r="R48" s="505"/>
      <c r="S48" s="505"/>
      <c r="T48" s="505"/>
      <c r="U48" s="505"/>
      <c r="V48" s="505"/>
      <c r="W48" s="505"/>
      <c r="X48" s="505"/>
      <c r="Y48" s="505"/>
      <c r="Z48" s="505"/>
      <c r="AA48" s="505"/>
      <c r="AB48" s="505"/>
      <c r="AC48" s="505"/>
      <c r="AD48" s="505"/>
      <c r="AE48" s="505"/>
      <c r="AF48" s="505"/>
      <c r="AG48" s="505"/>
      <c r="AH48" s="505"/>
      <c r="AI48" s="505"/>
      <c r="AJ48" s="505"/>
      <c r="AK48" s="505"/>
      <c r="AL48" s="505"/>
      <c r="AM48" s="505"/>
      <c r="AN48" s="505"/>
      <c r="AO48" s="506"/>
      <c r="AP48" s="125"/>
      <c r="AQ48" s="125"/>
      <c r="AR48" s="125"/>
      <c r="AS48" s="125"/>
      <c r="AT48" s="125"/>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row>
    <row r="49" spans="3:75" s="117" customFormat="1" ht="30" customHeight="1">
      <c r="C49" s="137" t="s">
        <v>698</v>
      </c>
      <c r="D49" s="486" t="s">
        <v>684</v>
      </c>
      <c r="E49" s="487"/>
      <c r="F49" s="487"/>
      <c r="G49" s="487"/>
      <c r="H49" s="487"/>
      <c r="I49" s="488"/>
      <c r="J49" s="484"/>
      <c r="K49" s="485"/>
      <c r="L49" s="126" t="s">
        <v>674</v>
      </c>
      <c r="M49" s="504"/>
      <c r="N49" s="505"/>
      <c r="O49" s="505"/>
      <c r="P49" s="505"/>
      <c r="Q49" s="505"/>
      <c r="R49" s="505"/>
      <c r="S49" s="505"/>
      <c r="T49" s="505"/>
      <c r="U49" s="505"/>
      <c r="V49" s="505"/>
      <c r="W49" s="505"/>
      <c r="X49" s="505"/>
      <c r="Y49" s="505"/>
      <c r="Z49" s="505"/>
      <c r="AA49" s="505"/>
      <c r="AB49" s="505"/>
      <c r="AC49" s="505"/>
      <c r="AD49" s="505"/>
      <c r="AE49" s="505"/>
      <c r="AF49" s="505"/>
      <c r="AG49" s="505"/>
      <c r="AH49" s="505"/>
      <c r="AI49" s="505"/>
      <c r="AJ49" s="505"/>
      <c r="AK49" s="505"/>
      <c r="AL49" s="505"/>
      <c r="AM49" s="505"/>
      <c r="AN49" s="505"/>
      <c r="AO49" s="506"/>
      <c r="AP49" s="125"/>
      <c r="AQ49" s="125"/>
      <c r="AR49" s="125"/>
      <c r="AS49" s="125"/>
      <c r="AT49" s="125"/>
      <c r="AY49" s="121"/>
      <c r="AZ49" s="121"/>
      <c r="BA49" s="121"/>
      <c r="BB49" s="121"/>
      <c r="BC49" s="121"/>
      <c r="BD49" s="121"/>
      <c r="BE49" s="121"/>
      <c r="BF49" s="121"/>
      <c r="BG49" s="121"/>
      <c r="BH49" s="121"/>
      <c r="BI49" s="121"/>
      <c r="BJ49" s="121"/>
      <c r="BK49" s="121"/>
      <c r="BL49" s="121"/>
      <c r="BM49" s="121"/>
      <c r="BN49" s="121"/>
      <c r="BO49" s="121"/>
      <c r="BP49" s="121"/>
      <c r="BQ49" s="121"/>
      <c r="BR49" s="121"/>
      <c r="BS49" s="121"/>
      <c r="BT49" s="121"/>
      <c r="BU49" s="121"/>
      <c r="BV49" s="121"/>
      <c r="BW49" s="121"/>
    </row>
    <row r="50" spans="3:75" s="117" customFormat="1" ht="30" customHeight="1">
      <c r="C50" s="137" t="s">
        <v>699</v>
      </c>
      <c r="D50" s="486" t="s">
        <v>685</v>
      </c>
      <c r="E50" s="487"/>
      <c r="F50" s="487"/>
      <c r="G50" s="487"/>
      <c r="H50" s="487"/>
      <c r="I50" s="488"/>
      <c r="J50" s="484">
        <v>35</v>
      </c>
      <c r="K50" s="485"/>
      <c r="L50" s="160" t="s">
        <v>674</v>
      </c>
      <c r="M50" s="504" t="s">
        <v>824</v>
      </c>
      <c r="N50" s="505"/>
      <c r="O50" s="505"/>
      <c r="P50" s="505"/>
      <c r="Q50" s="505"/>
      <c r="R50" s="505"/>
      <c r="S50" s="505"/>
      <c r="T50" s="505"/>
      <c r="U50" s="505"/>
      <c r="V50" s="505"/>
      <c r="W50" s="505"/>
      <c r="X50" s="505"/>
      <c r="Y50" s="505"/>
      <c r="Z50" s="505"/>
      <c r="AA50" s="505"/>
      <c r="AB50" s="505"/>
      <c r="AC50" s="505"/>
      <c r="AD50" s="505"/>
      <c r="AE50" s="505"/>
      <c r="AF50" s="505"/>
      <c r="AG50" s="505"/>
      <c r="AH50" s="505"/>
      <c r="AI50" s="505"/>
      <c r="AJ50" s="505"/>
      <c r="AK50" s="505"/>
      <c r="AL50" s="505"/>
      <c r="AM50" s="505"/>
      <c r="AN50" s="505"/>
      <c r="AO50" s="506"/>
      <c r="AP50" s="125"/>
      <c r="AQ50" s="125"/>
      <c r="AR50" s="125"/>
      <c r="AS50" s="125"/>
      <c r="AT50" s="125"/>
      <c r="AY50" s="121"/>
      <c r="AZ50" s="121"/>
      <c r="BA50" s="121"/>
      <c r="BB50" s="121"/>
      <c r="BC50" s="121"/>
      <c r="BD50" s="121"/>
      <c r="BE50" s="121"/>
      <c r="BF50" s="121"/>
      <c r="BG50" s="121"/>
      <c r="BH50" s="121"/>
      <c r="BI50" s="121"/>
      <c r="BJ50" s="121"/>
      <c r="BK50" s="121"/>
      <c r="BL50" s="121"/>
      <c r="BM50" s="121"/>
      <c r="BN50" s="121"/>
      <c r="BO50" s="121"/>
      <c r="BP50" s="121"/>
      <c r="BQ50" s="121"/>
      <c r="BR50" s="121"/>
      <c r="BS50" s="121"/>
      <c r="BT50" s="121"/>
      <c r="BU50" s="121"/>
      <c r="BV50" s="121"/>
      <c r="BW50" s="121"/>
    </row>
    <row r="51" spans="3:75" s="117" customFormat="1" ht="30" customHeight="1">
      <c r="C51" s="137" t="s">
        <v>700</v>
      </c>
      <c r="D51" s="486" t="s">
        <v>686</v>
      </c>
      <c r="E51" s="487"/>
      <c r="F51" s="487"/>
      <c r="G51" s="487"/>
      <c r="H51" s="487"/>
      <c r="I51" s="488"/>
      <c r="J51" s="484"/>
      <c r="K51" s="485"/>
      <c r="L51" s="161" t="s">
        <v>674</v>
      </c>
      <c r="M51" s="504"/>
      <c r="N51" s="505"/>
      <c r="O51" s="505"/>
      <c r="P51" s="505"/>
      <c r="Q51" s="505"/>
      <c r="R51" s="505"/>
      <c r="S51" s="505"/>
      <c r="T51" s="505"/>
      <c r="U51" s="505"/>
      <c r="V51" s="505"/>
      <c r="W51" s="505"/>
      <c r="X51" s="505"/>
      <c r="Y51" s="505"/>
      <c r="Z51" s="505"/>
      <c r="AA51" s="505"/>
      <c r="AB51" s="505"/>
      <c r="AC51" s="505"/>
      <c r="AD51" s="505"/>
      <c r="AE51" s="505"/>
      <c r="AF51" s="505"/>
      <c r="AG51" s="505"/>
      <c r="AH51" s="505"/>
      <c r="AI51" s="505"/>
      <c r="AJ51" s="505"/>
      <c r="AK51" s="505"/>
      <c r="AL51" s="505"/>
      <c r="AM51" s="505"/>
      <c r="AN51" s="505"/>
      <c r="AO51" s="506"/>
      <c r="AP51" s="125"/>
      <c r="AQ51" s="125"/>
      <c r="AR51" s="125"/>
      <c r="AS51" s="125"/>
      <c r="AT51" s="125"/>
      <c r="AY51" s="121"/>
      <c r="AZ51" s="121"/>
      <c r="BA51" s="121"/>
      <c r="BB51" s="121"/>
      <c r="BC51" s="121"/>
      <c r="BD51" s="121"/>
      <c r="BE51" s="121"/>
      <c r="BF51" s="121"/>
      <c r="BG51" s="121"/>
      <c r="BH51" s="121"/>
      <c r="BI51" s="121"/>
      <c r="BJ51" s="121"/>
      <c r="BK51" s="121"/>
      <c r="BL51" s="121"/>
      <c r="BM51" s="121"/>
      <c r="BN51" s="121"/>
      <c r="BO51" s="121"/>
      <c r="BP51" s="121"/>
      <c r="BQ51" s="121"/>
      <c r="BR51" s="121"/>
      <c r="BS51" s="121"/>
      <c r="BT51" s="121"/>
      <c r="BU51" s="121"/>
      <c r="BV51" s="121"/>
      <c r="BW51" s="121"/>
    </row>
    <row r="52" spans="3:75" s="117" customFormat="1" ht="21" customHeight="1">
      <c r="D52" s="124"/>
      <c r="J52" s="515">
        <f>IF(SUM(J41:K51)=0,"",SUM(J41:K51))</f>
        <v>100</v>
      </c>
      <c r="K52" s="515"/>
      <c r="L52" s="142" t="str">
        <f>IF(J52="","","％")</f>
        <v>％</v>
      </c>
      <c r="M52" s="516" t="str">
        <f>IF(J52&lt;&gt;100,"収入割合の合計が100％ではありません ","")</f>
        <v/>
      </c>
      <c r="N52" s="516"/>
      <c r="O52" s="516"/>
      <c r="P52" s="516"/>
      <c r="Q52" s="516"/>
      <c r="R52" s="516"/>
      <c r="S52" s="516"/>
      <c r="T52" s="516"/>
      <c r="U52" s="516"/>
      <c r="V52" s="516"/>
      <c r="W52" s="516"/>
      <c r="X52" s="516"/>
      <c r="Y52" s="516"/>
      <c r="Z52" s="516"/>
      <c r="AA52" s="516"/>
      <c r="AB52" s="516"/>
      <c r="AC52" s="516"/>
      <c r="AD52" s="516"/>
      <c r="AE52" s="516"/>
      <c r="AF52" s="126"/>
      <c r="AG52" s="126"/>
      <c r="AH52" s="126"/>
      <c r="AI52" s="125"/>
      <c r="AJ52" s="125"/>
      <c r="AK52" s="125"/>
      <c r="AL52" s="125"/>
      <c r="AM52" s="125"/>
      <c r="AN52" s="125"/>
      <c r="AO52" s="125"/>
      <c r="AP52" s="125"/>
      <c r="AQ52" s="125"/>
      <c r="AR52" s="125"/>
      <c r="AS52" s="125"/>
      <c r="AT52" s="125"/>
      <c r="AY52" s="121"/>
      <c r="AZ52" s="121"/>
      <c r="BA52" s="121"/>
      <c r="BB52" s="121"/>
      <c r="BC52" s="121"/>
      <c r="BD52" s="121"/>
      <c r="BE52" s="121"/>
      <c r="BF52" s="121"/>
      <c r="BG52" s="121"/>
      <c r="BH52" s="121"/>
      <c r="BI52" s="121"/>
      <c r="BJ52" s="121"/>
      <c r="BK52" s="121"/>
      <c r="BL52" s="121"/>
      <c r="BM52" s="121"/>
      <c r="BN52" s="121"/>
      <c r="BO52" s="121"/>
      <c r="BP52" s="121"/>
      <c r="BQ52" s="121"/>
      <c r="BR52" s="121"/>
      <c r="BS52" s="121"/>
      <c r="BT52" s="121"/>
      <c r="BU52" s="121"/>
      <c r="BV52" s="121"/>
      <c r="BW52" s="121"/>
    </row>
    <row r="53" spans="3:75" ht="18.75">
      <c r="D53" s="138"/>
      <c r="J53" s="119"/>
      <c r="K53" s="126"/>
      <c r="L53" s="126"/>
      <c r="M53" s="126"/>
      <c r="N53" s="126"/>
      <c r="O53" s="126"/>
      <c r="P53" s="126"/>
      <c r="Q53" s="126"/>
      <c r="R53" s="126"/>
      <c r="S53" s="126"/>
      <c r="T53" s="126"/>
      <c r="U53" s="126"/>
      <c r="V53" s="126"/>
      <c r="W53" s="126"/>
      <c r="X53" s="126"/>
      <c r="Y53" s="126"/>
      <c r="Z53" s="126"/>
      <c r="AA53" s="126"/>
      <c r="AB53" s="123"/>
      <c r="AC53" s="123"/>
      <c r="AD53" s="123"/>
      <c r="AE53" s="123"/>
      <c r="AF53" s="123"/>
      <c r="AG53" s="123"/>
      <c r="AH53" s="123"/>
      <c r="AI53" s="123"/>
      <c r="AJ53" s="123"/>
      <c r="AK53" s="123"/>
      <c r="AL53" s="123"/>
      <c r="AM53" s="123"/>
      <c r="AN53" s="123"/>
      <c r="AO53" s="125"/>
      <c r="AP53" s="125"/>
      <c r="AQ53" s="125"/>
      <c r="AR53" s="125"/>
      <c r="AS53" s="125"/>
      <c r="AT53" s="125"/>
    </row>
    <row r="54" spans="3:75" ht="21" customHeight="1">
      <c r="C54" s="124" t="s">
        <v>32</v>
      </c>
      <c r="I54" s="119"/>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5"/>
      <c r="AI54" s="125"/>
      <c r="AJ54" s="128"/>
      <c r="AK54" s="128"/>
      <c r="AL54" s="125"/>
      <c r="AM54" s="125"/>
      <c r="AN54" s="125"/>
      <c r="AO54" s="125"/>
      <c r="AP54" s="125"/>
      <c r="AQ54" s="125"/>
      <c r="AR54" s="125"/>
      <c r="AS54" s="125"/>
      <c r="AT54" s="125"/>
    </row>
    <row r="55" spans="3:75" ht="30" customHeight="1">
      <c r="C55" s="124" t="s">
        <v>1555</v>
      </c>
      <c r="I55" s="119"/>
      <c r="J55" s="126"/>
      <c r="K55" s="126"/>
      <c r="L55" s="126"/>
      <c r="M55" s="126"/>
      <c r="N55" s="126"/>
      <c r="O55" s="126"/>
      <c r="P55" s="126"/>
      <c r="Q55" s="126" t="s">
        <v>35</v>
      </c>
      <c r="R55" s="467" t="s">
        <v>668</v>
      </c>
      <c r="S55" s="468"/>
      <c r="T55" s="469"/>
      <c r="U55" s="126"/>
      <c r="V55" s="126"/>
      <c r="W55" s="121"/>
      <c r="X55" s="121"/>
      <c r="Y55" s="121"/>
      <c r="Z55" s="121"/>
      <c r="AA55" s="121"/>
      <c r="AB55" s="121"/>
      <c r="AC55" s="121"/>
      <c r="AD55" s="121"/>
      <c r="AE55" s="121"/>
      <c r="AF55" s="121"/>
      <c r="AG55" s="121"/>
      <c r="AH55" s="121"/>
      <c r="AI55" s="125"/>
      <c r="AJ55" s="128"/>
      <c r="AK55" s="128"/>
      <c r="AL55" s="125"/>
      <c r="AM55" s="125"/>
      <c r="AN55" s="125"/>
      <c r="AO55" s="125"/>
      <c r="AP55" s="125"/>
      <c r="AQ55" s="125"/>
      <c r="AR55" s="125"/>
      <c r="AS55" s="125"/>
      <c r="AT55" s="125"/>
    </row>
    <row r="56" spans="3:75" ht="30" customHeight="1">
      <c r="C56" s="141" t="s">
        <v>1558</v>
      </c>
      <c r="D56" s="126"/>
      <c r="E56" s="126"/>
      <c r="F56" s="126"/>
      <c r="G56" s="126"/>
      <c r="H56" s="126"/>
      <c r="I56" s="126"/>
      <c r="J56" s="126"/>
      <c r="K56" s="121"/>
      <c r="L56" s="121"/>
      <c r="M56" s="121"/>
      <c r="N56" s="121"/>
      <c r="O56" s="126"/>
      <c r="P56" s="126"/>
      <c r="Q56" s="126" t="s">
        <v>35</v>
      </c>
      <c r="R56" s="467" t="s">
        <v>668</v>
      </c>
      <c r="S56" s="468"/>
      <c r="T56" s="469"/>
      <c r="U56" s="126"/>
      <c r="V56" s="126"/>
      <c r="W56" s="126"/>
      <c r="X56" s="126"/>
      <c r="Y56" s="126"/>
      <c r="Z56" s="126"/>
      <c r="AA56" s="126"/>
      <c r="AB56" s="126"/>
      <c r="AC56" s="126"/>
      <c r="AD56" s="126"/>
      <c r="AE56" s="126"/>
      <c r="AF56" s="126"/>
      <c r="AG56" s="126"/>
      <c r="AH56" s="126"/>
      <c r="AI56" s="126"/>
      <c r="AJ56" s="126"/>
      <c r="AK56" s="126"/>
      <c r="AL56" s="126"/>
      <c r="AM56" s="126"/>
      <c r="AN56" s="125"/>
      <c r="AO56" s="125"/>
      <c r="AP56" s="125"/>
      <c r="AQ56" s="125"/>
      <c r="AR56" s="125"/>
      <c r="AS56" s="125"/>
      <c r="AT56" s="125"/>
    </row>
    <row r="57" spans="3:75" ht="30" customHeight="1">
      <c r="C57" s="124" t="s">
        <v>1562</v>
      </c>
      <c r="I57" s="119"/>
      <c r="J57" s="126"/>
      <c r="K57" s="126"/>
      <c r="L57" s="126"/>
      <c r="M57" s="126"/>
      <c r="N57" s="126"/>
      <c r="O57" s="126"/>
      <c r="P57" s="126"/>
      <c r="Q57" s="126"/>
      <c r="R57" s="126"/>
      <c r="Z57" s="126" t="s">
        <v>35</v>
      </c>
      <c r="AA57" s="520">
        <v>500000</v>
      </c>
      <c r="AB57" s="521"/>
      <c r="AC57" s="521"/>
      <c r="AD57" s="522"/>
      <c r="AE57" s="139" t="s">
        <v>6</v>
      </c>
      <c r="AJ57" s="159"/>
      <c r="AK57" s="159"/>
      <c r="AL57" s="159"/>
      <c r="AM57" s="159"/>
      <c r="AN57" s="159"/>
      <c r="AO57" s="159"/>
      <c r="AP57" s="125"/>
      <c r="AQ57" s="125"/>
      <c r="AR57" s="125"/>
      <c r="AS57" s="125"/>
      <c r="AT57" s="125"/>
    </row>
    <row r="58" spans="3:75" ht="21" customHeight="1">
      <c r="D58" s="124" t="s">
        <v>1556</v>
      </c>
      <c r="I58" s="119"/>
      <c r="J58" s="126"/>
      <c r="K58" s="126"/>
      <c r="L58" s="126"/>
      <c r="M58" s="126"/>
      <c r="N58" s="126"/>
      <c r="O58" s="126"/>
      <c r="P58" s="126"/>
      <c r="Q58" s="126"/>
      <c r="R58" s="126"/>
      <c r="T58" s="126" t="s">
        <v>35</v>
      </c>
      <c r="U58" s="536">
        <f>IFERROR($AA$57/$N$36*100,"　")</f>
        <v>8.3333333333333321</v>
      </c>
      <c r="V58" s="537"/>
      <c r="W58" s="537"/>
      <c r="X58" s="538"/>
      <c r="Y58" s="139" t="s">
        <v>674</v>
      </c>
      <c r="AJ58" s="159"/>
      <c r="AK58" s="159"/>
      <c r="AL58" s="159"/>
      <c r="AM58" s="159"/>
      <c r="AN58" s="159"/>
      <c r="AO58" s="159"/>
      <c r="AP58" s="125"/>
      <c r="AQ58" s="125"/>
      <c r="AR58" s="125"/>
      <c r="AS58" s="125"/>
      <c r="AT58" s="125"/>
    </row>
    <row r="59" spans="3:75" ht="18.75">
      <c r="D59" s="124"/>
      <c r="J59" s="119"/>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5"/>
      <c r="AJ59" s="125"/>
      <c r="AK59" s="125"/>
      <c r="AL59" s="125"/>
      <c r="AM59" s="125"/>
      <c r="AN59" s="125"/>
      <c r="AO59" s="125"/>
      <c r="AP59" s="125"/>
      <c r="AQ59" s="125"/>
      <c r="AR59" s="125"/>
      <c r="AS59" s="125"/>
      <c r="AT59" s="125"/>
    </row>
    <row r="60" spans="3:75" ht="21" customHeight="1">
      <c r="C60" s="124" t="s">
        <v>1279</v>
      </c>
      <c r="I60" s="119"/>
      <c r="J60" s="126"/>
      <c r="K60" s="126"/>
      <c r="L60" s="126"/>
      <c r="M60" s="126"/>
      <c r="N60" s="126"/>
      <c r="O60" s="126"/>
      <c r="P60" s="126"/>
      <c r="Q60" s="126"/>
      <c r="R60" s="126"/>
      <c r="S60" s="126"/>
      <c r="T60" s="126"/>
      <c r="U60" s="126"/>
      <c r="V60" s="159"/>
      <c r="W60" s="159"/>
      <c r="X60" s="159"/>
      <c r="Y60" s="159"/>
      <c r="Z60" s="159"/>
      <c r="AA60" s="159"/>
      <c r="AB60" s="159"/>
      <c r="AC60" s="159"/>
      <c r="AD60" s="159"/>
      <c r="AE60" s="159"/>
      <c r="AF60" s="159"/>
      <c r="AG60" s="159"/>
      <c r="AH60" s="159"/>
      <c r="AI60" s="159"/>
      <c r="AJ60" s="159"/>
      <c r="AK60" s="128"/>
      <c r="AL60" s="125"/>
      <c r="AM60" s="125"/>
      <c r="AN60" s="125"/>
      <c r="AO60" s="125"/>
      <c r="AP60" s="125"/>
      <c r="AQ60" s="125"/>
      <c r="AR60" s="125"/>
      <c r="AS60" s="125"/>
      <c r="AT60" s="125"/>
    </row>
    <row r="61" spans="3:75" ht="30" customHeight="1">
      <c r="C61" s="124" t="s">
        <v>1559</v>
      </c>
      <c r="I61" s="119"/>
      <c r="J61" s="126"/>
      <c r="K61" s="126"/>
      <c r="L61" s="126"/>
      <c r="M61" s="126"/>
      <c r="N61" s="126"/>
      <c r="O61" s="126"/>
      <c r="P61" s="126"/>
      <c r="Q61" s="126" t="s">
        <v>35</v>
      </c>
      <c r="R61" s="467" t="s">
        <v>1512</v>
      </c>
      <c r="S61" s="468"/>
      <c r="T61" s="469"/>
      <c r="U61" s="126"/>
      <c r="V61" s="159"/>
      <c r="W61" s="159"/>
      <c r="X61" s="159"/>
      <c r="Y61" s="159"/>
      <c r="Z61" s="159"/>
      <c r="AA61" s="159"/>
      <c r="AB61" s="159"/>
      <c r="AC61" s="159"/>
      <c r="AD61" s="159"/>
      <c r="AE61" s="159"/>
      <c r="AF61" s="159"/>
      <c r="AG61" s="159"/>
      <c r="AH61" s="159"/>
      <c r="AI61" s="159"/>
      <c r="AJ61" s="159"/>
      <c r="AK61" s="128"/>
      <c r="AL61" s="125"/>
      <c r="AM61" s="125"/>
      <c r="AN61" s="125"/>
      <c r="AO61" s="125"/>
      <c r="AP61" s="125"/>
      <c r="AQ61" s="125"/>
      <c r="AR61" s="125"/>
      <c r="AS61" s="125"/>
      <c r="AT61" s="125"/>
    </row>
    <row r="62" spans="3:75" ht="30" customHeight="1">
      <c r="C62" s="141" t="s">
        <v>1560</v>
      </c>
      <c r="D62" s="126"/>
      <c r="E62" s="126"/>
      <c r="F62" s="126"/>
      <c r="G62" s="126"/>
      <c r="H62" s="126"/>
      <c r="I62" s="126"/>
      <c r="J62" s="126"/>
      <c r="K62" s="121"/>
      <c r="L62" s="121"/>
      <c r="M62" s="121"/>
      <c r="N62" s="121"/>
      <c r="O62" s="126"/>
      <c r="P62" s="126"/>
      <c r="Q62" s="126" t="s">
        <v>35</v>
      </c>
      <c r="R62" s="467"/>
      <c r="S62" s="468"/>
      <c r="T62" s="469"/>
      <c r="U62" s="126"/>
      <c r="V62" s="126"/>
      <c r="W62" s="126"/>
      <c r="X62" s="126"/>
      <c r="Y62" s="126"/>
      <c r="Z62" s="126"/>
      <c r="AA62" s="126"/>
      <c r="AB62" s="126"/>
      <c r="AC62" s="126"/>
      <c r="AD62" s="126"/>
      <c r="AE62" s="126"/>
      <c r="AF62" s="126"/>
      <c r="AG62" s="126"/>
      <c r="AH62" s="126"/>
      <c r="AI62" s="126"/>
      <c r="AJ62" s="126"/>
      <c r="AK62" s="126"/>
      <c r="AL62" s="126"/>
      <c r="AM62" s="126"/>
      <c r="AN62" s="125"/>
      <c r="AO62" s="125"/>
      <c r="AP62" s="125"/>
      <c r="AQ62" s="125"/>
      <c r="AR62" s="125"/>
      <c r="AS62" s="125"/>
      <c r="AT62" s="125"/>
    </row>
    <row r="63" spans="3:75" ht="30" customHeight="1">
      <c r="C63" s="124" t="s">
        <v>1561</v>
      </c>
      <c r="I63" s="119"/>
      <c r="J63" s="126"/>
      <c r="K63" s="126"/>
      <c r="L63" s="126"/>
      <c r="M63" s="126"/>
      <c r="N63" s="126"/>
      <c r="O63" s="126"/>
      <c r="P63" s="126"/>
      <c r="Q63" s="126"/>
      <c r="R63" s="126"/>
      <c r="Z63" s="126" t="s">
        <v>35</v>
      </c>
      <c r="AA63" s="520"/>
      <c r="AB63" s="521"/>
      <c r="AC63" s="521"/>
      <c r="AD63" s="522"/>
      <c r="AE63" s="139" t="s">
        <v>6</v>
      </c>
      <c r="AJ63" s="159"/>
      <c r="AK63" s="159"/>
      <c r="AL63" s="159"/>
      <c r="AM63" s="159"/>
      <c r="AN63" s="159"/>
      <c r="AO63" s="159"/>
      <c r="AP63" s="125"/>
      <c r="AQ63" s="125"/>
      <c r="AR63" s="125"/>
      <c r="AS63" s="125"/>
      <c r="AT63" s="125"/>
    </row>
    <row r="64" spans="3:75" ht="21" customHeight="1">
      <c r="D64" s="124" t="s">
        <v>1557</v>
      </c>
      <c r="I64" s="119"/>
      <c r="J64" s="126"/>
      <c r="K64" s="126"/>
      <c r="L64" s="126"/>
      <c r="M64" s="126"/>
      <c r="N64" s="126"/>
      <c r="O64" s="126"/>
      <c r="P64" s="126"/>
      <c r="Q64" s="126"/>
      <c r="R64" s="126"/>
      <c r="T64" s="126" t="s">
        <v>35</v>
      </c>
      <c r="U64" s="536">
        <f>IFERROR($AA$63/$N$36*100,"　")</f>
        <v>0</v>
      </c>
      <c r="V64" s="537"/>
      <c r="W64" s="537"/>
      <c r="X64" s="538"/>
      <c r="Y64" s="139" t="s">
        <v>674</v>
      </c>
      <c r="AJ64" s="159"/>
      <c r="AK64" s="159"/>
      <c r="AL64" s="159"/>
      <c r="AM64" s="159"/>
      <c r="AN64" s="159"/>
      <c r="AO64" s="159"/>
      <c r="AP64" s="125"/>
      <c r="AQ64" s="125"/>
      <c r="AR64" s="125"/>
      <c r="AS64" s="125"/>
      <c r="AT64" s="125"/>
    </row>
    <row r="65" spans="3:50" ht="21" customHeight="1">
      <c r="C65" s="124"/>
      <c r="I65" s="119"/>
      <c r="J65" s="126"/>
      <c r="K65" s="126"/>
      <c r="L65" s="126"/>
      <c r="M65" s="126"/>
      <c r="N65" s="140"/>
      <c r="O65" s="140"/>
      <c r="P65" s="140"/>
      <c r="Q65" s="140"/>
      <c r="R65" s="140"/>
      <c r="S65" s="140"/>
      <c r="T65" s="140"/>
      <c r="U65" s="140"/>
      <c r="V65" s="140"/>
      <c r="W65" s="140"/>
      <c r="X65" s="140"/>
      <c r="Y65" s="140"/>
      <c r="Z65" s="141"/>
      <c r="AA65" s="126"/>
      <c r="AB65" s="126"/>
      <c r="AC65" s="126"/>
      <c r="AD65" s="126"/>
      <c r="AE65" s="126"/>
      <c r="AF65" s="126"/>
      <c r="AG65" s="126"/>
      <c r="AH65" s="125"/>
      <c r="AI65" s="315"/>
      <c r="AJ65" s="315"/>
      <c r="AK65" s="315"/>
      <c r="AL65" s="315"/>
      <c r="AM65" s="125"/>
      <c r="AN65" s="125"/>
      <c r="AO65" s="125"/>
      <c r="AP65" s="125"/>
      <c r="AQ65" s="125"/>
      <c r="AR65" s="125"/>
      <c r="AS65" s="125"/>
      <c r="AT65" s="125"/>
    </row>
    <row r="66" spans="3:50" ht="21" customHeight="1">
      <c r="C66" s="124" t="s">
        <v>1281</v>
      </c>
      <c r="I66" s="119"/>
      <c r="J66" s="126"/>
      <c r="K66" s="126"/>
      <c r="L66" s="126"/>
      <c r="M66" s="126"/>
      <c r="N66" s="126"/>
      <c r="O66" s="126"/>
      <c r="P66" s="126"/>
      <c r="Q66" s="126"/>
      <c r="R66" s="126"/>
      <c r="S66" s="126"/>
      <c r="T66" s="126"/>
      <c r="U66" s="126"/>
      <c r="V66" s="159"/>
      <c r="W66" s="159"/>
      <c r="X66" s="159"/>
      <c r="Y66" s="159"/>
      <c r="Z66" s="159"/>
      <c r="AA66" s="159"/>
      <c r="AB66" s="159"/>
      <c r="AC66" s="159"/>
      <c r="AD66" s="159"/>
      <c r="AE66" s="159"/>
      <c r="AF66" s="159"/>
      <c r="AG66" s="159"/>
      <c r="AH66" s="159"/>
      <c r="AI66" s="159"/>
      <c r="AJ66" s="159"/>
      <c r="AK66" s="128"/>
      <c r="AL66" s="125"/>
      <c r="AM66" s="125"/>
      <c r="AN66" s="125"/>
      <c r="AO66" s="125"/>
      <c r="AP66" s="125"/>
      <c r="AQ66" s="125"/>
      <c r="AR66" s="125"/>
      <c r="AS66" s="125"/>
      <c r="AT66" s="125"/>
    </row>
    <row r="67" spans="3:50" ht="30" customHeight="1">
      <c r="C67" s="124" t="s">
        <v>1563</v>
      </c>
      <c r="I67" s="119"/>
      <c r="J67" s="126"/>
      <c r="K67" s="126"/>
      <c r="L67" s="126"/>
      <c r="M67" s="126"/>
      <c r="N67" s="126"/>
      <c r="O67" s="126"/>
      <c r="P67" s="126"/>
      <c r="Q67" s="126" t="s">
        <v>35</v>
      </c>
      <c r="R67" s="467" t="s">
        <v>1512</v>
      </c>
      <c r="S67" s="468"/>
      <c r="T67" s="469"/>
      <c r="U67" s="126"/>
      <c r="V67" s="159"/>
      <c r="W67" s="159"/>
      <c r="X67" s="159"/>
      <c r="Y67" s="159"/>
      <c r="Z67" s="159"/>
      <c r="AA67" s="159"/>
      <c r="AB67" s="159"/>
      <c r="AC67" s="159"/>
      <c r="AD67" s="159"/>
      <c r="AE67" s="159"/>
      <c r="AF67" s="159"/>
      <c r="AG67" s="159"/>
      <c r="AH67" s="159"/>
      <c r="AI67" s="159"/>
      <c r="AJ67" s="159"/>
      <c r="AK67" s="128"/>
      <c r="AL67" s="125"/>
      <c r="AM67" s="125"/>
      <c r="AN67" s="125"/>
      <c r="AO67" s="125"/>
      <c r="AP67" s="125"/>
      <c r="AQ67" s="125"/>
      <c r="AR67" s="125"/>
      <c r="AS67" s="125"/>
      <c r="AT67" s="125"/>
    </row>
    <row r="68" spans="3:50" ht="30" customHeight="1">
      <c r="C68" s="141" t="s">
        <v>1564</v>
      </c>
      <c r="D68" s="126"/>
      <c r="E68" s="126"/>
      <c r="F68" s="126"/>
      <c r="G68" s="126"/>
      <c r="H68" s="126"/>
      <c r="I68" s="126"/>
      <c r="J68" s="126"/>
      <c r="K68" s="121"/>
      <c r="L68" s="121"/>
      <c r="M68" s="121"/>
      <c r="N68" s="121"/>
      <c r="O68" s="126"/>
      <c r="P68" s="126"/>
      <c r="Q68" s="126" t="s">
        <v>35</v>
      </c>
      <c r="R68" s="467"/>
      <c r="S68" s="468"/>
      <c r="T68" s="469"/>
      <c r="U68" s="126"/>
      <c r="V68" s="126"/>
      <c r="W68" s="126"/>
      <c r="X68" s="126"/>
      <c r="Y68" s="126"/>
      <c r="Z68" s="126"/>
      <c r="AA68" s="126"/>
      <c r="AB68" s="126"/>
      <c r="AC68" s="126"/>
      <c r="AD68" s="126"/>
      <c r="AE68" s="126"/>
      <c r="AF68" s="126"/>
      <c r="AG68" s="126"/>
      <c r="AH68" s="126"/>
      <c r="AI68" s="126"/>
      <c r="AJ68" s="126"/>
      <c r="AK68" s="126"/>
      <c r="AL68" s="126"/>
      <c r="AM68" s="126"/>
      <c r="AN68" s="125"/>
      <c r="AO68" s="125"/>
      <c r="AP68" s="125"/>
      <c r="AQ68" s="125"/>
      <c r="AR68" s="125"/>
      <c r="AS68" s="125"/>
      <c r="AT68" s="125"/>
    </row>
    <row r="69" spans="3:50" ht="30" customHeight="1">
      <c r="C69" s="124" t="s">
        <v>1566</v>
      </c>
      <c r="I69" s="119"/>
      <c r="J69" s="126"/>
      <c r="K69" s="126"/>
      <c r="L69" s="126"/>
      <c r="M69" s="126"/>
      <c r="N69" s="126"/>
      <c r="O69" s="126"/>
      <c r="P69" s="126"/>
      <c r="Q69" s="126"/>
      <c r="R69" s="126"/>
      <c r="Z69" s="126" t="s">
        <v>35</v>
      </c>
      <c r="AA69" s="520"/>
      <c r="AB69" s="521"/>
      <c r="AC69" s="521"/>
      <c r="AD69" s="522"/>
      <c r="AE69" s="139" t="s">
        <v>6</v>
      </c>
      <c r="AJ69" s="159"/>
      <c r="AK69" s="159"/>
      <c r="AL69" s="159"/>
      <c r="AM69" s="159"/>
      <c r="AN69" s="159"/>
      <c r="AO69" s="159"/>
      <c r="AP69" s="125"/>
      <c r="AQ69" s="125"/>
      <c r="AR69" s="125"/>
      <c r="AS69" s="125"/>
      <c r="AT69" s="125"/>
    </row>
    <row r="70" spans="3:50" ht="21" customHeight="1">
      <c r="D70" s="124" t="s">
        <v>1565</v>
      </c>
      <c r="I70" s="119"/>
      <c r="J70" s="126"/>
      <c r="K70" s="126"/>
      <c r="L70" s="126"/>
      <c r="M70" s="126"/>
      <c r="N70" s="126"/>
      <c r="O70" s="126"/>
      <c r="P70" s="126"/>
      <c r="Q70" s="126"/>
      <c r="R70" s="126"/>
      <c r="T70" s="126" t="s">
        <v>35</v>
      </c>
      <c r="U70" s="536">
        <f>IFERROR($AA$69/$N$36*100,"　")</f>
        <v>0</v>
      </c>
      <c r="V70" s="537"/>
      <c r="W70" s="537"/>
      <c r="X70" s="538"/>
      <c r="Y70" s="139" t="s">
        <v>674</v>
      </c>
      <c r="AJ70" s="159"/>
      <c r="AK70" s="159"/>
      <c r="AL70" s="159"/>
      <c r="AM70" s="159"/>
      <c r="AN70" s="159"/>
      <c r="AO70" s="159"/>
      <c r="AP70" s="125"/>
      <c r="AQ70" s="125"/>
      <c r="AR70" s="125"/>
      <c r="AS70" s="125"/>
      <c r="AT70" s="125"/>
    </row>
    <row r="71" spans="3:50" s="337" customFormat="1" ht="21" customHeight="1"/>
    <row r="72" spans="3:50" ht="21" customHeight="1">
      <c r="C72" s="124" t="s">
        <v>669</v>
      </c>
      <c r="I72" s="119"/>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5"/>
      <c r="AI72" s="125"/>
      <c r="AJ72" s="125"/>
      <c r="AK72" s="125"/>
      <c r="AL72" s="125"/>
      <c r="AM72" s="125"/>
      <c r="AN72" s="121"/>
      <c r="AO72" s="125"/>
      <c r="AP72" s="125"/>
      <c r="AQ72" s="125"/>
      <c r="AR72" s="125"/>
      <c r="AS72" s="125"/>
      <c r="AT72" s="125"/>
    </row>
    <row r="73" spans="3:50" ht="21" customHeight="1">
      <c r="C73" s="539" t="s">
        <v>1567</v>
      </c>
      <c r="D73" s="539"/>
      <c r="E73" s="539"/>
      <c r="F73" s="539"/>
      <c r="G73" s="539"/>
      <c r="H73" s="539"/>
      <c r="I73" s="539"/>
      <c r="J73" s="539"/>
      <c r="K73" s="539"/>
      <c r="L73" s="539"/>
      <c r="M73" s="539"/>
      <c r="N73" s="539"/>
      <c r="O73" s="539"/>
      <c r="P73" s="539"/>
      <c r="Q73" s="539"/>
      <c r="R73" s="539"/>
      <c r="S73" s="539"/>
      <c r="T73" s="539"/>
      <c r="U73" s="539"/>
      <c r="V73" s="539"/>
      <c r="W73" s="126" t="s">
        <v>35</v>
      </c>
      <c r="X73" s="467" t="s">
        <v>1510</v>
      </c>
      <c r="Y73" s="468"/>
      <c r="Z73" s="469"/>
      <c r="AA73" s="126"/>
      <c r="AB73" s="126"/>
      <c r="AC73" s="126"/>
      <c r="AD73" s="126"/>
      <c r="AE73" s="126"/>
      <c r="AF73" s="126"/>
      <c r="AG73" s="126"/>
      <c r="AH73" s="125"/>
      <c r="AI73" s="125"/>
      <c r="AJ73" s="125"/>
      <c r="AK73" s="125"/>
      <c r="AL73" s="125"/>
      <c r="AM73" s="125"/>
      <c r="AN73" s="121"/>
      <c r="AO73" s="125"/>
      <c r="AP73" s="125"/>
      <c r="AQ73" s="125"/>
      <c r="AR73" s="125"/>
      <c r="AS73" s="125"/>
      <c r="AT73" s="125"/>
    </row>
    <row r="74" spans="3:50" ht="21" customHeight="1">
      <c r="C74" s="124" t="s">
        <v>1568</v>
      </c>
      <c r="I74" s="119"/>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5"/>
      <c r="AI74" s="125"/>
      <c r="AJ74" s="125"/>
      <c r="AK74" s="125"/>
      <c r="AL74" s="125"/>
      <c r="AM74" s="125"/>
      <c r="AN74" s="121"/>
      <c r="AO74" s="125"/>
      <c r="AP74" s="125"/>
      <c r="AR74" s="125"/>
      <c r="AS74" s="125"/>
      <c r="AT74" s="125"/>
    </row>
    <row r="75" spans="3:50" ht="21" customHeight="1">
      <c r="C75" s="124" t="s">
        <v>1569</v>
      </c>
      <c r="D75" s="342"/>
      <c r="H75" s="121"/>
      <c r="I75" s="121"/>
      <c r="J75" s="121"/>
      <c r="K75" s="121"/>
      <c r="L75" s="121"/>
      <c r="M75" s="121"/>
      <c r="N75" s="540">
        <v>10</v>
      </c>
      <c r="O75" s="541"/>
      <c r="P75" s="542"/>
      <c r="Q75" s="126" t="s">
        <v>31</v>
      </c>
      <c r="R75" s="121"/>
      <c r="S75" s="121"/>
      <c r="T75" s="121"/>
      <c r="U75" s="121"/>
      <c r="V75" s="121"/>
      <c r="W75" s="121"/>
      <c r="X75" s="121"/>
      <c r="Y75" s="121"/>
      <c r="Z75" s="121"/>
      <c r="AA75" s="121"/>
      <c r="AB75" s="121"/>
      <c r="AC75" s="121"/>
      <c r="AD75" s="121"/>
      <c r="AE75" s="121"/>
      <c r="AF75" s="121"/>
      <c r="AG75" s="121"/>
      <c r="AH75" s="121"/>
      <c r="AI75" s="121"/>
      <c r="AJ75" s="121"/>
      <c r="AK75" s="121"/>
      <c r="AL75" s="121"/>
      <c r="AM75" s="121"/>
      <c r="AN75" s="121"/>
      <c r="AO75" s="121"/>
      <c r="AP75" s="121"/>
      <c r="AQ75" s="121"/>
      <c r="AR75" s="121"/>
      <c r="AS75" s="121"/>
      <c r="AT75" s="121"/>
    </row>
    <row r="76" spans="3:50" ht="21" customHeight="1">
      <c r="C76" s="124" t="s">
        <v>1570</v>
      </c>
      <c r="D76" s="124"/>
      <c r="E76" s="126"/>
      <c r="F76" s="126"/>
      <c r="G76" s="126"/>
      <c r="H76" s="126"/>
      <c r="I76" s="126"/>
      <c r="J76" s="126"/>
      <c r="K76" s="126"/>
      <c r="L76" s="126"/>
      <c r="M76" s="126"/>
      <c r="N76" s="126"/>
      <c r="O76" s="126"/>
      <c r="P76" s="126"/>
      <c r="Q76" s="126"/>
      <c r="R76" s="126"/>
      <c r="S76" s="126"/>
      <c r="T76" s="126"/>
      <c r="U76" s="126"/>
      <c r="V76" s="126"/>
      <c r="W76" s="126"/>
      <c r="X76" s="125"/>
      <c r="Y76" s="125"/>
      <c r="Z76" s="142"/>
      <c r="AA76" s="131"/>
      <c r="AC76" s="540">
        <v>2</v>
      </c>
      <c r="AD76" s="542"/>
      <c r="AE76" s="143" t="s">
        <v>56</v>
      </c>
      <c r="AF76" s="143"/>
      <c r="AG76" s="125"/>
      <c r="AH76" s="511">
        <f>IFERROR(AC76/N75,"")</f>
        <v>0.2</v>
      </c>
      <c r="AI76" s="511"/>
      <c r="AJ76" s="343"/>
      <c r="AK76" s="125" t="s">
        <v>33</v>
      </c>
      <c r="AL76" s="131"/>
      <c r="AR76" s="316"/>
      <c r="AS76" s="125"/>
      <c r="AX76" s="121"/>
    </row>
    <row r="77" spans="3:50" ht="17.25">
      <c r="C77" s="124" t="s">
        <v>1571</v>
      </c>
      <c r="H77" s="313"/>
      <c r="I77" s="313"/>
      <c r="J77" s="131"/>
      <c r="K77" s="131"/>
      <c r="L77" s="131"/>
      <c r="M77" s="145"/>
      <c r="N77" s="153"/>
      <c r="O77" s="131"/>
      <c r="P77" s="512" t="s">
        <v>833</v>
      </c>
      <c r="Q77" s="513"/>
      <c r="R77" s="513"/>
      <c r="S77" s="513"/>
      <c r="T77" s="513"/>
      <c r="U77" s="513"/>
      <c r="V77" s="513"/>
      <c r="W77" s="513"/>
      <c r="X77" s="514"/>
      <c r="Y77" s="512" t="s">
        <v>842</v>
      </c>
      <c r="Z77" s="513"/>
      <c r="AA77" s="514"/>
      <c r="AB77" s="512" t="s">
        <v>835</v>
      </c>
      <c r="AC77" s="513"/>
      <c r="AD77" s="513"/>
      <c r="AE77" s="513"/>
      <c r="AF77" s="513"/>
      <c r="AG77" s="513"/>
      <c r="AH77" s="513"/>
      <c r="AI77" s="513"/>
      <c r="AJ77" s="513"/>
      <c r="AK77" s="513"/>
      <c r="AL77" s="513"/>
      <c r="AM77" s="513"/>
      <c r="AN77" s="513"/>
      <c r="AO77" s="513"/>
      <c r="AP77" s="513"/>
      <c r="AQ77" s="513"/>
      <c r="AR77" s="513"/>
      <c r="AS77" s="514"/>
      <c r="AT77" s="131"/>
    </row>
    <row r="78" spans="3:50" ht="17.25">
      <c r="C78" s="344" t="s">
        <v>1277</v>
      </c>
      <c r="D78" s="121"/>
      <c r="H78" s="313"/>
      <c r="I78" s="313"/>
      <c r="J78" s="131"/>
      <c r="K78" s="131"/>
      <c r="L78" s="131"/>
      <c r="M78" s="145"/>
      <c r="N78" s="153"/>
      <c r="O78" s="131"/>
      <c r="P78" s="508" t="s">
        <v>838</v>
      </c>
      <c r="Q78" s="508"/>
      <c r="R78" s="508"/>
      <c r="S78" s="508"/>
      <c r="T78" s="508"/>
      <c r="U78" s="508"/>
      <c r="V78" s="508"/>
      <c r="W78" s="508"/>
      <c r="X78" s="508"/>
      <c r="Y78" s="509">
        <v>1</v>
      </c>
      <c r="Z78" s="510"/>
      <c r="AA78" s="146" t="s">
        <v>31</v>
      </c>
      <c r="AB78" s="517" t="s">
        <v>837</v>
      </c>
      <c r="AC78" s="518"/>
      <c r="AD78" s="518"/>
      <c r="AE78" s="518"/>
      <c r="AF78" s="518"/>
      <c r="AG78" s="518"/>
      <c r="AH78" s="518"/>
      <c r="AI78" s="518"/>
      <c r="AJ78" s="518"/>
      <c r="AK78" s="518"/>
      <c r="AL78" s="518"/>
      <c r="AM78" s="518"/>
      <c r="AN78" s="518"/>
      <c r="AO78" s="518"/>
      <c r="AP78" s="518"/>
      <c r="AQ78" s="518"/>
      <c r="AR78" s="518"/>
      <c r="AS78" s="519"/>
      <c r="AT78" s="131"/>
    </row>
    <row r="79" spans="3:50" ht="17.25" customHeight="1">
      <c r="C79" s="582" t="s">
        <v>1293</v>
      </c>
      <c r="D79" s="582"/>
      <c r="E79" s="582"/>
      <c r="F79" s="582"/>
      <c r="G79" s="582"/>
      <c r="H79" s="582"/>
      <c r="I79" s="582"/>
      <c r="J79" s="582"/>
      <c r="K79" s="582"/>
      <c r="L79" s="582"/>
      <c r="M79" s="582"/>
      <c r="N79" s="582"/>
      <c r="O79" s="131"/>
      <c r="P79" s="508" t="s">
        <v>839</v>
      </c>
      <c r="Q79" s="508"/>
      <c r="R79" s="508"/>
      <c r="S79" s="508"/>
      <c r="T79" s="508"/>
      <c r="U79" s="508"/>
      <c r="V79" s="508"/>
      <c r="W79" s="508"/>
      <c r="X79" s="508"/>
      <c r="Y79" s="509"/>
      <c r="Z79" s="510"/>
      <c r="AA79" s="146" t="s">
        <v>31</v>
      </c>
      <c r="AB79" s="517"/>
      <c r="AC79" s="518"/>
      <c r="AD79" s="518"/>
      <c r="AE79" s="518"/>
      <c r="AF79" s="518"/>
      <c r="AG79" s="518"/>
      <c r="AH79" s="518"/>
      <c r="AI79" s="518"/>
      <c r="AJ79" s="518"/>
      <c r="AK79" s="518"/>
      <c r="AL79" s="518"/>
      <c r="AM79" s="518"/>
      <c r="AN79" s="518"/>
      <c r="AO79" s="518"/>
      <c r="AP79" s="518"/>
      <c r="AQ79" s="518"/>
      <c r="AR79" s="518"/>
      <c r="AS79" s="519"/>
      <c r="AT79" s="131"/>
    </row>
    <row r="80" spans="3:50" ht="17.25" customHeight="1">
      <c r="C80" s="582"/>
      <c r="D80" s="582"/>
      <c r="E80" s="582"/>
      <c r="F80" s="582"/>
      <c r="G80" s="582"/>
      <c r="H80" s="582"/>
      <c r="I80" s="582"/>
      <c r="J80" s="582"/>
      <c r="K80" s="582"/>
      <c r="L80" s="582"/>
      <c r="M80" s="582"/>
      <c r="N80" s="582"/>
      <c r="O80" s="131"/>
      <c r="P80" s="508" t="s">
        <v>840</v>
      </c>
      <c r="Q80" s="508"/>
      <c r="R80" s="508"/>
      <c r="S80" s="508"/>
      <c r="T80" s="508"/>
      <c r="U80" s="508"/>
      <c r="V80" s="508"/>
      <c r="W80" s="508"/>
      <c r="X80" s="508"/>
      <c r="Y80" s="509">
        <v>1</v>
      </c>
      <c r="Z80" s="510"/>
      <c r="AA80" s="147" t="s">
        <v>31</v>
      </c>
      <c r="AB80" s="517" t="s">
        <v>836</v>
      </c>
      <c r="AC80" s="518"/>
      <c r="AD80" s="518"/>
      <c r="AE80" s="518"/>
      <c r="AF80" s="518"/>
      <c r="AG80" s="518"/>
      <c r="AH80" s="518"/>
      <c r="AI80" s="518"/>
      <c r="AJ80" s="518"/>
      <c r="AK80" s="518"/>
      <c r="AL80" s="518"/>
      <c r="AM80" s="518"/>
      <c r="AN80" s="518"/>
      <c r="AO80" s="518"/>
      <c r="AP80" s="518"/>
      <c r="AQ80" s="518"/>
      <c r="AR80" s="518"/>
      <c r="AS80" s="519"/>
      <c r="AT80" s="131"/>
    </row>
    <row r="81" spans="1:66" s="151" customFormat="1" ht="21" customHeight="1">
      <c r="A81" s="148"/>
      <c r="B81" s="148"/>
      <c r="C81" s="124" t="s">
        <v>1572</v>
      </c>
      <c r="D81" s="148"/>
      <c r="E81" s="148"/>
      <c r="F81" s="148"/>
      <c r="G81" s="148"/>
      <c r="H81" s="313"/>
      <c r="I81" s="313"/>
      <c r="J81" s="131"/>
      <c r="K81" s="131"/>
      <c r="L81" s="131"/>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9"/>
      <c r="AQ81" s="125"/>
      <c r="AR81" s="316"/>
      <c r="AS81" s="316"/>
      <c r="AT81" s="125"/>
      <c r="AU81" s="148"/>
      <c r="AV81" s="148"/>
      <c r="AW81" s="148"/>
      <c r="AX81" s="148"/>
    </row>
    <row r="82" spans="1:66" s="151" customFormat="1" ht="21" customHeight="1">
      <c r="A82" s="148"/>
      <c r="B82" s="148"/>
      <c r="C82" s="124"/>
      <c r="D82" s="360" t="s">
        <v>668</v>
      </c>
      <c r="E82" s="123" t="s">
        <v>992</v>
      </c>
      <c r="F82" s="123"/>
      <c r="G82" s="123"/>
      <c r="H82" s="153"/>
      <c r="I82" s="153"/>
      <c r="J82" s="143"/>
      <c r="K82" s="143"/>
      <c r="L82" s="143"/>
      <c r="M82" s="154"/>
      <c r="N82" s="154"/>
      <c r="O82" s="154"/>
      <c r="P82" s="360" t="s">
        <v>668</v>
      </c>
      <c r="Q82" s="123" t="s">
        <v>802</v>
      </c>
      <c r="R82" s="154"/>
      <c r="S82" s="154"/>
      <c r="T82" s="154"/>
      <c r="U82" s="154"/>
      <c r="V82" s="154"/>
      <c r="W82" s="154"/>
      <c r="X82" s="154"/>
      <c r="Y82" s="154"/>
      <c r="Z82" s="154"/>
      <c r="AA82" s="154"/>
      <c r="AB82" s="154"/>
      <c r="AC82" s="360"/>
      <c r="AD82" s="123" t="s">
        <v>805</v>
      </c>
      <c r="AE82" s="154"/>
      <c r="AF82" s="154"/>
      <c r="AG82" s="154"/>
      <c r="AH82" s="154"/>
      <c r="AI82" s="154"/>
      <c r="AJ82" s="154"/>
      <c r="AK82" s="154"/>
      <c r="AL82" s="154"/>
      <c r="AM82" s="154"/>
      <c r="AN82" s="154"/>
      <c r="AO82" s="154"/>
      <c r="AP82" s="155"/>
      <c r="AQ82" s="138"/>
      <c r="AR82" s="156"/>
      <c r="AS82" s="156"/>
      <c r="AT82" s="138"/>
      <c r="AU82" s="148"/>
      <c r="AV82" s="148"/>
      <c r="AW82" s="148"/>
      <c r="AX82" s="148"/>
    </row>
    <row r="83" spans="1:66" s="151" customFormat="1" ht="21" customHeight="1">
      <c r="A83" s="148"/>
      <c r="B83" s="148"/>
      <c r="C83" s="124"/>
      <c r="D83" s="360"/>
      <c r="E83" s="123" t="s">
        <v>993</v>
      </c>
      <c r="F83" s="123"/>
      <c r="G83" s="123"/>
      <c r="H83" s="153"/>
      <c r="I83" s="153"/>
      <c r="J83" s="143"/>
      <c r="K83" s="143"/>
      <c r="L83" s="143"/>
      <c r="M83" s="154"/>
      <c r="N83" s="154"/>
      <c r="O83" s="154"/>
      <c r="P83" s="360"/>
      <c r="Q83" s="123" t="s">
        <v>803</v>
      </c>
      <c r="R83" s="154"/>
      <c r="S83" s="154"/>
      <c r="T83" s="154"/>
      <c r="U83" s="154"/>
      <c r="V83" s="154"/>
      <c r="W83" s="154"/>
      <c r="X83" s="154"/>
      <c r="Y83" s="154"/>
      <c r="Z83" s="154"/>
      <c r="AA83" s="154"/>
      <c r="AB83" s="154"/>
      <c r="AC83" s="360"/>
      <c r="AD83" s="123" t="s">
        <v>806</v>
      </c>
      <c r="AE83" s="154"/>
      <c r="AF83" s="154"/>
      <c r="AG83" s="154"/>
      <c r="AH83" s="492"/>
      <c r="AI83" s="493"/>
      <c r="AJ83" s="493"/>
      <c r="AK83" s="493"/>
      <c r="AL83" s="493"/>
      <c r="AM83" s="493"/>
      <c r="AN83" s="493"/>
      <c r="AO83" s="493"/>
      <c r="AP83" s="493"/>
      <c r="AQ83" s="493"/>
      <c r="AR83" s="493"/>
      <c r="AS83" s="494"/>
      <c r="AT83" s="138"/>
      <c r="AU83" s="148"/>
      <c r="AV83" s="148"/>
      <c r="AW83" s="148"/>
      <c r="AX83" s="148"/>
    </row>
    <row r="84" spans="1:66" s="151" customFormat="1" ht="21" customHeight="1">
      <c r="A84" s="148"/>
      <c r="B84" s="148"/>
      <c r="C84" s="124"/>
      <c r="D84" s="360"/>
      <c r="E84" s="123" t="s">
        <v>994</v>
      </c>
      <c r="F84" s="123"/>
      <c r="G84" s="123"/>
      <c r="H84" s="153"/>
      <c r="I84" s="153"/>
      <c r="J84" s="143"/>
      <c r="K84" s="143"/>
      <c r="L84" s="143"/>
      <c r="M84" s="154"/>
      <c r="N84" s="154"/>
      <c r="O84" s="154"/>
      <c r="P84" s="360"/>
      <c r="Q84" s="123" t="s">
        <v>804</v>
      </c>
      <c r="R84" s="154"/>
      <c r="S84" s="154"/>
      <c r="T84" s="154"/>
      <c r="U84" s="154"/>
      <c r="V84" s="154"/>
      <c r="W84" s="154"/>
      <c r="X84" s="154"/>
      <c r="Y84" s="154"/>
      <c r="Z84" s="154"/>
      <c r="AA84" s="154"/>
      <c r="AB84" s="154"/>
      <c r="AC84" s="143"/>
      <c r="AD84" s="143"/>
      <c r="AE84" s="154"/>
      <c r="AF84" s="154"/>
      <c r="AG84" s="154"/>
      <c r="AH84" s="495"/>
      <c r="AI84" s="496"/>
      <c r="AJ84" s="496"/>
      <c r="AK84" s="496"/>
      <c r="AL84" s="496"/>
      <c r="AM84" s="496"/>
      <c r="AN84" s="496"/>
      <c r="AO84" s="496"/>
      <c r="AP84" s="496"/>
      <c r="AQ84" s="496"/>
      <c r="AR84" s="496"/>
      <c r="AS84" s="497"/>
      <c r="AT84" s="138"/>
      <c r="AU84" s="148"/>
      <c r="AV84" s="148"/>
      <c r="AW84" s="148"/>
      <c r="AX84" s="148"/>
    </row>
    <row r="85" spans="1:66" s="151" customFormat="1" ht="21" customHeight="1">
      <c r="A85" s="148"/>
      <c r="B85" s="148"/>
      <c r="C85" s="124" t="s">
        <v>1573</v>
      </c>
      <c r="D85" s="148"/>
      <c r="E85" s="148"/>
      <c r="F85" s="148"/>
      <c r="G85" s="148"/>
      <c r="H85" s="148"/>
      <c r="I85" s="157"/>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5"/>
      <c r="AI85" s="125"/>
      <c r="AJ85" s="125"/>
      <c r="AK85" s="125"/>
      <c r="AL85" s="125"/>
      <c r="AM85" s="125"/>
      <c r="AO85" s="125"/>
      <c r="AP85" s="125"/>
      <c r="AQ85" s="125"/>
      <c r="AR85" s="125"/>
      <c r="AS85" s="125"/>
      <c r="AT85" s="125"/>
      <c r="AU85" s="148"/>
      <c r="AV85" s="148"/>
      <c r="AW85" s="148"/>
      <c r="AX85" s="148"/>
    </row>
    <row r="86" spans="1:66" s="151" customFormat="1" ht="21" customHeight="1">
      <c r="A86" s="148"/>
      <c r="B86" s="148"/>
      <c r="C86" s="124"/>
      <c r="D86" s="360"/>
      <c r="E86" s="123" t="s">
        <v>995</v>
      </c>
      <c r="F86" s="123"/>
      <c r="G86" s="123"/>
      <c r="H86" s="153"/>
      <c r="I86" s="153"/>
      <c r="J86" s="143"/>
      <c r="K86" s="143"/>
      <c r="L86" s="143"/>
      <c r="M86" s="154"/>
      <c r="N86" s="154"/>
      <c r="O86" s="154"/>
      <c r="P86" s="360"/>
      <c r="Q86" s="123" t="s">
        <v>798</v>
      </c>
      <c r="R86" s="154"/>
      <c r="S86" s="154"/>
      <c r="T86" s="154"/>
      <c r="U86" s="154"/>
      <c r="V86" s="154"/>
      <c r="W86" s="154"/>
      <c r="X86" s="154"/>
      <c r="Y86" s="154"/>
      <c r="Z86" s="154"/>
      <c r="AA86" s="154"/>
      <c r="AB86" s="154"/>
      <c r="AC86" s="360"/>
      <c r="AD86" s="123" t="s">
        <v>801</v>
      </c>
      <c r="AE86" s="154"/>
      <c r="AF86" s="154"/>
      <c r="AG86" s="154"/>
      <c r="AH86" s="154"/>
      <c r="AI86" s="154"/>
      <c r="AJ86" s="154"/>
      <c r="AK86" s="154"/>
      <c r="AL86" s="154"/>
      <c r="AM86" s="154"/>
      <c r="AN86" s="154"/>
      <c r="AO86" s="154"/>
      <c r="AP86" s="155"/>
      <c r="AQ86" s="138"/>
      <c r="AR86" s="156"/>
      <c r="AS86" s="156"/>
      <c r="AT86" s="138"/>
      <c r="AU86" s="148"/>
      <c r="AV86" s="148"/>
      <c r="AW86" s="148"/>
      <c r="AX86" s="148"/>
    </row>
    <row r="87" spans="1:66" s="151" customFormat="1" ht="21" customHeight="1">
      <c r="A87" s="148"/>
      <c r="B87" s="148"/>
      <c r="C87" s="124"/>
      <c r="D87" s="360"/>
      <c r="E87" s="123" t="s">
        <v>996</v>
      </c>
      <c r="F87" s="123"/>
      <c r="G87" s="123"/>
      <c r="H87" s="153"/>
      <c r="I87" s="153"/>
      <c r="J87" s="143"/>
      <c r="K87" s="143"/>
      <c r="L87" s="143"/>
      <c r="M87" s="154"/>
      <c r="N87" s="154"/>
      <c r="O87" s="154"/>
      <c r="P87" s="360"/>
      <c r="Q87" s="123" t="s">
        <v>799</v>
      </c>
      <c r="R87" s="154"/>
      <c r="S87" s="154"/>
      <c r="T87" s="154"/>
      <c r="U87" s="154"/>
      <c r="V87" s="154"/>
      <c r="W87" s="154"/>
      <c r="X87" s="154"/>
      <c r="Y87" s="154"/>
      <c r="Z87" s="154"/>
      <c r="AA87" s="154"/>
      <c r="AB87" s="154"/>
      <c r="AC87" s="360"/>
      <c r="AD87" s="123" t="s">
        <v>795</v>
      </c>
      <c r="AE87" s="154"/>
      <c r="AF87" s="154"/>
      <c r="AG87" s="154"/>
      <c r="AH87" s="492"/>
      <c r="AI87" s="493"/>
      <c r="AJ87" s="493"/>
      <c r="AK87" s="493"/>
      <c r="AL87" s="493"/>
      <c r="AM87" s="493"/>
      <c r="AN87" s="493"/>
      <c r="AO87" s="493"/>
      <c r="AP87" s="493"/>
      <c r="AQ87" s="493"/>
      <c r="AR87" s="493"/>
      <c r="AS87" s="494"/>
      <c r="AT87" s="138"/>
      <c r="AU87" s="148"/>
      <c r="AV87" s="148"/>
      <c r="AW87" s="148"/>
      <c r="AX87" s="148"/>
    </row>
    <row r="88" spans="1:66" s="151" customFormat="1" ht="21" customHeight="1">
      <c r="A88" s="148"/>
      <c r="B88" s="148"/>
      <c r="C88" s="124"/>
      <c r="D88" s="360"/>
      <c r="E88" s="123" t="s">
        <v>997</v>
      </c>
      <c r="F88" s="123"/>
      <c r="G88" s="123"/>
      <c r="H88" s="153"/>
      <c r="I88" s="153"/>
      <c r="J88" s="143"/>
      <c r="K88" s="143"/>
      <c r="L88" s="143"/>
      <c r="M88" s="154"/>
      <c r="N88" s="154"/>
      <c r="O88" s="154"/>
      <c r="P88" s="360"/>
      <c r="Q88" s="123" t="s">
        <v>832</v>
      </c>
      <c r="R88" s="154"/>
      <c r="S88" s="154"/>
      <c r="T88" s="154"/>
      <c r="U88" s="154"/>
      <c r="V88" s="154"/>
      <c r="W88" s="154"/>
      <c r="X88" s="154"/>
      <c r="Y88" s="154"/>
      <c r="Z88" s="154"/>
      <c r="AA88" s="154"/>
      <c r="AB88" s="154"/>
      <c r="AC88" s="143"/>
      <c r="AD88" s="143"/>
      <c r="AE88" s="154"/>
      <c r="AF88" s="154"/>
      <c r="AG88" s="154"/>
      <c r="AH88" s="495"/>
      <c r="AI88" s="496"/>
      <c r="AJ88" s="496"/>
      <c r="AK88" s="496"/>
      <c r="AL88" s="496"/>
      <c r="AM88" s="496"/>
      <c r="AN88" s="496"/>
      <c r="AO88" s="496"/>
      <c r="AP88" s="496"/>
      <c r="AQ88" s="496"/>
      <c r="AR88" s="496"/>
      <c r="AS88" s="497"/>
      <c r="AT88" s="153"/>
      <c r="AU88" s="158"/>
      <c r="AV88" s="158"/>
      <c r="AW88" s="148"/>
      <c r="AX88" s="148"/>
    </row>
    <row r="89" spans="1:66" s="178" customFormat="1">
      <c r="A89" s="177"/>
      <c r="B89" s="231"/>
      <c r="C89" s="231"/>
      <c r="D89" s="30"/>
      <c r="E89" s="29"/>
      <c r="F89" s="29"/>
      <c r="G89" s="29"/>
      <c r="H89" s="29"/>
      <c r="I89" s="29"/>
      <c r="J89" s="29"/>
      <c r="K89" s="29"/>
      <c r="L89" s="29"/>
      <c r="M89" s="29"/>
      <c r="N89" s="29"/>
      <c r="O89" s="29"/>
      <c r="P89" s="29"/>
      <c r="Q89" s="28"/>
      <c r="R89" s="28"/>
      <c r="S89" s="28"/>
      <c r="T89" s="28"/>
      <c r="U89" s="28"/>
      <c r="V89" s="26"/>
      <c r="W89" s="26"/>
      <c r="X89" s="26"/>
      <c r="Y89" s="26"/>
      <c r="Z89" s="14"/>
      <c r="AA89" s="14"/>
      <c r="AB89" s="14"/>
      <c r="AC89" s="14"/>
      <c r="AD89" s="14"/>
      <c r="AE89" s="14"/>
      <c r="AF89" s="14"/>
      <c r="AG89" s="14"/>
      <c r="AH89" s="14"/>
      <c r="AI89" s="14"/>
      <c r="AJ89" s="14"/>
      <c r="AK89" s="14"/>
      <c r="AL89" s="14"/>
      <c r="AM89" s="14"/>
      <c r="AN89" s="14"/>
      <c r="AO89" s="14"/>
      <c r="AP89" s="14"/>
      <c r="AQ89" s="14"/>
      <c r="AR89" s="14"/>
      <c r="AS89" s="14"/>
      <c r="AT89" s="177"/>
      <c r="AU89" s="177"/>
      <c r="AV89" s="177"/>
      <c r="AW89" s="177"/>
      <c r="AX89" s="177"/>
      <c r="BA89" s="121"/>
      <c r="BB89" s="121"/>
      <c r="BC89" s="121"/>
      <c r="BD89" s="121"/>
      <c r="BE89" s="121"/>
      <c r="BF89" s="121"/>
      <c r="BG89" s="121"/>
      <c r="BH89" s="121"/>
      <c r="BI89" s="121"/>
      <c r="BJ89" s="121"/>
      <c r="BK89" s="121"/>
      <c r="BL89" s="121"/>
      <c r="BM89" s="121"/>
      <c r="BN89" s="121"/>
    </row>
    <row r="90" spans="1:66" s="178" customFormat="1" ht="24" customHeight="1">
      <c r="A90" s="177"/>
      <c r="B90" s="232"/>
      <c r="C90" s="232"/>
      <c r="D90" s="16"/>
      <c r="E90" s="15"/>
      <c r="F90" s="15"/>
      <c r="G90" s="15"/>
      <c r="H90" s="15"/>
      <c r="I90" s="15"/>
      <c r="J90" s="15"/>
      <c r="K90" s="15"/>
      <c r="L90" s="15"/>
      <c r="M90" s="15"/>
      <c r="N90" s="15"/>
      <c r="O90" s="15"/>
      <c r="P90" s="15"/>
      <c r="Q90" s="15"/>
      <c r="R90" s="15"/>
      <c r="S90" s="15"/>
      <c r="T90" s="15"/>
      <c r="U90" s="15"/>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77"/>
      <c r="AU90" s="177"/>
      <c r="AV90" s="177"/>
      <c r="AW90" s="177"/>
      <c r="AX90" s="177"/>
      <c r="BA90" s="121"/>
      <c r="BB90" s="121"/>
      <c r="BC90" s="121"/>
      <c r="BD90" s="121"/>
      <c r="BE90" s="121"/>
      <c r="BF90" s="121"/>
      <c r="BG90" s="121"/>
      <c r="BH90" s="121"/>
      <c r="BI90" s="121"/>
      <c r="BJ90" s="121"/>
      <c r="BK90" s="121"/>
      <c r="BL90" s="121"/>
      <c r="BM90" s="121"/>
      <c r="BN90" s="121"/>
    </row>
    <row r="91" spans="1:66" s="178" customFormat="1" ht="33" customHeight="1">
      <c r="A91" s="177"/>
      <c r="B91" s="232"/>
      <c r="C91" s="232"/>
      <c r="D91" s="16"/>
      <c r="E91" s="15"/>
      <c r="F91" s="15"/>
      <c r="G91" s="15"/>
      <c r="H91" s="15"/>
      <c r="I91" s="15"/>
      <c r="J91" s="15"/>
      <c r="K91" s="15"/>
      <c r="L91" s="15"/>
      <c r="M91" s="15"/>
      <c r="N91" s="15"/>
      <c r="O91" s="15"/>
      <c r="P91" s="15"/>
      <c r="Q91" s="15"/>
      <c r="R91" s="15"/>
      <c r="S91" s="15"/>
      <c r="T91" s="15"/>
      <c r="U91" s="15"/>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77"/>
      <c r="AU91" s="177"/>
      <c r="AV91" s="177"/>
      <c r="AW91" s="177"/>
      <c r="AX91" s="177"/>
      <c r="BA91" s="121"/>
      <c r="BB91" s="121"/>
      <c r="BC91" s="121"/>
      <c r="BD91" s="121"/>
      <c r="BE91" s="121"/>
      <c r="BF91" s="121"/>
      <c r="BG91" s="121"/>
      <c r="BH91" s="121"/>
      <c r="BI91" s="121"/>
      <c r="BJ91" s="121"/>
      <c r="BK91" s="121"/>
      <c r="BL91" s="121"/>
      <c r="BM91" s="121"/>
      <c r="BN91" s="121"/>
    </row>
    <row r="92" spans="1:66">
      <c r="AK92" s="528"/>
      <c r="AL92" s="528"/>
      <c r="AM92" s="528"/>
      <c r="AN92" s="528"/>
      <c r="AO92" s="528"/>
    </row>
    <row r="93" spans="1:66">
      <c r="AF93" s="233"/>
    </row>
  </sheetData>
  <sheetProtection algorithmName="SHA-512" hashValue="IIl0b4lLOEi5c8VNvFIi4mWPPWYuLuy99YuB/aHGYxA6aOFEwHDHqiBjg/5ogOYf8WZHEabuFLu4GEwQQtOX7A==" saltValue="lC1X2zCUcLAplKaAdYKRMw==" spinCount="100000" sheet="1" formatCells="0" formatColumns="0" formatRows="0" insertHyperlinks="0"/>
  <dataConsolidate/>
  <mergeCells count="129">
    <mergeCell ref="AH83:AS84"/>
    <mergeCell ref="AH87:AS88"/>
    <mergeCell ref="AK92:AO92"/>
    <mergeCell ref="C79:N80"/>
    <mergeCell ref="P79:X79"/>
    <mergeCell ref="Y79:Z79"/>
    <mergeCell ref="AB79:AS79"/>
    <mergeCell ref="P80:X80"/>
    <mergeCell ref="Y80:Z80"/>
    <mergeCell ref="AB80:AS80"/>
    <mergeCell ref="AH76:AI76"/>
    <mergeCell ref="P77:X77"/>
    <mergeCell ref="Y77:AA77"/>
    <mergeCell ref="AB77:AS77"/>
    <mergeCell ref="P78:X78"/>
    <mergeCell ref="Y78:Z78"/>
    <mergeCell ref="AB78:AS78"/>
    <mergeCell ref="AA69:AD69"/>
    <mergeCell ref="U70:X70"/>
    <mergeCell ref="C73:V73"/>
    <mergeCell ref="X73:Z73"/>
    <mergeCell ref="N75:P75"/>
    <mergeCell ref="AC76:AD76"/>
    <mergeCell ref="R61:T61"/>
    <mergeCell ref="R62:T62"/>
    <mergeCell ref="AA63:AD63"/>
    <mergeCell ref="U64:X64"/>
    <mergeCell ref="R67:T67"/>
    <mergeCell ref="R68:T68"/>
    <mergeCell ref="J52:K52"/>
    <mergeCell ref="M52:AE52"/>
    <mergeCell ref="R55:T55"/>
    <mergeCell ref="R56:T56"/>
    <mergeCell ref="AA57:AD57"/>
    <mergeCell ref="U58:X58"/>
    <mergeCell ref="D50:I50"/>
    <mergeCell ref="J50:K50"/>
    <mergeCell ref="M50:AO50"/>
    <mergeCell ref="D51:I51"/>
    <mergeCell ref="J51:K51"/>
    <mergeCell ref="M51:AO51"/>
    <mergeCell ref="D48:I48"/>
    <mergeCell ref="J48:K48"/>
    <mergeCell ref="M48:AO48"/>
    <mergeCell ref="D49:I49"/>
    <mergeCell ref="J49:K49"/>
    <mergeCell ref="M49:AO49"/>
    <mergeCell ref="D46:I46"/>
    <mergeCell ref="J46:K46"/>
    <mergeCell ref="M46:AO46"/>
    <mergeCell ref="D47:I47"/>
    <mergeCell ref="J47:K47"/>
    <mergeCell ref="M47:AO47"/>
    <mergeCell ref="D44:I44"/>
    <mergeCell ref="J44:K44"/>
    <mergeCell ref="M44:AO44"/>
    <mergeCell ref="D45:I45"/>
    <mergeCell ref="J45:K45"/>
    <mergeCell ref="M45:AO45"/>
    <mergeCell ref="D42:I42"/>
    <mergeCell ref="J42:K42"/>
    <mergeCell ref="M42:AO42"/>
    <mergeCell ref="D43:I43"/>
    <mergeCell ref="J43:K43"/>
    <mergeCell ref="M43:AO43"/>
    <mergeCell ref="N36:Q36"/>
    <mergeCell ref="D40:I40"/>
    <mergeCell ref="J40:L40"/>
    <mergeCell ref="M40:AO40"/>
    <mergeCell ref="D41:I41"/>
    <mergeCell ref="J41:K41"/>
    <mergeCell ref="M41:AO41"/>
    <mergeCell ref="C34:D34"/>
    <mergeCell ref="E34:G34"/>
    <mergeCell ref="H34:I34"/>
    <mergeCell ref="J34:L34"/>
    <mergeCell ref="M34:N34"/>
    <mergeCell ref="O34:Q34"/>
    <mergeCell ref="AD29:AI29"/>
    <mergeCell ref="C32:G32"/>
    <mergeCell ref="H32:L32"/>
    <mergeCell ref="M32:Q32"/>
    <mergeCell ref="C33:D33"/>
    <mergeCell ref="E33:G33"/>
    <mergeCell ref="H33:I33"/>
    <mergeCell ref="J33:L33"/>
    <mergeCell ref="M33:N33"/>
    <mergeCell ref="O33:Q33"/>
    <mergeCell ref="C29:G29"/>
    <mergeCell ref="H29:L29"/>
    <mergeCell ref="M29:O29"/>
    <mergeCell ref="P29:R29"/>
    <mergeCell ref="S29:X29"/>
    <mergeCell ref="Y29:AC29"/>
    <mergeCell ref="C26:AN26"/>
    <mergeCell ref="C28:G28"/>
    <mergeCell ref="H28:L28"/>
    <mergeCell ref="M28:O28"/>
    <mergeCell ref="P28:R28"/>
    <mergeCell ref="S28:X28"/>
    <mergeCell ref="Y28:AC28"/>
    <mergeCell ref="AD28:AI28"/>
    <mergeCell ref="C21:D21"/>
    <mergeCell ref="E21:L21"/>
    <mergeCell ref="M21:N21"/>
    <mergeCell ref="O21:V21"/>
    <mergeCell ref="C22:K22"/>
    <mergeCell ref="M22:Q22"/>
    <mergeCell ref="C20:D20"/>
    <mergeCell ref="E20:J20"/>
    <mergeCell ref="K20:L20"/>
    <mergeCell ref="C17:D17"/>
    <mergeCell ref="E17:L17"/>
    <mergeCell ref="C18:D18"/>
    <mergeCell ref="E18:L18"/>
    <mergeCell ref="M18:N18"/>
    <mergeCell ref="O18:V18"/>
    <mergeCell ref="B2:AT2"/>
    <mergeCell ref="Z8:AB8"/>
    <mergeCell ref="C13:AA13"/>
    <mergeCell ref="C16:D16"/>
    <mergeCell ref="E16:L16"/>
    <mergeCell ref="M16:N16"/>
    <mergeCell ref="O16:V16"/>
    <mergeCell ref="C19:D19"/>
    <mergeCell ref="E19:L19"/>
    <mergeCell ref="M19:N19"/>
    <mergeCell ref="O19:V19"/>
    <mergeCell ref="AC19:AQ19"/>
  </mergeCells>
  <phoneticPr fontId="3"/>
  <conditionalFormatting sqref="A9:AU14">
    <cfRule type="expression" dxfId="24" priority="7">
      <formula>$AC$6="ない"</formula>
    </cfRule>
  </conditionalFormatting>
  <conditionalFormatting sqref="A56:XFD59">
    <cfRule type="expression" dxfId="23" priority="5">
      <formula>$R$55="×"</formula>
    </cfRule>
  </conditionalFormatting>
  <conditionalFormatting sqref="A62:XFD65">
    <cfRule type="expression" dxfId="22" priority="4">
      <formula>$R$61="×"</formula>
    </cfRule>
  </conditionalFormatting>
  <conditionalFormatting sqref="A68:XFD71">
    <cfRule type="expression" dxfId="21" priority="3">
      <formula>$R$67="×"</formula>
    </cfRule>
  </conditionalFormatting>
  <conditionalFormatting sqref="A74:XFD84">
    <cfRule type="expression" dxfId="20" priority="2">
      <formula>$X$73="×"</formula>
    </cfRule>
  </conditionalFormatting>
  <conditionalFormatting sqref="A85:XFD88">
    <cfRule type="expression" dxfId="19" priority="1">
      <formula>$X$73="○"</formula>
    </cfRule>
  </conditionalFormatting>
  <conditionalFormatting sqref="B9:AT14">
    <cfRule type="expression" dxfId="18" priority="8">
      <formula>$Z$8="ない"</formula>
    </cfRule>
  </conditionalFormatting>
  <conditionalFormatting sqref="M22:V22">
    <cfRule type="expression" dxfId="17" priority="6">
      <formula>$L$22="×"</formula>
    </cfRule>
  </conditionalFormatting>
  <dataValidations count="12">
    <dataValidation type="list" allowBlank="1" showInputMessage="1" showErrorMessage="1" sqref="L22 K25 X73:Z73" xr:uid="{4157D9E9-1F19-4862-948C-EF20530BDDB9}">
      <formula1>"○,×"</formula1>
    </dataValidation>
    <dataValidation type="list" allowBlank="1" showInputMessage="1" showErrorMessage="1" sqref="Z8:AB8" xr:uid="{77ED2632-DDF8-461C-9BCC-0C4FC1B974D0}">
      <formula1>"ない,ある"</formula1>
    </dataValidation>
    <dataValidation type="custom" errorStyle="information" allowBlank="1" showInputMessage="1" showErrorMessage="1" errorTitle="収入割合" error="収入割合の合計が100%になっていません。見直しをお願いいたします。" sqref="J41:K51" xr:uid="{511B6A3E-956F-4804-A06F-A7757AD7423A}">
      <formula1>SUM($J$41:$K$51)=100</formula1>
    </dataValidation>
    <dataValidation type="custom" errorStyle="information" operator="equal" allowBlank="1" showInputMessage="1" showErrorMessage="1" errorTitle="収入割合" error="収入割合の合計が100%になっていません。再度確認をお願いいたします。" sqref="J52:K52" xr:uid="{72F814E5-3203-4AC6-8806-65C788C174BE}">
      <formula1>J52="100"</formula1>
    </dataValidation>
    <dataValidation type="whole" operator="lessThanOrEqual" allowBlank="1" showInputMessage="1" showErrorMessage="1" error="365日を超過しています。" sqref="M29:O29" xr:uid="{6B5E8B87-D959-4AB2-9107-2BBA40231DAB}">
      <formula1>365</formula1>
    </dataValidation>
    <dataValidation type="whole" allowBlank="1" showInputMessage="1" showErrorMessage="1" error="入力できる最大値は12です。" sqref="P29:R29" xr:uid="{B245E018-8B95-4F3D-84C2-9E4B8646165D}">
      <formula1>0</formula1>
      <formula2>12</formula2>
    </dataValidation>
    <dataValidation type="whole" operator="greaterThanOrEqual" allowBlank="1" showInputMessage="1" showErrorMessage="1" sqref="AC76 Y78:Z80 E21 N36:Q52" xr:uid="{A87CCE78-D178-4AF7-BDB8-D3C468A69E65}">
      <formula1>0</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16:L16" xr:uid="{965EB276-9720-4DCE-B0B1-DF173E15AF11}">
      <formula1>10</formula1>
    </dataValidation>
    <dataValidation type="list" allowBlank="1" showInputMessage="1" showErrorMessage="1" sqref="D82:D84 P82:P84 D86:D88 P86:P88 AC82:AC83 AC86:AC87" xr:uid="{0CBAD94C-225A-416E-A17E-D4EF5E408BD5}">
      <formula1>"〇"</formula1>
    </dataValidation>
    <dataValidation type="list" allowBlank="1" showInputMessage="1" showErrorMessage="1" sqref="R67:R68 R55:R56 R61:R62" xr:uid="{FFF3A44A-86E7-41C7-A392-5FC89989EED6}">
      <formula1>"〇,×"</formula1>
    </dataValidation>
    <dataValidation type="whole" operator="greaterThanOrEqual" allowBlank="1" showInputMessage="1" showErrorMessage="1" sqref="N75:P75" xr:uid="{0C789C5A-8C7C-4DB9-A5C0-294677398F6B}">
      <formula1>1</formula1>
    </dataValidation>
    <dataValidation type="textLength" errorStyle="warning" operator="equal" allowBlank="1" showInputMessage="1" showErrorMessage="1" errorTitle="法人番号" error="法人番号は半角13桁で入力してください。" promptTitle="法人番号" prompt="法人番号は半角13桁で入力してください。" sqref="E18:L18" xr:uid="{F5D64164-B8C9-4E56-AD26-BD9A0BF9317B}">
      <formula1>13</formula1>
    </dataValidation>
  </dataValidations>
  <hyperlinks>
    <hyperlink ref="AD18" r:id="rId1" xr:uid="{33523B3E-39C2-418F-9477-BFF8A9F483F1}"/>
    <hyperlink ref="AC19:AM19" location="【参考】時間単位変換表・年間開所日数カウント表!A1" display="○時間単位変換表・年間開所日数カウント表" xr:uid="{A2C47ABE-9CDA-4E87-AD1E-A3B8B3D1B99F}"/>
    <hyperlink ref="C26:AN26" location="B型実績集計表!Print_Area" display="まずは「実績集計表」の入力をお願いいたします。（本朱書き箇所をクリックすると、「実績集計表」のシートへジャンプします。）" xr:uid="{A8882620-BBF2-4945-AE1D-964BA2D47AE4}"/>
    <hyperlink ref="E17" r:id="rId2" xr:uid="{4250364E-B78A-434F-83CF-324B041C7EDA}"/>
  </hyperlinks>
  <printOptions horizontalCentered="1"/>
  <pageMargins left="0.59055118110236227" right="0.59055118110236227" top="0.59055118110236227" bottom="0.19685039370078741" header="0.31496062992125984" footer="0.51181102362204722"/>
  <pageSetup paperSize="8" scale="54" orientation="portrait" cellComments="asDisplayed" r:id="rId3"/>
  <headerFooter alignWithMargins="0"/>
  <legacyDrawing r:id="rId4"/>
  <extLst>
    <ext xmlns:x14="http://schemas.microsoft.com/office/spreadsheetml/2009/9/main" uri="{CCE6A557-97BC-4b89-ADB6-D9C93CAAB3DF}">
      <x14:dataValidations xmlns:xm="http://schemas.microsoft.com/office/excel/2006/main" count="1">
        <x14:dataValidation type="list" allowBlank="1" showInputMessage="1" showErrorMessage="1" xr:uid="{64BB181C-0F1E-47C5-9702-58A4115FC067}">
          <x14:formula1>
            <xm:f>'（非表示）法人種別一覧'!$A$1:$A$6</xm:f>
          </x14:formula1>
          <xm:sqref>E20:J20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CB3F6-CD61-4A3C-BA80-4760A1BB59E4}">
  <sheetPr>
    <tabColor theme="8" tint="-0.249977111117893"/>
    <pageSetUpPr fitToPage="1"/>
  </sheetPr>
  <dimension ref="A1:BX127"/>
  <sheetViews>
    <sheetView showGridLines="0" view="pageBreakPreview" topLeftCell="A21" zoomScale="73" zoomScaleNormal="85" zoomScaleSheetLayoutView="73" workbookViewId="0">
      <selection activeCell="AB34" sqref="AB34:AS36"/>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6" width="4.625" style="2" customWidth="1"/>
    <col min="7" max="7" width="5.875" style="2" customWidth="1"/>
    <col min="8" max="9" width="4.625" style="2" customWidth="1"/>
    <col min="10" max="10" width="6" style="2" customWidth="1"/>
    <col min="11" max="12" width="4.625" style="2" customWidth="1"/>
    <col min="13" max="13" width="6" style="2" customWidth="1"/>
    <col min="14" max="15" width="4.625" style="2" customWidth="1"/>
    <col min="16" max="16" width="6" style="2" customWidth="1"/>
    <col min="17" max="18" width="4.625" style="2" customWidth="1"/>
    <col min="19" max="19" width="6" style="2" customWidth="1"/>
    <col min="20" max="21" width="4.625" style="2" customWidth="1"/>
    <col min="22" max="22" width="6" style="2" customWidth="1"/>
    <col min="23" max="24" width="4.625" style="2" customWidth="1"/>
    <col min="25" max="25" width="6" style="2" customWidth="1"/>
    <col min="26" max="28" width="5.125" style="2" customWidth="1"/>
    <col min="29" max="29" width="5.375" style="2" customWidth="1"/>
    <col min="30" max="30" width="4.625" style="2" customWidth="1"/>
    <col min="31" max="31" width="6" style="2" customWidth="1"/>
    <col min="32" max="33" width="4.625" style="2" customWidth="1"/>
    <col min="34" max="34" width="6" style="2" customWidth="1"/>
    <col min="35" max="36" width="4.625" style="2" customWidth="1"/>
    <col min="37" max="37" width="6" style="2" customWidth="1"/>
    <col min="38" max="39" width="4.625" style="2" customWidth="1"/>
    <col min="40" max="40" width="6" style="2" customWidth="1"/>
    <col min="41" max="41" width="7.25" style="2" customWidth="1"/>
    <col min="42" max="43" width="4.625" style="2" customWidth="1"/>
    <col min="44" max="44" width="7" style="2" customWidth="1"/>
    <col min="45" max="45" width="5.75" style="3" customWidth="1"/>
    <col min="46" max="46" width="3" style="2" bestFit="1" customWidth="1"/>
    <col min="47" max="48" width="4.5" style="2" hidden="1" customWidth="1" outlineLevel="1"/>
    <col min="49" max="49" width="5.87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6" ht="36.75" hidden="1" customHeight="1" outlineLevel="1">
      <c r="A1" s="94" t="e">
        <f>#REF!</f>
        <v>#REF!</v>
      </c>
      <c r="B1" s="95" t="e">
        <f>#REF!</f>
        <v>#REF!</v>
      </c>
      <c r="C1" s="2" t="e">
        <f>#REF!</f>
        <v>#REF!</v>
      </c>
      <c r="D1" s="2" t="e">
        <f>#REF!</f>
        <v>#REF!</v>
      </c>
      <c r="E1" s="2">
        <f>P7</f>
        <v>0</v>
      </c>
      <c r="F1" s="2">
        <f>P8</f>
        <v>0</v>
      </c>
      <c r="G1" s="2">
        <f>P9</f>
        <v>0</v>
      </c>
      <c r="H1" s="2">
        <f>P10</f>
        <v>0</v>
      </c>
      <c r="I1" s="2">
        <f>P11</f>
        <v>0</v>
      </c>
      <c r="J1" s="96">
        <f>AF9</f>
        <v>0</v>
      </c>
      <c r="K1" s="96">
        <f>AF10</f>
        <v>0</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B64</f>
        <v>1265</v>
      </c>
      <c r="BN1" s="101">
        <f>F64</f>
        <v>100</v>
      </c>
      <c r="BO1" s="101">
        <f>L64</f>
        <v>4600000</v>
      </c>
      <c r="BP1" s="100">
        <f>Q64</f>
        <v>30183.727034120737</v>
      </c>
      <c r="BQ1" s="100">
        <f>W64</f>
        <v>514.48383849681238</v>
      </c>
      <c r="BR1" s="100">
        <f>AD65</f>
        <v>500</v>
      </c>
      <c r="BS1" s="100">
        <f>AF65</f>
        <v>40000</v>
      </c>
      <c r="BT1" s="100">
        <f>AI65</f>
        <v>520</v>
      </c>
      <c r="BU1" s="100">
        <f>AK65</f>
        <v>40500</v>
      </c>
      <c r="BV1" s="100">
        <f>AN65</f>
        <v>540</v>
      </c>
      <c r="BW1" s="100">
        <f>AP65</f>
        <v>41000</v>
      </c>
    </row>
    <row r="2" spans="1:76" ht="30" customHeight="1" outlineLevel="1">
      <c r="A2" s="94"/>
      <c r="B2" s="552" t="s">
        <v>1274</v>
      </c>
      <c r="C2" s="552"/>
      <c r="D2" s="552"/>
      <c r="E2" s="552"/>
      <c r="F2" s="552"/>
      <c r="G2" s="552"/>
      <c r="H2" s="552"/>
      <c r="I2" s="552"/>
      <c r="J2" s="552"/>
      <c r="K2" s="552"/>
      <c r="L2" s="552"/>
      <c r="M2" s="552"/>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6" ht="30" customHeight="1">
      <c r="B3" s="552" t="s">
        <v>1276</v>
      </c>
      <c r="C3" s="552"/>
      <c r="D3" s="552"/>
      <c r="E3" s="552"/>
      <c r="F3" s="552"/>
      <c r="G3" s="552"/>
      <c r="H3" s="552"/>
      <c r="I3" s="552"/>
      <c r="J3" s="552"/>
      <c r="K3" s="552"/>
      <c r="L3" s="552"/>
      <c r="M3" s="552"/>
      <c r="N3" s="368" t="s">
        <v>1225</v>
      </c>
      <c r="O3" s="368"/>
      <c r="P3" s="368"/>
      <c r="Q3" s="368"/>
      <c r="R3" s="368"/>
      <c r="S3" s="368"/>
      <c r="T3" s="368"/>
      <c r="U3" s="368"/>
      <c r="V3" s="368"/>
      <c r="W3" s="368"/>
      <c r="X3" s="368"/>
      <c r="Y3" s="368"/>
      <c r="Z3" s="368"/>
      <c r="AA3" s="368"/>
      <c r="AB3" s="368"/>
      <c r="AC3" s="368"/>
      <c r="AD3" s="368"/>
      <c r="AE3" s="368"/>
      <c r="AF3" s="255"/>
      <c r="AG3" s="255"/>
      <c r="AH3" s="255"/>
      <c r="AV3" s="2" t="s">
        <v>55</v>
      </c>
      <c r="AX3" s="2">
        <v>1</v>
      </c>
    </row>
    <row r="4" spans="1:76" ht="30" customHeight="1">
      <c r="B4" s="552" t="s">
        <v>1275</v>
      </c>
      <c r="C4" s="552"/>
      <c r="D4" s="552"/>
      <c r="E4" s="552"/>
      <c r="F4" s="552"/>
      <c r="G4" s="552"/>
      <c r="H4" s="552"/>
      <c r="I4" s="552"/>
      <c r="J4" s="552"/>
      <c r="K4" s="552"/>
      <c r="L4" s="552"/>
      <c r="M4" s="552"/>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V4" s="2" t="s">
        <v>54</v>
      </c>
      <c r="AX4" s="2">
        <v>2</v>
      </c>
    </row>
    <row r="5" spans="1:76" ht="21" customHeight="1">
      <c r="D5" s="21"/>
      <c r="J5" s="7"/>
      <c r="K5" s="56"/>
      <c r="L5" s="56"/>
      <c r="M5" s="56"/>
      <c r="N5" s="56"/>
      <c r="O5" s="56"/>
      <c r="P5" s="56"/>
      <c r="Q5" s="56"/>
      <c r="R5" s="56"/>
      <c r="S5" s="56"/>
      <c r="T5" s="56"/>
      <c r="U5" s="56"/>
      <c r="V5" s="56"/>
      <c r="W5" s="56"/>
      <c r="X5" s="56"/>
      <c r="Y5" s="56"/>
      <c r="Z5" s="56"/>
      <c r="AA5" s="56"/>
      <c r="AB5" s="19"/>
      <c r="AC5" s="19"/>
      <c r="AD5" s="19" t="s">
        <v>1303</v>
      </c>
      <c r="AE5" s="19"/>
      <c r="AF5" s="19"/>
      <c r="AG5" s="19"/>
      <c r="AH5" s="19"/>
      <c r="AI5" s="19"/>
      <c r="AJ5" s="19"/>
      <c r="AK5" s="19"/>
      <c r="AL5" s="19"/>
      <c r="AM5" s="19"/>
      <c r="AN5" s="19"/>
      <c r="AV5" s="2" t="s">
        <v>54</v>
      </c>
      <c r="AX5" s="2">
        <v>2</v>
      </c>
    </row>
    <row r="6" spans="1:76" ht="21" customHeight="1">
      <c r="C6" s="19" t="s">
        <v>53</v>
      </c>
      <c r="D6" s="19"/>
      <c r="J6" s="7"/>
      <c r="K6" s="56"/>
      <c r="L6" s="56"/>
      <c r="M6" s="56"/>
      <c r="N6" s="56"/>
      <c r="O6" s="56"/>
      <c r="P6" s="56"/>
      <c r="Q6" s="56"/>
      <c r="R6" s="56"/>
      <c r="S6" s="56"/>
      <c r="T6" s="56"/>
      <c r="U6" s="56"/>
      <c r="V6" s="56"/>
      <c r="W6" s="56"/>
      <c r="X6" s="56"/>
      <c r="Y6" s="56"/>
      <c r="Z6" s="56"/>
      <c r="AA6" s="53"/>
      <c r="AB6" s="19"/>
      <c r="AC6" s="19"/>
      <c r="AD6" s="19" t="s">
        <v>1305</v>
      </c>
      <c r="AE6" s="19"/>
      <c r="AF6" s="19"/>
      <c r="AG6" s="19"/>
      <c r="AH6" s="19"/>
      <c r="AI6" s="19"/>
      <c r="AJ6" s="19"/>
      <c r="AK6" s="19"/>
      <c r="AL6" s="19"/>
      <c r="AM6" s="19"/>
      <c r="AN6" s="19"/>
      <c r="AO6" s="6"/>
      <c r="AP6" s="6"/>
      <c r="AQ6" s="6"/>
      <c r="AR6" s="6"/>
      <c r="AS6" s="6"/>
      <c r="AT6" s="6"/>
      <c r="AV6" s="2" t="s">
        <v>52</v>
      </c>
      <c r="AX6" s="2">
        <v>3</v>
      </c>
      <c r="BQ6" s="19"/>
      <c r="BR6" s="19"/>
      <c r="BS6" s="19"/>
      <c r="BT6" s="19"/>
      <c r="BU6" s="19"/>
      <c r="BV6" s="19"/>
      <c r="BW6" s="19"/>
      <c r="BX6" s="19"/>
    </row>
    <row r="7" spans="1:76" ht="21" customHeight="1">
      <c r="C7" s="405" t="s">
        <v>51</v>
      </c>
      <c r="D7" s="405"/>
      <c r="E7" s="406" t="s">
        <v>1226</v>
      </c>
      <c r="F7" s="407"/>
      <c r="G7" s="407"/>
      <c r="H7" s="407"/>
      <c r="I7" s="407"/>
      <c r="J7" s="407"/>
      <c r="K7" s="407"/>
      <c r="L7" s="408"/>
      <c r="M7" s="409" t="s">
        <v>50</v>
      </c>
      <c r="N7" s="409"/>
      <c r="O7" s="409"/>
      <c r="P7" s="409"/>
      <c r="Q7" s="410" t="s">
        <v>792</v>
      </c>
      <c r="R7" s="411"/>
      <c r="S7" s="411"/>
      <c r="T7" s="411"/>
      <c r="U7" s="411"/>
      <c r="V7" s="411"/>
      <c r="W7" s="411"/>
      <c r="X7" s="411"/>
      <c r="Y7" s="411"/>
      <c r="Z7" s="412"/>
      <c r="AA7" s="58"/>
      <c r="AB7" s="19"/>
      <c r="AC7" s="19"/>
      <c r="AE7" s="278" t="s">
        <v>1301</v>
      </c>
      <c r="AF7" s="19"/>
      <c r="AG7" s="19"/>
      <c r="AH7" s="19"/>
      <c r="AI7" s="19"/>
      <c r="AJ7" s="19"/>
      <c r="AK7" s="19"/>
      <c r="AL7" s="19"/>
      <c r="AM7" s="19"/>
      <c r="AN7" s="19"/>
      <c r="AO7" s="59"/>
      <c r="AP7" s="6"/>
      <c r="AQ7" s="6"/>
      <c r="AR7" s="6"/>
      <c r="AS7" s="6"/>
      <c r="AT7" s="6"/>
      <c r="AV7" s="2" t="s">
        <v>48</v>
      </c>
      <c r="AX7" s="2">
        <v>4</v>
      </c>
      <c r="BQ7" s="19"/>
      <c r="BR7" s="19"/>
      <c r="BS7" s="19"/>
      <c r="BT7" s="19"/>
      <c r="BU7" s="19"/>
      <c r="BV7" s="19"/>
      <c r="BW7" s="19"/>
      <c r="BX7" s="19"/>
    </row>
    <row r="8" spans="1:76" ht="21" customHeight="1">
      <c r="C8" s="376" t="s">
        <v>47</v>
      </c>
      <c r="D8" s="376"/>
      <c r="E8" s="413">
        <v>1234567890123</v>
      </c>
      <c r="F8" s="414"/>
      <c r="G8" s="414"/>
      <c r="H8" s="414"/>
      <c r="I8" s="414"/>
      <c r="J8" s="414"/>
      <c r="K8" s="414"/>
      <c r="L8" s="415"/>
      <c r="M8" s="409" t="s">
        <v>46</v>
      </c>
      <c r="N8" s="409"/>
      <c r="O8" s="409"/>
      <c r="P8" s="409"/>
      <c r="Q8" s="416" t="s">
        <v>667</v>
      </c>
      <c r="R8" s="411"/>
      <c r="S8" s="411"/>
      <c r="T8" s="411"/>
      <c r="U8" s="411"/>
      <c r="V8" s="411"/>
      <c r="W8" s="411"/>
      <c r="X8" s="411"/>
      <c r="Y8" s="411"/>
      <c r="Z8" s="412"/>
      <c r="AA8" s="60"/>
      <c r="AB8" s="19"/>
      <c r="AC8" s="279"/>
      <c r="AD8" s="369" t="s">
        <v>1304</v>
      </c>
      <c r="AE8" s="369"/>
      <c r="AF8" s="369"/>
      <c r="AG8" s="369"/>
      <c r="AH8" s="369"/>
      <c r="AI8" s="369"/>
      <c r="AJ8" s="369"/>
      <c r="AK8" s="369"/>
      <c r="AL8" s="369"/>
      <c r="AM8" s="369"/>
      <c r="AN8" s="369"/>
      <c r="AO8" s="369"/>
      <c r="AP8" s="369"/>
      <c r="AQ8" s="369"/>
      <c r="AR8" s="369"/>
      <c r="AS8" s="6"/>
      <c r="AT8" s="6"/>
      <c r="AV8" s="2" t="s">
        <v>44</v>
      </c>
      <c r="AX8" s="2">
        <v>5</v>
      </c>
    </row>
    <row r="9" spans="1:76" ht="21" customHeight="1">
      <c r="C9" s="376" t="s">
        <v>43</v>
      </c>
      <c r="D9" s="376"/>
      <c r="E9" s="417" t="str">
        <f>IFERROR(VLOOKUP('【記載例】R7実績 (2)'!E7,QK_!$B:$F,2,FALSE),"")</f>
        <v>記載例</v>
      </c>
      <c r="F9" s="418"/>
      <c r="G9" s="418"/>
      <c r="H9" s="418"/>
      <c r="I9" s="418"/>
      <c r="J9" s="418"/>
      <c r="K9" s="418"/>
      <c r="L9" s="419"/>
      <c r="M9" s="420" t="s">
        <v>42</v>
      </c>
      <c r="N9" s="421"/>
      <c r="O9" s="421"/>
      <c r="P9" s="422"/>
      <c r="Q9" s="410" t="s">
        <v>793</v>
      </c>
      <c r="R9" s="411"/>
      <c r="S9" s="411"/>
      <c r="T9" s="411"/>
      <c r="U9" s="411"/>
      <c r="V9" s="411"/>
      <c r="W9" s="411"/>
      <c r="X9" s="411"/>
      <c r="Y9" s="411"/>
      <c r="Z9" s="412"/>
      <c r="AA9" s="114"/>
      <c r="AB9" s="19"/>
      <c r="AC9" s="279"/>
      <c r="AD9" s="369" t="s">
        <v>1302</v>
      </c>
      <c r="AE9" s="369"/>
      <c r="AF9" s="369"/>
      <c r="AG9" s="369"/>
      <c r="AH9" s="369"/>
      <c r="AI9" s="369"/>
      <c r="AJ9" s="369"/>
      <c r="AK9" s="369"/>
      <c r="AL9" s="369"/>
      <c r="AM9" s="369"/>
      <c r="AN9" s="369"/>
      <c r="AO9" s="369"/>
      <c r="AP9" s="369"/>
      <c r="AQ9" s="369"/>
      <c r="AR9" s="369"/>
      <c r="AS9" s="6"/>
      <c r="AT9" s="6"/>
      <c r="AV9" s="2" t="s">
        <v>40</v>
      </c>
      <c r="AX9" s="2">
        <v>6</v>
      </c>
    </row>
    <row r="10" spans="1:76" ht="21" customHeight="1">
      <c r="C10" s="376" t="s">
        <v>39</v>
      </c>
      <c r="D10" s="376"/>
      <c r="E10" s="423" t="str">
        <f>IFERROR(VLOOKUP('【記載例】R7実績 (2)'!E7,QK_!$B:$F,3,FALSE),"")</f>
        <v>記載例</v>
      </c>
      <c r="F10" s="424"/>
      <c r="G10" s="424"/>
      <c r="H10" s="424"/>
      <c r="I10" s="424"/>
      <c r="J10" s="424"/>
      <c r="K10" s="424"/>
      <c r="L10" s="425"/>
      <c r="M10" s="376" t="s">
        <v>38</v>
      </c>
      <c r="N10" s="376"/>
      <c r="O10" s="376"/>
      <c r="P10" s="376"/>
      <c r="Q10" s="426">
        <v>10</v>
      </c>
      <c r="R10" s="426"/>
      <c r="S10" s="426"/>
      <c r="T10" s="426"/>
      <c r="U10" s="426"/>
      <c r="V10" s="426"/>
      <c r="W10" s="426"/>
      <c r="X10" s="426"/>
      <c r="Y10" s="426"/>
      <c r="Z10" s="426"/>
      <c r="AA10" s="114"/>
      <c r="AB10" s="19"/>
      <c r="AC10" s="19"/>
      <c r="AD10" s="19"/>
      <c r="AE10" s="19"/>
      <c r="AF10" s="19"/>
      <c r="AG10" s="19"/>
      <c r="AH10" s="19"/>
      <c r="AI10" s="19"/>
      <c r="AJ10" s="19"/>
      <c r="AK10" s="19"/>
      <c r="AL10" s="19"/>
      <c r="AM10" s="19"/>
      <c r="AN10" s="19"/>
      <c r="AO10" s="6"/>
      <c r="AP10" s="13"/>
      <c r="AQ10" s="6"/>
      <c r="AR10" s="6"/>
      <c r="AS10" s="6"/>
      <c r="AT10" s="6"/>
    </row>
    <row r="11" spans="1:76" ht="21" customHeight="1">
      <c r="C11" s="376" t="s">
        <v>37</v>
      </c>
      <c r="D11" s="376"/>
      <c r="E11" s="385" t="s">
        <v>54</v>
      </c>
      <c r="F11" s="385"/>
      <c r="G11" s="385"/>
      <c r="H11" s="385"/>
      <c r="I11" s="385"/>
      <c r="J11" s="386"/>
      <c r="K11" s="377">
        <f>IFERROR(VLOOKUP(E11,AV3:AY9,3,FALSE),"")</f>
        <v>2</v>
      </c>
      <c r="L11" s="378"/>
      <c r="M11" s="420" t="s">
        <v>36</v>
      </c>
      <c r="N11" s="421"/>
      <c r="O11" s="421"/>
      <c r="P11" s="422"/>
      <c r="Q11" s="393" t="str">
        <f>IFERROR(VLOOKUP('【記載例】R7実績 (2)'!E7,QK_!$B:$F,4,FALSE),"")</f>
        <v>記載例</v>
      </c>
      <c r="R11" s="394"/>
      <c r="S11" s="394"/>
      <c r="T11" s="394"/>
      <c r="U11" s="394"/>
      <c r="V11" s="394"/>
      <c r="W11" s="394"/>
      <c r="X11" s="394"/>
      <c r="Y11" s="394"/>
      <c r="Z11" s="395"/>
      <c r="AA11" s="114"/>
      <c r="AB11" s="87"/>
      <c r="AC11" s="19"/>
      <c r="AD11" s="19"/>
      <c r="AE11" s="19"/>
      <c r="AF11" s="19"/>
      <c r="AG11" s="19"/>
      <c r="AH11" s="19"/>
      <c r="AI11" s="19"/>
      <c r="AJ11" s="19"/>
      <c r="AK11" s="19"/>
      <c r="AL11" s="19"/>
      <c r="AM11" s="19"/>
      <c r="AN11" s="19"/>
      <c r="AO11" s="6"/>
      <c r="AP11" s="6"/>
      <c r="AQ11" s="6"/>
      <c r="AR11" s="6"/>
      <c r="AS11" s="6"/>
      <c r="AT11" s="6"/>
      <c r="AX11" s="7"/>
    </row>
    <row r="12" spans="1:76" s="301" customFormat="1" ht="21" customHeight="1">
      <c r="A12" s="2"/>
      <c r="B12" s="2"/>
      <c r="C12" s="372" t="s">
        <v>1507</v>
      </c>
      <c r="D12" s="372"/>
      <c r="E12" s="372"/>
      <c r="F12" s="372"/>
      <c r="G12" s="372"/>
      <c r="H12" s="372"/>
      <c r="I12" s="372"/>
      <c r="J12" s="372"/>
      <c r="K12" s="372"/>
      <c r="L12" s="299" t="s">
        <v>1510</v>
      </c>
      <c r="M12" s="372" t="s">
        <v>1508</v>
      </c>
      <c r="N12" s="372"/>
      <c r="O12" s="372"/>
      <c r="P12" s="372"/>
      <c r="Q12" s="373" t="s">
        <v>1511</v>
      </c>
      <c r="R12" s="373"/>
      <c r="S12" s="373"/>
      <c r="T12" s="373"/>
      <c r="U12" s="373"/>
      <c r="V12" s="373"/>
      <c r="W12" s="373"/>
      <c r="X12" s="373"/>
      <c r="Y12" s="373"/>
      <c r="Z12" s="373"/>
      <c r="AA12" s="300" t="s">
        <v>1509</v>
      </c>
      <c r="AB12" s="300"/>
      <c r="AC12" s="309"/>
      <c r="AD12" s="309"/>
      <c r="AE12" s="309"/>
      <c r="AF12" s="309"/>
      <c r="AG12" s="309"/>
      <c r="AH12" s="309"/>
      <c r="AI12" s="309"/>
      <c r="AJ12" s="309"/>
      <c r="AK12" s="309"/>
      <c r="AL12" s="309"/>
      <c r="AM12" s="309"/>
      <c r="AN12" s="309"/>
      <c r="AO12" s="309"/>
      <c r="AP12" s="309"/>
      <c r="AQ12" s="309"/>
      <c r="AR12" s="6"/>
      <c r="AS12" s="6"/>
      <c r="AT12" s="6"/>
      <c r="AU12" s="6"/>
      <c r="AV12" s="2"/>
      <c r="AW12" s="2"/>
      <c r="AX12" s="2"/>
      <c r="AY12" s="2"/>
    </row>
    <row r="13" spans="1:76" s="301" customFormat="1" ht="18.75">
      <c r="A13" s="2"/>
      <c r="B13" s="2"/>
      <c r="C13" s="2"/>
      <c r="D13" s="12"/>
      <c r="E13" s="2"/>
      <c r="F13" s="2"/>
      <c r="G13" s="2"/>
      <c r="H13" s="2"/>
      <c r="I13" s="2"/>
      <c r="J13" s="2"/>
      <c r="K13" s="2"/>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54"/>
      <c r="AM13" s="54"/>
      <c r="AN13" s="6"/>
      <c r="AO13" s="6"/>
      <c r="AP13" s="6"/>
      <c r="AQ13" s="6"/>
      <c r="AR13" s="6"/>
      <c r="AS13" s="6"/>
      <c r="AT13" s="6"/>
      <c r="AU13" s="6"/>
      <c r="AV13" s="2"/>
      <c r="AW13" s="2"/>
      <c r="AX13" s="2"/>
      <c r="AY13" s="2"/>
    </row>
    <row r="14" spans="1:76" s="301" customFormat="1" ht="21" customHeight="1" outlineLevel="1">
      <c r="A14" s="2"/>
      <c r="B14" s="2"/>
      <c r="C14" s="53" t="s">
        <v>32</v>
      </c>
      <c r="D14" s="2"/>
      <c r="E14" s="2"/>
      <c r="F14" s="2"/>
      <c r="G14" s="2"/>
      <c r="H14" s="2"/>
      <c r="I14" s="2"/>
      <c r="J14" s="6"/>
      <c r="K14" s="6"/>
      <c r="L14" s="6"/>
      <c r="M14" s="6"/>
      <c r="N14" s="6"/>
      <c r="O14" s="6"/>
      <c r="P14" s="6"/>
      <c r="Q14" s="6"/>
      <c r="R14" s="6"/>
      <c r="S14" s="6"/>
      <c r="T14" s="6"/>
      <c r="U14" s="6"/>
      <c r="V14" s="6"/>
      <c r="W14" s="6"/>
      <c r="X14" s="6"/>
      <c r="Y14" s="6"/>
      <c r="Z14" s="6"/>
      <c r="AA14" s="6"/>
      <c r="AB14" s="6"/>
      <c r="AC14" s="6"/>
      <c r="AD14" s="6"/>
      <c r="AE14" s="6"/>
      <c r="AF14" s="6"/>
      <c r="AG14" s="6"/>
      <c r="AH14" s="6"/>
      <c r="AI14" s="6"/>
      <c r="AJ14" s="54"/>
      <c r="AK14" s="54"/>
      <c r="AL14" s="6"/>
      <c r="AM14" s="6"/>
      <c r="AN14" s="6"/>
      <c r="AO14" s="6"/>
      <c r="AP14" s="6"/>
      <c r="AQ14" s="6"/>
      <c r="AR14" s="6"/>
      <c r="AS14" s="6"/>
      <c r="AT14" s="6"/>
      <c r="AU14" s="2"/>
      <c r="AV14" s="2"/>
      <c r="AW14" s="2"/>
      <c r="AX14" s="2"/>
    </row>
    <row r="15" spans="1:76" s="301" customFormat="1" ht="21" customHeight="1" outlineLevel="1">
      <c r="A15" s="2"/>
      <c r="B15" s="2"/>
      <c r="C15" s="53" t="s">
        <v>1286</v>
      </c>
      <c r="D15" s="2"/>
      <c r="E15" s="2"/>
      <c r="F15" s="2"/>
      <c r="G15" s="2"/>
      <c r="H15" s="2"/>
      <c r="I15" s="2"/>
      <c r="J15" s="6"/>
      <c r="K15" s="6"/>
      <c r="L15" s="6"/>
      <c r="M15" s="6"/>
      <c r="N15" s="6"/>
      <c r="O15" s="6"/>
      <c r="P15" s="6"/>
      <c r="Q15" s="6" t="s">
        <v>35</v>
      </c>
      <c r="R15" s="467" t="s">
        <v>668</v>
      </c>
      <c r="S15" s="468"/>
      <c r="T15" s="469"/>
      <c r="U15" s="6"/>
      <c r="V15" s="6"/>
      <c r="W15" s="53" t="s">
        <v>1282</v>
      </c>
      <c r="X15" s="6"/>
      <c r="Y15" s="6"/>
      <c r="Z15" s="6"/>
      <c r="AA15" s="6"/>
      <c r="AB15" s="6"/>
      <c r="AC15" s="6"/>
      <c r="AD15" s="6"/>
      <c r="AE15" s="6" t="s">
        <v>35</v>
      </c>
      <c r="AF15" s="467" t="s">
        <v>668</v>
      </c>
      <c r="AG15" s="468"/>
      <c r="AH15" s="469"/>
      <c r="AI15" s="6"/>
      <c r="AJ15" s="54"/>
      <c r="AK15" s="54"/>
      <c r="AL15" s="6"/>
      <c r="AM15" s="6"/>
      <c r="AN15" s="6"/>
      <c r="AO15" s="6"/>
      <c r="AP15" s="6"/>
      <c r="AQ15" s="6"/>
      <c r="AR15" s="6"/>
      <c r="AS15" s="6"/>
      <c r="AT15" s="6"/>
      <c r="AU15" s="2"/>
      <c r="AV15" s="2"/>
      <c r="AW15" s="2"/>
      <c r="AX15" s="2"/>
    </row>
    <row r="16" spans="1:76" s="301" customFormat="1" ht="21" customHeight="1" outlineLevel="1">
      <c r="A16" s="2"/>
      <c r="B16" s="2"/>
      <c r="C16" s="53" t="s">
        <v>1287</v>
      </c>
      <c r="D16" s="2"/>
      <c r="E16" s="2"/>
      <c r="F16" s="2"/>
      <c r="G16" s="2"/>
      <c r="H16" s="2"/>
      <c r="I16" s="2"/>
      <c r="J16" s="6"/>
      <c r="K16" s="6"/>
      <c r="L16" s="6"/>
      <c r="M16" s="6"/>
      <c r="N16" s="6"/>
      <c r="O16" s="6"/>
      <c r="P16" s="6"/>
      <c r="Q16" s="6"/>
      <c r="R16" s="6"/>
      <c r="S16" s="2"/>
      <c r="T16" s="2"/>
      <c r="U16" s="2"/>
      <c r="V16" s="2"/>
      <c r="W16" s="2"/>
      <c r="X16" s="2"/>
      <c r="Y16" s="2"/>
      <c r="Z16" s="6" t="s">
        <v>35</v>
      </c>
      <c r="AA16" s="520">
        <v>20</v>
      </c>
      <c r="AB16" s="521"/>
      <c r="AC16" s="521"/>
      <c r="AD16" s="522"/>
      <c r="AE16" s="12" t="s">
        <v>674</v>
      </c>
      <c r="AF16" s="2"/>
      <c r="AG16" s="2"/>
      <c r="AH16" s="2"/>
      <c r="AI16" s="2"/>
      <c r="AJ16" s="300"/>
      <c r="AK16" s="300"/>
      <c r="AL16" s="300"/>
      <c r="AM16" s="300"/>
      <c r="AN16" s="300"/>
      <c r="AO16" s="300"/>
      <c r="AP16" s="6"/>
      <c r="AQ16" s="6"/>
      <c r="AR16" s="6"/>
      <c r="AS16" s="6"/>
      <c r="AT16" s="6"/>
      <c r="AU16" s="2"/>
      <c r="AV16" s="2"/>
      <c r="AW16" s="2"/>
      <c r="AX16" s="2"/>
    </row>
    <row r="17" spans="1:50" s="301" customFormat="1" ht="18.75" outlineLevel="1">
      <c r="A17" s="2"/>
      <c r="B17" s="2"/>
      <c r="C17" s="2"/>
      <c r="D17" s="53"/>
      <c r="E17" s="2"/>
      <c r="F17" s="2"/>
      <c r="G17" s="2"/>
      <c r="H17" s="2"/>
      <c r="I17" s="2"/>
      <c r="J17" s="2"/>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2"/>
      <c r="AV17" s="2"/>
      <c r="AW17" s="2"/>
      <c r="AX17" s="2"/>
    </row>
    <row r="18" spans="1:50" s="301" customFormat="1" ht="21" customHeight="1" outlineLevel="1">
      <c r="A18" s="2"/>
      <c r="B18" s="2"/>
      <c r="C18" s="53" t="s">
        <v>1279</v>
      </c>
      <c r="D18" s="2"/>
      <c r="E18" s="2"/>
      <c r="F18" s="2"/>
      <c r="G18" s="2"/>
      <c r="H18" s="2"/>
      <c r="I18" s="2"/>
      <c r="J18" s="6"/>
      <c r="K18" s="6"/>
      <c r="L18" s="6"/>
      <c r="M18" s="6"/>
      <c r="N18" s="6"/>
      <c r="O18" s="6"/>
      <c r="P18" s="6"/>
      <c r="Q18" s="6"/>
      <c r="R18" s="6"/>
      <c r="S18" s="6"/>
      <c r="T18" s="6"/>
      <c r="U18" s="6"/>
      <c r="V18" s="6"/>
      <c r="W18" s="6"/>
      <c r="X18" s="6"/>
      <c r="Y18" s="6"/>
      <c r="Z18" s="6"/>
      <c r="AA18" s="6"/>
      <c r="AB18" s="6"/>
      <c r="AC18" s="6"/>
      <c r="AD18" s="6"/>
      <c r="AE18" s="6"/>
      <c r="AF18" s="6"/>
      <c r="AG18" s="6"/>
      <c r="AH18" s="6"/>
      <c r="AI18" s="6"/>
      <c r="AJ18" s="54"/>
      <c r="AK18" s="54"/>
      <c r="AL18" s="6"/>
      <c r="AM18" s="6"/>
      <c r="AN18" s="6"/>
      <c r="AO18" s="6"/>
      <c r="AP18" s="6"/>
      <c r="AQ18" s="6"/>
      <c r="AR18" s="6"/>
      <c r="AS18" s="6"/>
      <c r="AT18" s="6"/>
      <c r="AU18" s="2"/>
      <c r="AV18" s="2"/>
      <c r="AW18" s="2"/>
      <c r="AX18" s="2"/>
    </row>
    <row r="19" spans="1:50" s="301" customFormat="1" ht="21" customHeight="1" outlineLevel="1">
      <c r="A19" s="2"/>
      <c r="B19" s="2"/>
      <c r="C19" s="53" t="s">
        <v>1280</v>
      </c>
      <c r="D19" s="2"/>
      <c r="E19" s="2"/>
      <c r="F19" s="2"/>
      <c r="G19" s="2"/>
      <c r="H19" s="2"/>
      <c r="I19" s="2"/>
      <c r="J19" s="6"/>
      <c r="K19" s="6"/>
      <c r="L19" s="6"/>
      <c r="M19" s="6"/>
      <c r="N19" s="6"/>
      <c r="O19" s="6"/>
      <c r="P19" s="6"/>
      <c r="Q19" s="6" t="s">
        <v>35</v>
      </c>
      <c r="R19" s="467" t="s">
        <v>1512</v>
      </c>
      <c r="S19" s="468"/>
      <c r="T19" s="469"/>
      <c r="U19" s="6"/>
      <c r="V19" s="6"/>
      <c r="W19" s="53" t="s">
        <v>1282</v>
      </c>
      <c r="X19" s="6"/>
      <c r="Y19" s="6"/>
      <c r="Z19" s="6"/>
      <c r="AA19" s="6"/>
      <c r="AB19" s="6"/>
      <c r="AC19" s="6"/>
      <c r="AD19" s="6"/>
      <c r="AE19" s="6" t="s">
        <v>35</v>
      </c>
      <c r="AF19" s="467"/>
      <c r="AG19" s="468"/>
      <c r="AH19" s="469"/>
      <c r="AI19" s="6"/>
      <c r="AJ19" s="54"/>
      <c r="AK19" s="54"/>
      <c r="AL19" s="6"/>
      <c r="AM19" s="6"/>
      <c r="AN19" s="6"/>
      <c r="AO19" s="6"/>
      <c r="AP19" s="6"/>
      <c r="AQ19" s="6"/>
      <c r="AR19" s="6"/>
      <c r="AS19" s="6"/>
      <c r="AT19" s="6"/>
      <c r="AU19" s="2"/>
      <c r="AV19" s="2"/>
      <c r="AW19" s="2"/>
      <c r="AX19" s="2"/>
    </row>
    <row r="20" spans="1:50" s="301" customFormat="1" ht="21" customHeight="1" outlineLevel="1">
      <c r="A20" s="2"/>
      <c r="B20" s="2"/>
      <c r="C20" s="53" t="s">
        <v>1283</v>
      </c>
      <c r="D20" s="2"/>
      <c r="E20" s="2"/>
      <c r="F20" s="2"/>
      <c r="G20" s="2"/>
      <c r="H20" s="2"/>
      <c r="I20" s="2"/>
      <c r="J20" s="6"/>
      <c r="K20" s="6"/>
      <c r="L20" s="6"/>
      <c r="M20" s="6"/>
      <c r="N20" s="6"/>
      <c r="O20" s="6"/>
      <c r="P20" s="6"/>
      <c r="Q20" s="6"/>
      <c r="R20" s="6"/>
      <c r="S20" s="2"/>
      <c r="T20" s="2"/>
      <c r="U20" s="2"/>
      <c r="V20" s="2"/>
      <c r="W20" s="2"/>
      <c r="X20" s="2"/>
      <c r="Y20" s="2"/>
      <c r="Z20" s="6" t="s">
        <v>35</v>
      </c>
      <c r="AA20" s="520"/>
      <c r="AB20" s="521"/>
      <c r="AC20" s="521"/>
      <c r="AD20" s="522"/>
      <c r="AE20" s="12" t="s">
        <v>674</v>
      </c>
      <c r="AF20" s="2"/>
      <c r="AG20" s="2"/>
      <c r="AH20" s="2"/>
      <c r="AI20" s="2"/>
      <c r="AJ20" s="300"/>
      <c r="AK20" s="300"/>
      <c r="AL20" s="300"/>
      <c r="AM20" s="300"/>
      <c r="AN20" s="300"/>
      <c r="AO20" s="300"/>
      <c r="AP20" s="6"/>
      <c r="AQ20" s="6"/>
      <c r="AR20" s="6"/>
      <c r="AS20" s="6"/>
      <c r="AT20" s="6"/>
      <c r="AU20" s="2"/>
      <c r="AV20" s="2"/>
      <c r="AW20" s="2"/>
      <c r="AX20" s="2"/>
    </row>
    <row r="21" spans="1:50" s="301" customFormat="1" ht="21" customHeight="1" outlineLevel="1">
      <c r="A21" s="2"/>
      <c r="B21" s="2"/>
      <c r="C21" s="53"/>
      <c r="D21" s="2"/>
      <c r="E21" s="2"/>
      <c r="F21" s="2"/>
      <c r="G21" s="2"/>
      <c r="H21" s="2"/>
      <c r="I21" s="2"/>
      <c r="J21" s="6"/>
      <c r="K21" s="6"/>
      <c r="L21" s="6"/>
      <c r="M21" s="6"/>
      <c r="N21" s="302"/>
      <c r="O21" s="302"/>
      <c r="P21" s="302"/>
      <c r="Q21" s="302"/>
      <c r="R21" s="302"/>
      <c r="S21" s="302"/>
      <c r="T21" s="302"/>
      <c r="U21" s="302"/>
      <c r="V21" s="302"/>
      <c r="W21" s="302"/>
      <c r="X21" s="302"/>
      <c r="Y21" s="302"/>
      <c r="Z21" s="53"/>
      <c r="AA21" s="6"/>
      <c r="AB21" s="6"/>
      <c r="AC21" s="6"/>
      <c r="AD21" s="6"/>
      <c r="AE21" s="6"/>
      <c r="AF21" s="6"/>
      <c r="AG21" s="6"/>
      <c r="AH21" s="6"/>
      <c r="AI21" s="238"/>
      <c r="AJ21" s="238"/>
      <c r="AK21" s="238"/>
      <c r="AL21" s="238"/>
      <c r="AM21" s="6"/>
      <c r="AN21" s="6"/>
      <c r="AO21" s="6"/>
      <c r="AP21" s="6"/>
      <c r="AQ21" s="6"/>
      <c r="AR21" s="6"/>
      <c r="AS21" s="6"/>
      <c r="AT21" s="6"/>
      <c r="AU21" s="2"/>
      <c r="AV21" s="2"/>
      <c r="AW21" s="2"/>
      <c r="AX21" s="2"/>
    </row>
    <row r="22" spans="1:50" s="301" customFormat="1" ht="21" customHeight="1" outlineLevel="1">
      <c r="A22" s="2"/>
      <c r="B22" s="2"/>
      <c r="C22" s="53" t="s">
        <v>1281</v>
      </c>
      <c r="D22" s="2"/>
      <c r="E22" s="2"/>
      <c r="F22" s="2"/>
      <c r="G22" s="2"/>
      <c r="H22" s="2"/>
      <c r="I22" s="2"/>
      <c r="J22" s="6"/>
      <c r="K22" s="6"/>
      <c r="L22" s="6"/>
      <c r="M22" s="6"/>
      <c r="N22" s="6"/>
      <c r="O22" s="6"/>
      <c r="P22" s="6"/>
      <c r="Q22" s="6"/>
      <c r="R22" s="6"/>
      <c r="S22" s="6"/>
      <c r="T22" s="6"/>
      <c r="U22" s="6"/>
      <c r="V22" s="6"/>
      <c r="W22" s="6"/>
      <c r="X22" s="6"/>
      <c r="Y22" s="6"/>
      <c r="Z22" s="6"/>
      <c r="AA22" s="6"/>
      <c r="AB22" s="6"/>
      <c r="AC22" s="6"/>
      <c r="AD22" s="6"/>
      <c r="AE22" s="6"/>
      <c r="AF22" s="6"/>
      <c r="AG22" s="6"/>
      <c r="AH22" s="6"/>
      <c r="AI22" s="6"/>
      <c r="AJ22" s="54"/>
      <c r="AK22" s="54"/>
      <c r="AL22" s="6"/>
      <c r="AM22" s="6"/>
      <c r="AN22" s="6"/>
      <c r="AO22" s="6"/>
      <c r="AP22" s="6"/>
      <c r="AQ22" s="6"/>
      <c r="AR22" s="6"/>
      <c r="AS22" s="6"/>
      <c r="AT22" s="6"/>
      <c r="AU22" s="2"/>
      <c r="AV22" s="2"/>
      <c r="AW22" s="2"/>
      <c r="AX22" s="2"/>
    </row>
    <row r="23" spans="1:50" s="301" customFormat="1" ht="21" customHeight="1" outlineLevel="1">
      <c r="A23" s="2"/>
      <c r="B23" s="2"/>
      <c r="C23" s="53" t="s">
        <v>1288</v>
      </c>
      <c r="D23" s="2"/>
      <c r="E23" s="2"/>
      <c r="F23" s="2"/>
      <c r="G23" s="2"/>
      <c r="H23" s="2"/>
      <c r="I23" s="2"/>
      <c r="J23" s="6"/>
      <c r="K23" s="6"/>
      <c r="L23" s="6"/>
      <c r="M23" s="6"/>
      <c r="N23" s="6"/>
      <c r="O23" s="6"/>
      <c r="P23" s="6"/>
      <c r="Q23" s="6" t="s">
        <v>35</v>
      </c>
      <c r="R23" s="467" t="s">
        <v>1512</v>
      </c>
      <c r="S23" s="468"/>
      <c r="T23" s="469"/>
      <c r="U23" s="6"/>
      <c r="V23" s="6"/>
      <c r="W23" s="53" t="s">
        <v>1282</v>
      </c>
      <c r="X23" s="6"/>
      <c r="Y23" s="6"/>
      <c r="Z23" s="6"/>
      <c r="AA23" s="6"/>
      <c r="AB23" s="6"/>
      <c r="AC23" s="6"/>
      <c r="AD23" s="6"/>
      <c r="AE23" s="6" t="s">
        <v>35</v>
      </c>
      <c r="AF23" s="467"/>
      <c r="AG23" s="468"/>
      <c r="AH23" s="469"/>
      <c r="AI23" s="6"/>
      <c r="AJ23" s="54"/>
      <c r="AK23" s="54"/>
      <c r="AL23" s="6"/>
      <c r="AM23" s="6"/>
      <c r="AN23" s="6"/>
      <c r="AO23" s="6"/>
      <c r="AP23" s="6"/>
      <c r="AQ23" s="6"/>
      <c r="AR23" s="6"/>
      <c r="AS23" s="6"/>
      <c r="AT23" s="6"/>
      <c r="AU23" s="2"/>
      <c r="AV23" s="2"/>
      <c r="AW23" s="2"/>
      <c r="AX23" s="2"/>
    </row>
    <row r="24" spans="1:50" s="301" customFormat="1" ht="21" customHeight="1" outlineLevel="1">
      <c r="A24" s="2"/>
      <c r="B24" s="2"/>
      <c r="C24" s="53" t="s">
        <v>1289</v>
      </c>
      <c r="D24" s="2"/>
      <c r="E24" s="2"/>
      <c r="F24" s="2"/>
      <c r="G24" s="2"/>
      <c r="H24" s="2"/>
      <c r="I24" s="2"/>
      <c r="J24" s="6"/>
      <c r="K24" s="6"/>
      <c r="L24" s="6"/>
      <c r="M24" s="6"/>
      <c r="N24" s="6"/>
      <c r="O24" s="6"/>
      <c r="P24" s="6"/>
      <c r="Q24" s="6"/>
      <c r="R24" s="6"/>
      <c r="S24" s="2"/>
      <c r="T24" s="2"/>
      <c r="U24" s="2"/>
      <c r="V24" s="2"/>
      <c r="W24" s="2"/>
      <c r="X24" s="2"/>
      <c r="Y24" s="2"/>
      <c r="Z24" s="6" t="s">
        <v>35</v>
      </c>
      <c r="AA24" s="520"/>
      <c r="AB24" s="521"/>
      <c r="AC24" s="521"/>
      <c r="AD24" s="522"/>
      <c r="AE24" s="12" t="s">
        <v>674</v>
      </c>
      <c r="AF24" s="2"/>
      <c r="AG24" s="2"/>
      <c r="AH24" s="2"/>
      <c r="AI24" s="2"/>
      <c r="AJ24" s="300"/>
      <c r="AK24" s="300"/>
      <c r="AL24" s="300"/>
      <c r="AM24" s="300"/>
      <c r="AN24" s="300"/>
      <c r="AO24" s="300"/>
      <c r="AP24" s="6"/>
      <c r="AQ24" s="6"/>
      <c r="AR24" s="6"/>
      <c r="AS24" s="6"/>
      <c r="AT24" s="6"/>
      <c r="AU24" s="2"/>
      <c r="AV24" s="2"/>
      <c r="AW24" s="2"/>
      <c r="AX24" s="2"/>
    </row>
    <row r="25" spans="1:50" customFormat="1" ht="21" customHeight="1" outlineLevel="1"/>
    <row r="26" spans="1:50" customFormat="1" ht="21" customHeight="1" outlineLevel="1">
      <c r="C26" s="53" t="s">
        <v>1284</v>
      </c>
      <c r="Z26" s="583" t="s">
        <v>1285</v>
      </c>
      <c r="AA26" s="583"/>
      <c r="AB26" s="583"/>
      <c r="AC26" s="583"/>
    </row>
    <row r="27" spans="1:50" s="301" customFormat="1" ht="18.75" outlineLevel="1">
      <c r="A27" s="2"/>
      <c r="B27" s="2"/>
      <c r="C27" s="2"/>
      <c r="D27" s="53"/>
      <c r="E27" s="2"/>
      <c r="F27" s="2"/>
      <c r="G27" s="2"/>
      <c r="H27" s="2"/>
      <c r="I27" s="2"/>
      <c r="J27" s="2"/>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2"/>
      <c r="AV27" s="2"/>
      <c r="AW27" s="2"/>
      <c r="AX27" s="2"/>
    </row>
    <row r="28" spans="1:50" s="301" customFormat="1" ht="21" customHeight="1" outlineLevel="1">
      <c r="A28" s="2"/>
      <c r="B28" s="2"/>
      <c r="C28" s="53" t="s">
        <v>669</v>
      </c>
      <c r="D28" s="2"/>
      <c r="E28" s="2"/>
      <c r="F28" s="2"/>
      <c r="G28" s="2"/>
      <c r="H28" s="2"/>
      <c r="I28" s="2"/>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O28" s="6"/>
      <c r="AP28" s="6"/>
      <c r="AQ28" s="6"/>
      <c r="AR28" s="6"/>
      <c r="AS28" s="6"/>
      <c r="AT28" s="6"/>
      <c r="AU28" s="2"/>
      <c r="AV28" s="2"/>
      <c r="AW28" s="2"/>
      <c r="AX28" s="2"/>
    </row>
    <row r="29" spans="1:50" s="301" customFormat="1" ht="21" customHeight="1" outlineLevel="1">
      <c r="A29" s="2"/>
      <c r="B29" s="2"/>
      <c r="C29" s="584" t="s">
        <v>1290</v>
      </c>
      <c r="D29" s="584"/>
      <c r="E29" s="584"/>
      <c r="F29" s="584"/>
      <c r="G29" s="584"/>
      <c r="H29" s="584"/>
      <c r="I29" s="584"/>
      <c r="J29" s="584"/>
      <c r="K29" s="584"/>
      <c r="L29" s="584"/>
      <c r="M29" s="584"/>
      <c r="N29" s="584"/>
      <c r="O29" s="584"/>
      <c r="P29" s="584"/>
      <c r="Q29" s="584"/>
      <c r="R29" s="584"/>
      <c r="S29" s="584"/>
      <c r="T29" s="584"/>
      <c r="U29" s="584"/>
      <c r="V29" s="584"/>
      <c r="W29" s="6" t="s">
        <v>35</v>
      </c>
      <c r="X29" s="467" t="s">
        <v>668</v>
      </c>
      <c r="Y29" s="468"/>
      <c r="Z29" s="469"/>
      <c r="AA29" s="6"/>
      <c r="AB29" s="6"/>
      <c r="AC29" s="6"/>
      <c r="AD29" s="6"/>
      <c r="AE29" s="6"/>
      <c r="AF29" s="6"/>
      <c r="AG29" s="6"/>
      <c r="AH29" s="6"/>
      <c r="AI29" s="6"/>
      <c r="AJ29" s="6"/>
      <c r="AK29" s="6"/>
      <c r="AL29" s="6"/>
      <c r="AM29" s="6"/>
      <c r="AO29" s="6"/>
      <c r="AP29" s="6"/>
      <c r="AQ29" s="6"/>
      <c r="AR29" s="6"/>
      <c r="AS29" s="6"/>
      <c r="AT29" s="6"/>
      <c r="AU29" s="2"/>
      <c r="AV29" s="2"/>
      <c r="AW29" s="2"/>
      <c r="AX29" s="2"/>
    </row>
    <row r="30" spans="1:50" s="301" customFormat="1" ht="21" customHeight="1" outlineLevel="1">
      <c r="A30" s="2"/>
      <c r="B30" s="2"/>
      <c r="C30" s="53" t="s">
        <v>1291</v>
      </c>
      <c r="D30" s="2"/>
      <c r="E30" s="2"/>
      <c r="F30" s="2"/>
      <c r="G30" s="2"/>
      <c r="H30" s="2"/>
      <c r="I30" s="2"/>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O30" s="6"/>
      <c r="AP30" s="6"/>
      <c r="AQ30" s="2"/>
      <c r="AR30" s="6"/>
      <c r="AS30" s="6"/>
      <c r="AT30" s="6"/>
      <c r="AU30" s="2"/>
      <c r="AV30" s="2"/>
      <c r="AW30" s="2"/>
      <c r="AX30" s="2"/>
    </row>
    <row r="31" spans="1:50" s="301" customFormat="1" ht="21" customHeight="1" outlineLevel="1">
      <c r="A31" s="2"/>
      <c r="B31" s="2"/>
      <c r="C31" s="584" t="s">
        <v>1292</v>
      </c>
      <c r="D31" s="585"/>
      <c r="E31" s="585"/>
      <c r="F31" s="585"/>
      <c r="G31" s="585"/>
      <c r="H31" s="585"/>
      <c r="I31" s="585"/>
      <c r="J31" s="585"/>
      <c r="K31" s="585"/>
      <c r="L31" s="585"/>
      <c r="M31" s="586"/>
      <c r="N31" s="540">
        <v>10</v>
      </c>
      <c r="O31" s="541"/>
      <c r="P31" s="542"/>
      <c r="Q31" s="6" t="s">
        <v>31</v>
      </c>
      <c r="AU31" s="2"/>
      <c r="AV31" s="2"/>
      <c r="AW31" s="2"/>
      <c r="AX31" s="2"/>
    </row>
    <row r="32" spans="1:50" s="301" customFormat="1" ht="21" customHeight="1" outlineLevel="1">
      <c r="A32" s="2"/>
      <c r="B32" s="2"/>
      <c r="C32" s="584" t="s">
        <v>1294</v>
      </c>
      <c r="D32" s="585"/>
      <c r="E32" s="585"/>
      <c r="F32" s="585"/>
      <c r="G32" s="585"/>
      <c r="H32" s="585"/>
      <c r="I32" s="585"/>
      <c r="J32" s="585"/>
      <c r="K32" s="585"/>
      <c r="L32" s="585"/>
      <c r="M32" s="585"/>
      <c r="N32" s="585"/>
      <c r="O32" s="585"/>
      <c r="P32" s="585"/>
      <c r="Q32" s="585"/>
      <c r="R32" s="585"/>
      <c r="S32" s="585"/>
      <c r="T32" s="585"/>
      <c r="U32" s="585"/>
      <c r="V32" s="585"/>
      <c r="W32" s="585"/>
      <c r="X32" s="585"/>
      <c r="Y32" s="585"/>
      <c r="Z32" s="585"/>
      <c r="AA32" s="585"/>
      <c r="AB32" s="586"/>
      <c r="AC32" s="540">
        <v>2</v>
      </c>
      <c r="AD32" s="542"/>
      <c r="AE32" s="300" t="s">
        <v>56</v>
      </c>
      <c r="AF32" s="300"/>
      <c r="AG32" s="6"/>
      <c r="AH32" s="589">
        <f>IFERROR(AC32/N31*100,"")</f>
        <v>20</v>
      </c>
      <c r="AI32" s="589"/>
      <c r="AJ32" s="257" t="s">
        <v>674</v>
      </c>
      <c r="AK32" s="6" t="s">
        <v>33</v>
      </c>
      <c r="AL32" s="303"/>
      <c r="AM32" s="2"/>
      <c r="AN32" s="2"/>
      <c r="AO32" s="2"/>
      <c r="AP32" s="2"/>
      <c r="AQ32" s="2"/>
      <c r="AR32" s="237"/>
      <c r="AS32" s="6"/>
      <c r="AT32" s="2"/>
      <c r="AU32" s="2"/>
      <c r="AV32" s="2"/>
      <c r="AW32" s="2"/>
    </row>
    <row r="33" spans="1:75" s="301" customFormat="1" ht="17.25" outlineLevel="1">
      <c r="A33" s="2"/>
      <c r="B33" s="2"/>
      <c r="C33" s="53" t="s">
        <v>834</v>
      </c>
      <c r="D33" s="2"/>
      <c r="E33" s="2"/>
      <c r="F33" s="2"/>
      <c r="G33" s="2"/>
      <c r="H33" s="91"/>
      <c r="I33" s="91"/>
      <c r="J33" s="303"/>
      <c r="K33" s="303"/>
      <c r="L33" s="303"/>
      <c r="M33" s="54"/>
      <c r="N33" s="12"/>
      <c r="O33" s="303"/>
      <c r="P33" s="590" t="s">
        <v>833</v>
      </c>
      <c r="Q33" s="377"/>
      <c r="R33" s="377"/>
      <c r="S33" s="377"/>
      <c r="T33" s="377"/>
      <c r="U33" s="377"/>
      <c r="V33" s="377"/>
      <c r="W33" s="377"/>
      <c r="X33" s="378"/>
      <c r="Y33" s="590" t="s">
        <v>842</v>
      </c>
      <c r="Z33" s="377"/>
      <c r="AA33" s="378"/>
      <c r="AB33" s="590" t="s">
        <v>835</v>
      </c>
      <c r="AC33" s="377"/>
      <c r="AD33" s="377"/>
      <c r="AE33" s="377"/>
      <c r="AF33" s="377"/>
      <c r="AG33" s="377"/>
      <c r="AH33" s="377"/>
      <c r="AI33" s="377"/>
      <c r="AJ33" s="377"/>
      <c r="AK33" s="377"/>
      <c r="AL33" s="377"/>
      <c r="AM33" s="377"/>
      <c r="AN33" s="377"/>
      <c r="AO33" s="377"/>
      <c r="AP33" s="377"/>
      <c r="AQ33" s="377"/>
      <c r="AR33" s="377"/>
      <c r="AS33" s="378"/>
      <c r="AT33" s="303"/>
      <c r="AU33" s="2"/>
      <c r="AV33" s="2"/>
      <c r="AW33" s="2"/>
      <c r="AX33" s="2"/>
    </row>
    <row r="34" spans="1:75" s="301" customFormat="1" ht="17.25" outlineLevel="1">
      <c r="A34" s="2"/>
      <c r="B34" s="2"/>
      <c r="C34" s="256" t="s">
        <v>1277</v>
      </c>
      <c r="E34" s="2"/>
      <c r="F34" s="2"/>
      <c r="G34" s="2"/>
      <c r="H34" s="91"/>
      <c r="I34" s="91"/>
      <c r="J34" s="303"/>
      <c r="K34" s="303"/>
      <c r="L34" s="303"/>
      <c r="M34" s="54"/>
      <c r="N34" s="12"/>
      <c r="O34" s="303"/>
      <c r="P34" s="588" t="s">
        <v>838</v>
      </c>
      <c r="Q34" s="588"/>
      <c r="R34" s="588"/>
      <c r="S34" s="588"/>
      <c r="T34" s="588"/>
      <c r="U34" s="588"/>
      <c r="V34" s="588"/>
      <c r="W34" s="588"/>
      <c r="X34" s="588"/>
      <c r="Y34" s="509">
        <v>1</v>
      </c>
      <c r="Z34" s="510"/>
      <c r="AA34" s="311" t="s">
        <v>31</v>
      </c>
      <c r="AB34" s="517" t="s">
        <v>837</v>
      </c>
      <c r="AC34" s="518"/>
      <c r="AD34" s="518"/>
      <c r="AE34" s="518"/>
      <c r="AF34" s="518"/>
      <c r="AG34" s="518"/>
      <c r="AH34" s="518"/>
      <c r="AI34" s="518"/>
      <c r="AJ34" s="518"/>
      <c r="AK34" s="518"/>
      <c r="AL34" s="518"/>
      <c r="AM34" s="518"/>
      <c r="AN34" s="518"/>
      <c r="AO34" s="518"/>
      <c r="AP34" s="518"/>
      <c r="AQ34" s="518"/>
      <c r="AR34" s="518"/>
      <c r="AS34" s="519"/>
      <c r="AT34" s="303"/>
      <c r="AU34" s="2"/>
      <c r="AV34" s="2"/>
      <c r="AW34" s="2"/>
      <c r="AX34" s="2"/>
    </row>
    <row r="35" spans="1:75" s="301" customFormat="1" ht="17.25" customHeight="1" outlineLevel="1">
      <c r="A35" s="2"/>
      <c r="B35" s="2"/>
      <c r="C35" s="587" t="s">
        <v>1293</v>
      </c>
      <c r="D35" s="587"/>
      <c r="E35" s="587"/>
      <c r="F35" s="587"/>
      <c r="G35" s="587"/>
      <c r="H35" s="587"/>
      <c r="I35" s="587"/>
      <c r="J35" s="587"/>
      <c r="K35" s="587"/>
      <c r="L35" s="587"/>
      <c r="M35" s="587"/>
      <c r="N35" s="587"/>
      <c r="O35" s="303"/>
      <c r="P35" s="588" t="s">
        <v>839</v>
      </c>
      <c r="Q35" s="588"/>
      <c r="R35" s="588"/>
      <c r="S35" s="588"/>
      <c r="T35" s="588"/>
      <c r="U35" s="588"/>
      <c r="V35" s="588"/>
      <c r="W35" s="588"/>
      <c r="X35" s="588"/>
      <c r="Y35" s="509"/>
      <c r="Z35" s="510"/>
      <c r="AA35" s="311" t="s">
        <v>31</v>
      </c>
      <c r="AB35" s="517"/>
      <c r="AC35" s="518"/>
      <c r="AD35" s="518"/>
      <c r="AE35" s="518"/>
      <c r="AF35" s="518"/>
      <c r="AG35" s="518"/>
      <c r="AH35" s="518"/>
      <c r="AI35" s="518"/>
      <c r="AJ35" s="518"/>
      <c r="AK35" s="518"/>
      <c r="AL35" s="518"/>
      <c r="AM35" s="518"/>
      <c r="AN35" s="518"/>
      <c r="AO35" s="518"/>
      <c r="AP35" s="518"/>
      <c r="AQ35" s="518"/>
      <c r="AR35" s="518"/>
      <c r="AS35" s="519"/>
      <c r="AT35" s="303"/>
      <c r="AU35" s="2"/>
      <c r="AV35" s="2"/>
      <c r="AW35" s="2"/>
      <c r="AX35" s="2"/>
    </row>
    <row r="36" spans="1:75" s="301" customFormat="1" ht="17.25" customHeight="1" outlineLevel="1">
      <c r="A36" s="2"/>
      <c r="B36" s="2"/>
      <c r="C36" s="587"/>
      <c r="D36" s="587"/>
      <c r="E36" s="587"/>
      <c r="F36" s="587"/>
      <c r="G36" s="587"/>
      <c r="H36" s="587"/>
      <c r="I36" s="587"/>
      <c r="J36" s="587"/>
      <c r="K36" s="587"/>
      <c r="L36" s="587"/>
      <c r="M36" s="587"/>
      <c r="N36" s="587"/>
      <c r="O36" s="303"/>
      <c r="P36" s="588" t="s">
        <v>840</v>
      </c>
      <c r="Q36" s="588"/>
      <c r="R36" s="588"/>
      <c r="S36" s="588"/>
      <c r="T36" s="588"/>
      <c r="U36" s="588"/>
      <c r="V36" s="588"/>
      <c r="W36" s="588"/>
      <c r="X36" s="588"/>
      <c r="Y36" s="509">
        <v>1</v>
      </c>
      <c r="Z36" s="510"/>
      <c r="AA36" s="304" t="s">
        <v>31</v>
      </c>
      <c r="AB36" s="517" t="s">
        <v>836</v>
      </c>
      <c r="AC36" s="518"/>
      <c r="AD36" s="518"/>
      <c r="AE36" s="518"/>
      <c r="AF36" s="518"/>
      <c r="AG36" s="518"/>
      <c r="AH36" s="518"/>
      <c r="AI36" s="518"/>
      <c r="AJ36" s="518"/>
      <c r="AK36" s="518"/>
      <c r="AL36" s="518"/>
      <c r="AM36" s="518"/>
      <c r="AN36" s="518"/>
      <c r="AO36" s="518"/>
      <c r="AP36" s="518"/>
      <c r="AQ36" s="518"/>
      <c r="AR36" s="518"/>
      <c r="AS36" s="519"/>
      <c r="AT36" s="303"/>
      <c r="AU36" s="2"/>
      <c r="AV36" s="2"/>
      <c r="AW36" s="2"/>
      <c r="AX36" s="2"/>
    </row>
    <row r="37" spans="1:75" s="301" customFormat="1" ht="21" customHeight="1" outlineLevel="1">
      <c r="A37" s="2"/>
      <c r="B37" s="2"/>
      <c r="C37" s="53" t="s">
        <v>797</v>
      </c>
      <c r="D37" s="2"/>
      <c r="E37" s="2"/>
      <c r="F37" s="2"/>
      <c r="G37" s="2"/>
      <c r="H37" s="91"/>
      <c r="I37" s="91"/>
      <c r="J37" s="303"/>
      <c r="K37" s="303"/>
      <c r="L37" s="303"/>
      <c r="M37" s="54"/>
      <c r="N37" s="54"/>
      <c r="O37" s="54"/>
      <c r="P37" s="54"/>
      <c r="Q37" s="54"/>
      <c r="R37" s="54"/>
      <c r="S37" s="54"/>
      <c r="T37" s="54"/>
      <c r="U37" s="54"/>
      <c r="V37" s="54"/>
      <c r="W37" s="54"/>
      <c r="X37" s="54"/>
      <c r="Y37" s="54"/>
      <c r="Z37" s="54"/>
      <c r="AA37" s="54"/>
      <c r="AB37" s="54"/>
      <c r="AC37" s="54"/>
      <c r="AD37" s="54"/>
      <c r="AE37" s="54"/>
      <c r="AF37" s="54"/>
      <c r="AG37" s="54"/>
      <c r="AH37" s="54"/>
      <c r="AI37" s="54"/>
      <c r="AJ37" s="54"/>
      <c r="AK37" s="54"/>
      <c r="AL37" s="54"/>
      <c r="AM37" s="54"/>
      <c r="AN37" s="54"/>
      <c r="AO37" s="54"/>
      <c r="AP37" s="6"/>
      <c r="AQ37" s="6"/>
      <c r="AR37" s="237"/>
      <c r="AS37" s="237"/>
      <c r="AT37" s="6"/>
      <c r="AU37" s="2"/>
      <c r="AV37" s="2"/>
      <c r="AW37" s="2"/>
      <c r="AX37" s="2"/>
    </row>
    <row r="38" spans="1:75" s="301" customFormat="1" ht="21" customHeight="1" outlineLevel="1">
      <c r="A38" s="2"/>
      <c r="B38" s="2"/>
      <c r="C38" s="53"/>
      <c r="D38" s="308" t="s">
        <v>668</v>
      </c>
      <c r="E38" s="300" t="s">
        <v>992</v>
      </c>
      <c r="F38" s="300"/>
      <c r="G38" s="300"/>
      <c r="H38" s="12"/>
      <c r="I38" s="12"/>
      <c r="J38" s="300"/>
      <c r="K38" s="300"/>
      <c r="L38" s="300"/>
      <c r="M38" s="53"/>
      <c r="N38" s="53"/>
      <c r="O38" s="53"/>
      <c r="P38" s="308" t="s">
        <v>668</v>
      </c>
      <c r="Q38" s="300" t="s">
        <v>802</v>
      </c>
      <c r="R38" s="53"/>
      <c r="S38" s="53"/>
      <c r="T38" s="53"/>
      <c r="U38" s="53"/>
      <c r="V38" s="53"/>
      <c r="W38" s="53"/>
      <c r="X38" s="53"/>
      <c r="Y38" s="53"/>
      <c r="Z38" s="53"/>
      <c r="AA38" s="53"/>
      <c r="AB38" s="53"/>
      <c r="AC38" s="308"/>
      <c r="AD38" s="300" t="s">
        <v>805</v>
      </c>
      <c r="AE38" s="53"/>
      <c r="AF38" s="53"/>
      <c r="AG38" s="53"/>
      <c r="AH38" s="53"/>
      <c r="AI38" s="53"/>
      <c r="AJ38" s="53"/>
      <c r="AK38" s="53"/>
      <c r="AL38" s="53"/>
      <c r="AM38" s="53"/>
      <c r="AN38" s="53"/>
      <c r="AO38" s="53"/>
      <c r="AP38" s="12"/>
      <c r="AQ38" s="12"/>
      <c r="AR38" s="86"/>
      <c r="AS38" s="86"/>
      <c r="AT38" s="12"/>
      <c r="AU38" s="2"/>
      <c r="AV38" s="2"/>
      <c r="AW38" s="2"/>
      <c r="AX38" s="2"/>
    </row>
    <row r="39" spans="1:75" s="301" customFormat="1" ht="21" customHeight="1" outlineLevel="1">
      <c r="A39" s="2"/>
      <c r="B39" s="2"/>
      <c r="C39" s="53"/>
      <c r="D39" s="308"/>
      <c r="E39" s="300" t="s">
        <v>993</v>
      </c>
      <c r="F39" s="300"/>
      <c r="G39" s="300"/>
      <c r="H39" s="12"/>
      <c r="I39" s="12"/>
      <c r="J39" s="300"/>
      <c r="K39" s="300"/>
      <c r="L39" s="300"/>
      <c r="M39" s="53"/>
      <c r="N39" s="53"/>
      <c r="O39" s="53"/>
      <c r="P39" s="308"/>
      <c r="Q39" s="300" t="s">
        <v>803</v>
      </c>
      <c r="R39" s="53"/>
      <c r="S39" s="53"/>
      <c r="T39" s="53"/>
      <c r="U39" s="53"/>
      <c r="V39" s="53"/>
      <c r="W39" s="53"/>
      <c r="X39" s="53"/>
      <c r="Y39" s="53"/>
      <c r="Z39" s="53"/>
      <c r="AA39" s="53"/>
      <c r="AB39" s="53"/>
      <c r="AC39" s="308"/>
      <c r="AD39" s="300" t="s">
        <v>806</v>
      </c>
      <c r="AE39" s="53"/>
      <c r="AF39" s="53"/>
      <c r="AG39" s="53"/>
      <c r="AH39" s="594"/>
      <c r="AI39" s="594"/>
      <c r="AJ39" s="594"/>
      <c r="AK39" s="594"/>
      <c r="AL39" s="594"/>
      <c r="AM39" s="594"/>
      <c r="AN39" s="594"/>
      <c r="AO39" s="594"/>
      <c r="AP39" s="594"/>
      <c r="AQ39" s="594"/>
      <c r="AR39" s="594"/>
      <c r="AS39" s="594"/>
      <c r="AT39" s="12"/>
      <c r="AU39" s="2"/>
      <c r="AV39" s="2"/>
      <c r="AW39" s="2"/>
      <c r="AX39" s="2"/>
    </row>
    <row r="40" spans="1:75" s="301" customFormat="1" ht="21" customHeight="1" outlineLevel="1">
      <c r="A40" s="2"/>
      <c r="B40" s="2"/>
      <c r="C40" s="53"/>
      <c r="D40" s="308"/>
      <c r="E40" s="300" t="s">
        <v>994</v>
      </c>
      <c r="F40" s="300"/>
      <c r="G40" s="300"/>
      <c r="H40" s="12"/>
      <c r="I40" s="12"/>
      <c r="J40" s="300"/>
      <c r="K40" s="300"/>
      <c r="L40" s="300"/>
      <c r="M40" s="53"/>
      <c r="N40" s="53"/>
      <c r="O40" s="53"/>
      <c r="P40" s="308"/>
      <c r="Q40" s="300" t="s">
        <v>804</v>
      </c>
      <c r="R40" s="53"/>
      <c r="S40" s="53"/>
      <c r="T40" s="53"/>
      <c r="U40" s="53"/>
      <c r="V40" s="53"/>
      <c r="W40" s="53"/>
      <c r="X40" s="53"/>
      <c r="Y40" s="53"/>
      <c r="Z40" s="53"/>
      <c r="AA40" s="53"/>
      <c r="AB40" s="53"/>
      <c r="AC40" s="300"/>
      <c r="AD40" s="300"/>
      <c r="AE40" s="53"/>
      <c r="AF40" s="53"/>
      <c r="AG40" s="53"/>
      <c r="AH40" s="594"/>
      <c r="AI40" s="594"/>
      <c r="AJ40" s="594"/>
      <c r="AK40" s="594"/>
      <c r="AL40" s="594"/>
      <c r="AM40" s="594"/>
      <c r="AN40" s="594"/>
      <c r="AO40" s="594"/>
      <c r="AP40" s="594"/>
      <c r="AQ40" s="594"/>
      <c r="AR40" s="594"/>
      <c r="AS40" s="594"/>
      <c r="AT40" s="12"/>
      <c r="AU40" s="2"/>
      <c r="AV40" s="2"/>
      <c r="AW40" s="2"/>
      <c r="AX40" s="2"/>
    </row>
    <row r="41" spans="1:75" s="301" customFormat="1" ht="21" customHeight="1" outlineLevel="1">
      <c r="A41" s="2"/>
      <c r="B41" s="2"/>
      <c r="C41" s="53" t="s">
        <v>1295</v>
      </c>
      <c r="D41" s="2"/>
      <c r="E41" s="2"/>
      <c r="F41" s="2"/>
      <c r="G41" s="2"/>
      <c r="H41" s="2"/>
      <c r="I41" s="2"/>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O41" s="6"/>
      <c r="AP41" s="6"/>
      <c r="AQ41" s="6"/>
      <c r="AR41" s="6"/>
      <c r="AS41" s="6"/>
      <c r="AT41" s="6"/>
      <c r="AU41" s="2"/>
      <c r="AV41" s="2"/>
      <c r="AW41" s="2"/>
      <c r="AX41" s="2"/>
    </row>
    <row r="42" spans="1:75" s="301" customFormat="1" ht="21" customHeight="1" outlineLevel="1">
      <c r="A42" s="2"/>
      <c r="B42" s="2"/>
      <c r="C42" s="53"/>
      <c r="D42" s="308"/>
      <c r="E42" s="300" t="s">
        <v>995</v>
      </c>
      <c r="F42" s="300"/>
      <c r="G42" s="300"/>
      <c r="H42" s="12"/>
      <c r="I42" s="12"/>
      <c r="J42" s="300"/>
      <c r="K42" s="300"/>
      <c r="L42" s="300"/>
      <c r="M42" s="53"/>
      <c r="N42" s="53"/>
      <c r="O42" s="53"/>
      <c r="P42" s="308"/>
      <c r="Q42" s="300" t="s">
        <v>798</v>
      </c>
      <c r="R42" s="53"/>
      <c r="S42" s="53"/>
      <c r="T42" s="53"/>
      <c r="U42" s="53"/>
      <c r="V42" s="53"/>
      <c r="W42" s="53"/>
      <c r="X42" s="53"/>
      <c r="Y42" s="53"/>
      <c r="Z42" s="53"/>
      <c r="AA42" s="53"/>
      <c r="AB42" s="53"/>
      <c r="AC42" s="308"/>
      <c r="AD42" s="300" t="s">
        <v>801</v>
      </c>
      <c r="AE42" s="53"/>
      <c r="AF42" s="53"/>
      <c r="AG42" s="53"/>
      <c r="AH42" s="53"/>
      <c r="AI42" s="53"/>
      <c r="AJ42" s="53"/>
      <c r="AK42" s="53"/>
      <c r="AL42" s="53"/>
      <c r="AM42" s="53"/>
      <c r="AN42" s="53"/>
      <c r="AO42" s="53"/>
      <c r="AP42" s="12"/>
      <c r="AQ42" s="12"/>
      <c r="AR42" s="86"/>
      <c r="AS42" s="86"/>
      <c r="AT42" s="12"/>
      <c r="AU42" s="2"/>
      <c r="AV42" s="2"/>
      <c r="AW42" s="2"/>
      <c r="AX42" s="2"/>
    </row>
    <row r="43" spans="1:75" s="301" customFormat="1" ht="21" customHeight="1" outlineLevel="1">
      <c r="A43" s="2"/>
      <c r="B43" s="2"/>
      <c r="C43" s="53"/>
      <c r="D43" s="308"/>
      <c r="E43" s="300" t="s">
        <v>996</v>
      </c>
      <c r="F43" s="300"/>
      <c r="G43" s="300"/>
      <c r="H43" s="12"/>
      <c r="I43" s="12"/>
      <c r="J43" s="300"/>
      <c r="K43" s="300"/>
      <c r="L43" s="300"/>
      <c r="M43" s="53"/>
      <c r="N43" s="53"/>
      <c r="O43" s="53"/>
      <c r="P43" s="308"/>
      <c r="Q43" s="300" t="s">
        <v>799</v>
      </c>
      <c r="R43" s="53"/>
      <c r="S43" s="53"/>
      <c r="T43" s="53"/>
      <c r="U43" s="53"/>
      <c r="V43" s="53"/>
      <c r="W43" s="53"/>
      <c r="X43" s="53"/>
      <c r="Y43" s="53"/>
      <c r="Z43" s="53"/>
      <c r="AA43" s="53"/>
      <c r="AB43" s="53"/>
      <c r="AC43" s="308"/>
      <c r="AD43" s="300" t="s">
        <v>795</v>
      </c>
      <c r="AE43" s="53"/>
      <c r="AF43" s="53"/>
      <c r="AG43" s="53"/>
      <c r="AH43" s="492"/>
      <c r="AI43" s="493"/>
      <c r="AJ43" s="493"/>
      <c r="AK43" s="493"/>
      <c r="AL43" s="493"/>
      <c r="AM43" s="493"/>
      <c r="AN43" s="493"/>
      <c r="AO43" s="493"/>
      <c r="AP43" s="493"/>
      <c r="AQ43" s="493"/>
      <c r="AR43" s="493"/>
      <c r="AS43" s="494"/>
      <c r="AT43" s="12"/>
      <c r="AU43" s="2"/>
      <c r="AV43" s="2"/>
      <c r="AW43" s="2"/>
      <c r="AX43" s="2"/>
    </row>
    <row r="44" spans="1:75" s="301" customFormat="1" ht="21" customHeight="1" outlineLevel="1">
      <c r="A44" s="2"/>
      <c r="B44" s="2"/>
      <c r="C44" s="53"/>
      <c r="D44" s="308"/>
      <c r="E44" s="300" t="s">
        <v>997</v>
      </c>
      <c r="F44" s="300"/>
      <c r="G44" s="300"/>
      <c r="H44" s="12"/>
      <c r="I44" s="12"/>
      <c r="J44" s="300"/>
      <c r="K44" s="300"/>
      <c r="L44" s="300"/>
      <c r="M44" s="53"/>
      <c r="N44" s="53"/>
      <c r="O44" s="53"/>
      <c r="P44" s="308"/>
      <c r="Q44" s="300" t="s">
        <v>832</v>
      </c>
      <c r="R44" s="53"/>
      <c r="S44" s="53"/>
      <c r="T44" s="53"/>
      <c r="U44" s="53"/>
      <c r="V44" s="53"/>
      <c r="W44" s="53"/>
      <c r="X44" s="53"/>
      <c r="Y44" s="53"/>
      <c r="Z44" s="53"/>
      <c r="AA44" s="53"/>
      <c r="AB44" s="53"/>
      <c r="AC44" s="300"/>
      <c r="AD44" s="300"/>
      <c r="AE44" s="53"/>
      <c r="AF44" s="53"/>
      <c r="AG44" s="53"/>
      <c r="AH44" s="495"/>
      <c r="AI44" s="496"/>
      <c r="AJ44" s="496"/>
      <c r="AK44" s="496"/>
      <c r="AL44" s="496"/>
      <c r="AM44" s="496"/>
      <c r="AN44" s="496"/>
      <c r="AO44" s="496"/>
      <c r="AP44" s="496"/>
      <c r="AQ44" s="496"/>
      <c r="AR44" s="496"/>
      <c r="AS44" s="497"/>
      <c r="AT44" s="12"/>
      <c r="AU44" s="2"/>
      <c r="AV44" s="2"/>
      <c r="AW44" s="2"/>
      <c r="AX44" s="2"/>
    </row>
    <row r="45" spans="1:75" s="301" customFormat="1" ht="21" customHeight="1" outlineLevel="1">
      <c r="A45" s="2"/>
      <c r="B45" s="2"/>
      <c r="C45" s="2"/>
      <c r="D45" s="53"/>
      <c r="E45" s="300"/>
      <c r="F45" s="300"/>
      <c r="G45" s="300"/>
      <c r="H45" s="300"/>
      <c r="I45" s="300"/>
      <c r="J45" s="300"/>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2"/>
      <c r="AV45" s="2"/>
      <c r="AW45" s="2"/>
      <c r="AX45" s="2"/>
    </row>
    <row r="46" spans="1:75" s="2" customFormat="1" ht="21" customHeight="1" outlineLevel="1">
      <c r="C46" s="53" t="s">
        <v>671</v>
      </c>
      <c r="K46" s="6"/>
      <c r="L46" s="6"/>
      <c r="M46" s="6"/>
      <c r="N46" s="6"/>
      <c r="O46" s="6"/>
      <c r="P46" s="6"/>
      <c r="Q46" s="6"/>
      <c r="R46" s="6"/>
      <c r="S46" s="6"/>
      <c r="T46" s="6"/>
      <c r="U46" s="6"/>
      <c r="V46" s="6"/>
      <c r="W46" s="6"/>
      <c r="X46" s="6"/>
      <c r="Y46" s="6"/>
      <c r="Z46" s="6"/>
      <c r="AA46" s="6"/>
      <c r="AB46" s="6"/>
      <c r="AC46" s="6"/>
      <c r="AD46" s="6"/>
      <c r="AE46" s="300"/>
      <c r="AF46" s="6"/>
      <c r="AG46" s="6"/>
      <c r="AH46" s="6"/>
      <c r="AI46" s="6"/>
      <c r="AJ46" s="6"/>
      <c r="AK46" s="6"/>
      <c r="AL46" s="6"/>
      <c r="AM46" s="6"/>
      <c r="AN46" s="6"/>
      <c r="AO46" s="6"/>
      <c r="AP46" s="6"/>
      <c r="AQ46" s="6"/>
      <c r="AR46" s="6"/>
      <c r="AS46" s="6"/>
      <c r="AT46" s="6"/>
      <c r="AY46" s="301"/>
      <c r="AZ46" s="301"/>
      <c r="BA46" s="301"/>
      <c r="BB46" s="301"/>
      <c r="BC46" s="301"/>
      <c r="BD46" s="301"/>
      <c r="BE46" s="301"/>
      <c r="BF46" s="301"/>
      <c r="BG46" s="301"/>
      <c r="BH46" s="301"/>
      <c r="BI46" s="301"/>
      <c r="BJ46" s="301"/>
      <c r="BK46" s="301"/>
      <c r="BL46" s="301"/>
      <c r="BM46" s="301"/>
      <c r="BN46" s="301"/>
      <c r="BO46" s="301"/>
      <c r="BP46" s="301"/>
      <c r="BQ46" s="301"/>
      <c r="BR46" s="301"/>
      <c r="BS46" s="301"/>
      <c r="BT46" s="301"/>
      <c r="BU46" s="301"/>
      <c r="BV46" s="301"/>
      <c r="BW46" s="301"/>
    </row>
    <row r="47" spans="1:75" s="2" customFormat="1" ht="21" customHeight="1" outlineLevel="1">
      <c r="C47" s="53" t="s">
        <v>1296</v>
      </c>
      <c r="K47" s="6"/>
      <c r="L47" s="6"/>
      <c r="M47" s="6"/>
      <c r="N47" s="6"/>
      <c r="O47" s="6"/>
      <c r="P47" s="6"/>
      <c r="Q47" s="6"/>
      <c r="R47" s="6"/>
      <c r="S47" s="6"/>
      <c r="T47" s="6"/>
      <c r="U47" s="6"/>
      <c r="V47" s="6"/>
      <c r="W47" s="6"/>
      <c r="X47" s="6"/>
      <c r="Y47" s="6"/>
      <c r="Z47" s="6"/>
      <c r="AA47" s="305" t="s">
        <v>1278</v>
      </c>
      <c r="AB47" s="6"/>
      <c r="AC47" s="6"/>
      <c r="AD47" s="6"/>
      <c r="AE47" s="6"/>
      <c r="AF47" s="6"/>
      <c r="AG47" s="6"/>
      <c r="AH47" s="6"/>
      <c r="AI47" s="6"/>
      <c r="AJ47" s="6"/>
      <c r="AK47" s="6"/>
      <c r="AL47" s="6"/>
      <c r="AM47" s="6"/>
      <c r="AN47" s="6"/>
      <c r="AO47" s="6"/>
      <c r="AP47" s="6"/>
      <c r="AQ47" s="6"/>
      <c r="AR47" s="6"/>
      <c r="AS47" s="6"/>
      <c r="AT47" s="6"/>
      <c r="AY47" s="301"/>
      <c r="AZ47" s="301"/>
      <c r="BA47" s="301"/>
      <c r="BB47" s="301"/>
      <c r="BC47" s="301"/>
      <c r="BD47" s="301"/>
      <c r="BE47" s="301"/>
      <c r="BF47" s="301"/>
      <c r="BG47" s="301"/>
      <c r="BH47" s="301"/>
      <c r="BI47" s="301"/>
      <c r="BJ47" s="301"/>
      <c r="BK47" s="301"/>
      <c r="BL47" s="301"/>
      <c r="BM47" s="301"/>
      <c r="BN47" s="301"/>
      <c r="BO47" s="301"/>
      <c r="BP47" s="301"/>
      <c r="BQ47" s="301"/>
      <c r="BR47" s="301"/>
      <c r="BS47" s="301"/>
      <c r="BT47" s="301"/>
      <c r="BU47" s="301"/>
      <c r="BV47" s="301"/>
      <c r="BW47" s="301"/>
    </row>
    <row r="48" spans="1:75" s="2" customFormat="1" ht="21" customHeight="1" outlineLevel="1">
      <c r="C48" s="65" t="s">
        <v>689</v>
      </c>
      <c r="D48" s="595" t="s">
        <v>672</v>
      </c>
      <c r="E48" s="596"/>
      <c r="F48" s="596"/>
      <c r="G48" s="596"/>
      <c r="H48" s="596"/>
      <c r="I48" s="597"/>
      <c r="J48" s="595" t="s">
        <v>673</v>
      </c>
      <c r="K48" s="596"/>
      <c r="L48" s="597"/>
      <c r="M48" s="598" t="s">
        <v>675</v>
      </c>
      <c r="N48" s="599"/>
      <c r="O48" s="599"/>
      <c r="P48" s="599"/>
      <c r="Q48" s="599"/>
      <c r="R48" s="599"/>
      <c r="S48" s="599"/>
      <c r="T48" s="599"/>
      <c r="U48" s="599"/>
      <c r="V48" s="599"/>
      <c r="W48" s="599"/>
      <c r="X48" s="599"/>
      <c r="Y48" s="599"/>
      <c r="Z48" s="599"/>
      <c r="AA48" s="599"/>
      <c r="AB48" s="599"/>
      <c r="AC48" s="599"/>
      <c r="AD48" s="599"/>
      <c r="AE48" s="599"/>
      <c r="AF48" s="599"/>
      <c r="AG48" s="599"/>
      <c r="AH48" s="599"/>
      <c r="AI48" s="599"/>
      <c r="AJ48" s="599"/>
      <c r="AK48" s="599"/>
      <c r="AL48" s="599"/>
      <c r="AM48" s="599"/>
      <c r="AN48" s="599"/>
      <c r="AO48" s="600"/>
      <c r="AP48" s="6"/>
      <c r="AQ48" s="6"/>
      <c r="AR48" s="6"/>
      <c r="AS48" s="6"/>
      <c r="AT48" s="6"/>
      <c r="AY48" s="301"/>
      <c r="AZ48" s="301"/>
      <c r="BA48" s="301"/>
      <c r="BB48" s="301"/>
      <c r="BC48" s="301"/>
      <c r="BD48" s="301"/>
      <c r="BE48" s="301"/>
      <c r="BF48" s="301"/>
      <c r="BG48" s="301"/>
      <c r="BH48" s="301"/>
      <c r="BI48" s="301"/>
      <c r="BJ48" s="301"/>
      <c r="BK48" s="301"/>
      <c r="BL48" s="301"/>
      <c r="BM48" s="301"/>
      <c r="BN48" s="301"/>
      <c r="BO48" s="301"/>
      <c r="BP48" s="301"/>
      <c r="BQ48" s="301"/>
      <c r="BR48" s="301"/>
      <c r="BS48" s="301"/>
      <c r="BT48" s="301"/>
      <c r="BU48" s="301"/>
      <c r="BV48" s="301"/>
      <c r="BW48" s="301"/>
    </row>
    <row r="49" spans="2:75" s="2" customFormat="1" ht="21" customHeight="1" outlineLevel="1">
      <c r="C49" s="65" t="s">
        <v>690</v>
      </c>
      <c r="D49" s="591" t="s">
        <v>676</v>
      </c>
      <c r="E49" s="592"/>
      <c r="F49" s="592"/>
      <c r="G49" s="592"/>
      <c r="H49" s="592"/>
      <c r="I49" s="593"/>
      <c r="J49" s="484"/>
      <c r="K49" s="485"/>
      <c r="L49" s="63" t="s">
        <v>674</v>
      </c>
      <c r="M49" s="504"/>
      <c r="N49" s="505"/>
      <c r="O49" s="505"/>
      <c r="P49" s="505"/>
      <c r="Q49" s="505"/>
      <c r="R49" s="505"/>
      <c r="S49" s="505"/>
      <c r="T49" s="505"/>
      <c r="U49" s="505"/>
      <c r="V49" s="505"/>
      <c r="W49" s="505"/>
      <c r="X49" s="505"/>
      <c r="Y49" s="505"/>
      <c r="Z49" s="505"/>
      <c r="AA49" s="505"/>
      <c r="AB49" s="505"/>
      <c r="AC49" s="505"/>
      <c r="AD49" s="505"/>
      <c r="AE49" s="505"/>
      <c r="AF49" s="505"/>
      <c r="AG49" s="505"/>
      <c r="AH49" s="505"/>
      <c r="AI49" s="505"/>
      <c r="AJ49" s="505"/>
      <c r="AK49" s="505"/>
      <c r="AL49" s="505"/>
      <c r="AM49" s="505"/>
      <c r="AN49" s="505"/>
      <c r="AO49" s="506"/>
      <c r="AP49" s="6"/>
      <c r="AQ49" s="6"/>
      <c r="AR49" s="6"/>
      <c r="AS49" s="6"/>
      <c r="AT49" s="6"/>
      <c r="AY49" s="301"/>
      <c r="AZ49" s="301"/>
      <c r="BA49" s="301"/>
      <c r="BB49" s="301"/>
      <c r="BC49" s="301"/>
      <c r="BD49" s="301"/>
      <c r="BE49" s="301"/>
      <c r="BF49" s="301"/>
      <c r="BG49" s="301"/>
      <c r="BH49" s="301"/>
      <c r="BI49" s="301"/>
      <c r="BJ49" s="301"/>
      <c r="BK49" s="301"/>
      <c r="BL49" s="301"/>
      <c r="BM49" s="301"/>
      <c r="BN49" s="301"/>
      <c r="BO49" s="301"/>
      <c r="BP49" s="301"/>
      <c r="BQ49" s="301"/>
      <c r="BR49" s="301"/>
      <c r="BS49" s="301"/>
      <c r="BT49" s="301"/>
      <c r="BU49" s="301"/>
      <c r="BV49" s="301"/>
      <c r="BW49" s="301"/>
    </row>
    <row r="50" spans="2:75" s="2" customFormat="1" ht="21" customHeight="1" outlineLevel="1">
      <c r="C50" s="65" t="s">
        <v>691</v>
      </c>
      <c r="D50" s="591" t="s">
        <v>677</v>
      </c>
      <c r="E50" s="592"/>
      <c r="F50" s="592"/>
      <c r="G50" s="592"/>
      <c r="H50" s="592"/>
      <c r="I50" s="593"/>
      <c r="J50" s="484"/>
      <c r="K50" s="485"/>
      <c r="L50" s="63" t="s">
        <v>674</v>
      </c>
      <c r="M50" s="504"/>
      <c r="N50" s="505"/>
      <c r="O50" s="505"/>
      <c r="P50" s="505"/>
      <c r="Q50" s="505"/>
      <c r="R50" s="505"/>
      <c r="S50" s="505"/>
      <c r="T50" s="505"/>
      <c r="U50" s="505"/>
      <c r="V50" s="505"/>
      <c r="W50" s="505"/>
      <c r="X50" s="505"/>
      <c r="Y50" s="505"/>
      <c r="Z50" s="505"/>
      <c r="AA50" s="505"/>
      <c r="AB50" s="505"/>
      <c r="AC50" s="505"/>
      <c r="AD50" s="505"/>
      <c r="AE50" s="505"/>
      <c r="AF50" s="505"/>
      <c r="AG50" s="505"/>
      <c r="AH50" s="505"/>
      <c r="AI50" s="505"/>
      <c r="AJ50" s="505"/>
      <c r="AK50" s="505"/>
      <c r="AL50" s="505"/>
      <c r="AM50" s="505"/>
      <c r="AN50" s="505"/>
      <c r="AO50" s="506"/>
      <c r="AP50" s="6"/>
      <c r="AQ50" s="6"/>
      <c r="AR50" s="6"/>
      <c r="AS50" s="6"/>
      <c r="AT50" s="6"/>
      <c r="AY50" s="301"/>
      <c r="AZ50" s="301"/>
      <c r="BA50" s="301"/>
      <c r="BB50" s="301"/>
      <c r="BC50" s="301"/>
      <c r="BD50" s="301"/>
      <c r="BE50" s="301"/>
      <c r="BF50" s="301"/>
      <c r="BG50" s="301"/>
      <c r="BH50" s="301"/>
      <c r="BI50" s="301"/>
      <c r="BJ50" s="301"/>
      <c r="BK50" s="301"/>
      <c r="BL50" s="301"/>
      <c r="BM50" s="301"/>
      <c r="BN50" s="301"/>
      <c r="BO50" s="301"/>
      <c r="BP50" s="301"/>
      <c r="BQ50" s="301"/>
      <c r="BR50" s="301"/>
      <c r="BS50" s="301"/>
      <c r="BT50" s="301"/>
      <c r="BU50" s="301"/>
      <c r="BV50" s="301"/>
      <c r="BW50" s="301"/>
    </row>
    <row r="51" spans="2:75" s="2" customFormat="1" ht="21" customHeight="1" outlineLevel="1">
      <c r="C51" s="65" t="s">
        <v>692</v>
      </c>
      <c r="D51" s="591" t="s">
        <v>678</v>
      </c>
      <c r="E51" s="592"/>
      <c r="F51" s="592"/>
      <c r="G51" s="592"/>
      <c r="H51" s="592"/>
      <c r="I51" s="593"/>
      <c r="J51" s="484"/>
      <c r="K51" s="485"/>
      <c r="L51" s="63" t="s">
        <v>674</v>
      </c>
      <c r="M51" s="504"/>
      <c r="N51" s="505"/>
      <c r="O51" s="505"/>
      <c r="P51" s="505"/>
      <c r="Q51" s="505"/>
      <c r="R51" s="505"/>
      <c r="S51" s="505"/>
      <c r="T51" s="505"/>
      <c r="U51" s="505"/>
      <c r="V51" s="505"/>
      <c r="W51" s="505"/>
      <c r="X51" s="505"/>
      <c r="Y51" s="505"/>
      <c r="Z51" s="505"/>
      <c r="AA51" s="505"/>
      <c r="AB51" s="505"/>
      <c r="AC51" s="505"/>
      <c r="AD51" s="505"/>
      <c r="AE51" s="505"/>
      <c r="AF51" s="505"/>
      <c r="AG51" s="505"/>
      <c r="AH51" s="505"/>
      <c r="AI51" s="505"/>
      <c r="AJ51" s="505"/>
      <c r="AK51" s="505"/>
      <c r="AL51" s="505"/>
      <c r="AM51" s="505"/>
      <c r="AN51" s="505"/>
      <c r="AO51" s="506"/>
      <c r="AP51" s="6"/>
      <c r="AQ51" s="6"/>
      <c r="AR51" s="6"/>
      <c r="AS51" s="6"/>
      <c r="AT51" s="6"/>
      <c r="AY51" s="301"/>
      <c r="AZ51" s="301"/>
      <c r="BA51" s="301"/>
      <c r="BB51" s="301"/>
      <c r="BC51" s="301"/>
      <c r="BD51" s="301"/>
      <c r="BE51" s="301"/>
      <c r="BF51" s="301"/>
      <c r="BG51" s="301"/>
      <c r="BH51" s="301"/>
      <c r="BI51" s="301"/>
      <c r="BJ51" s="301"/>
      <c r="BK51" s="301"/>
      <c r="BL51" s="301"/>
      <c r="BM51" s="301"/>
      <c r="BN51" s="301"/>
      <c r="BO51" s="301"/>
      <c r="BP51" s="301"/>
      <c r="BQ51" s="301"/>
      <c r="BR51" s="301"/>
      <c r="BS51" s="301"/>
      <c r="BT51" s="301"/>
      <c r="BU51" s="301"/>
      <c r="BV51" s="301"/>
      <c r="BW51" s="301"/>
    </row>
    <row r="52" spans="2:75" s="2" customFormat="1" ht="21" customHeight="1" outlineLevel="1">
      <c r="C52" s="65" t="s">
        <v>693</v>
      </c>
      <c r="D52" s="591" t="s">
        <v>679</v>
      </c>
      <c r="E52" s="592"/>
      <c r="F52" s="592"/>
      <c r="G52" s="592"/>
      <c r="H52" s="592"/>
      <c r="I52" s="593"/>
      <c r="J52" s="484">
        <v>30</v>
      </c>
      <c r="K52" s="485"/>
      <c r="L52" s="63" t="s">
        <v>674</v>
      </c>
      <c r="M52" s="504" t="s">
        <v>825</v>
      </c>
      <c r="N52" s="505"/>
      <c r="O52" s="505"/>
      <c r="P52" s="505"/>
      <c r="Q52" s="505"/>
      <c r="R52" s="505"/>
      <c r="S52" s="505"/>
      <c r="T52" s="505"/>
      <c r="U52" s="505"/>
      <c r="V52" s="505"/>
      <c r="W52" s="505"/>
      <c r="X52" s="505"/>
      <c r="Y52" s="505"/>
      <c r="Z52" s="505"/>
      <c r="AA52" s="505"/>
      <c r="AB52" s="505"/>
      <c r="AC52" s="505"/>
      <c r="AD52" s="505"/>
      <c r="AE52" s="505"/>
      <c r="AF52" s="505"/>
      <c r="AG52" s="505"/>
      <c r="AH52" s="505"/>
      <c r="AI52" s="505"/>
      <c r="AJ52" s="505"/>
      <c r="AK52" s="505"/>
      <c r="AL52" s="505"/>
      <c r="AM52" s="505"/>
      <c r="AN52" s="505"/>
      <c r="AO52" s="506"/>
      <c r="AP52" s="6"/>
      <c r="AQ52" s="6"/>
      <c r="AR52" s="6"/>
      <c r="AS52" s="6"/>
      <c r="AT52" s="6"/>
      <c r="AY52" s="301"/>
      <c r="AZ52" s="301"/>
      <c r="BA52" s="301"/>
      <c r="BB52" s="301"/>
      <c r="BC52" s="301"/>
      <c r="BD52" s="301"/>
      <c r="BE52" s="301"/>
      <c r="BF52" s="301"/>
      <c r="BG52" s="301"/>
      <c r="BH52" s="301"/>
      <c r="BI52" s="301"/>
      <c r="BJ52" s="301"/>
      <c r="BK52" s="301"/>
      <c r="BL52" s="301"/>
      <c r="BM52" s="301"/>
      <c r="BN52" s="301"/>
      <c r="BO52" s="301"/>
      <c r="BP52" s="301"/>
      <c r="BQ52" s="301"/>
      <c r="BR52" s="301"/>
      <c r="BS52" s="301"/>
      <c r="BT52" s="301"/>
      <c r="BU52" s="301"/>
      <c r="BV52" s="301"/>
      <c r="BW52" s="301"/>
    </row>
    <row r="53" spans="2:75" s="2" customFormat="1" ht="21" customHeight="1" outlineLevel="1">
      <c r="C53" s="65" t="s">
        <v>694</v>
      </c>
      <c r="D53" s="591" t="s">
        <v>680</v>
      </c>
      <c r="E53" s="592"/>
      <c r="F53" s="592"/>
      <c r="G53" s="592"/>
      <c r="H53" s="592"/>
      <c r="I53" s="593"/>
      <c r="J53" s="484"/>
      <c r="K53" s="485"/>
      <c r="L53" s="63" t="s">
        <v>674</v>
      </c>
      <c r="M53" s="504"/>
      <c r="N53" s="505"/>
      <c r="O53" s="505"/>
      <c r="P53" s="505"/>
      <c r="Q53" s="505"/>
      <c r="R53" s="505"/>
      <c r="S53" s="505"/>
      <c r="T53" s="505"/>
      <c r="U53" s="505"/>
      <c r="V53" s="505"/>
      <c r="W53" s="505"/>
      <c r="X53" s="505"/>
      <c r="Y53" s="505"/>
      <c r="Z53" s="505"/>
      <c r="AA53" s="505"/>
      <c r="AB53" s="505"/>
      <c r="AC53" s="505"/>
      <c r="AD53" s="505"/>
      <c r="AE53" s="505"/>
      <c r="AF53" s="505"/>
      <c r="AG53" s="505"/>
      <c r="AH53" s="505"/>
      <c r="AI53" s="505"/>
      <c r="AJ53" s="505"/>
      <c r="AK53" s="505"/>
      <c r="AL53" s="505"/>
      <c r="AM53" s="505"/>
      <c r="AN53" s="505"/>
      <c r="AO53" s="506"/>
      <c r="AP53" s="6"/>
      <c r="AQ53" s="6"/>
      <c r="AR53" s="6"/>
      <c r="AS53" s="6"/>
      <c r="AT53" s="6"/>
      <c r="AY53" s="301"/>
      <c r="AZ53" s="301"/>
      <c r="BA53" s="301"/>
      <c r="BB53" s="301"/>
      <c r="BC53" s="301"/>
      <c r="BD53" s="301"/>
      <c r="BE53" s="301"/>
      <c r="BF53" s="301"/>
      <c r="BG53" s="301"/>
      <c r="BH53" s="301"/>
      <c r="BI53" s="301"/>
      <c r="BJ53" s="301"/>
      <c r="BK53" s="301"/>
      <c r="BL53" s="301"/>
      <c r="BM53" s="301"/>
      <c r="BN53" s="301"/>
      <c r="BO53" s="301"/>
      <c r="BP53" s="301"/>
      <c r="BQ53" s="301"/>
      <c r="BR53" s="301"/>
      <c r="BS53" s="301"/>
      <c r="BT53" s="301"/>
      <c r="BU53" s="301"/>
      <c r="BV53" s="301"/>
      <c r="BW53" s="301"/>
    </row>
    <row r="54" spans="2:75" s="2" customFormat="1" ht="21" customHeight="1" outlineLevel="1">
      <c r="C54" s="65" t="s">
        <v>695</v>
      </c>
      <c r="D54" s="601" t="s">
        <v>681</v>
      </c>
      <c r="E54" s="602"/>
      <c r="F54" s="602"/>
      <c r="G54" s="602"/>
      <c r="H54" s="602"/>
      <c r="I54" s="603"/>
      <c r="J54" s="484">
        <v>35</v>
      </c>
      <c r="K54" s="485"/>
      <c r="L54" s="310" t="s">
        <v>674</v>
      </c>
      <c r="M54" s="504" t="s">
        <v>823</v>
      </c>
      <c r="N54" s="505"/>
      <c r="O54" s="505"/>
      <c r="P54" s="505"/>
      <c r="Q54" s="505"/>
      <c r="R54" s="505"/>
      <c r="S54" s="505"/>
      <c r="T54" s="505"/>
      <c r="U54" s="505"/>
      <c r="V54" s="505"/>
      <c r="W54" s="505"/>
      <c r="X54" s="505"/>
      <c r="Y54" s="505"/>
      <c r="Z54" s="505"/>
      <c r="AA54" s="505"/>
      <c r="AB54" s="505"/>
      <c r="AC54" s="505"/>
      <c r="AD54" s="505"/>
      <c r="AE54" s="505"/>
      <c r="AF54" s="505"/>
      <c r="AG54" s="505"/>
      <c r="AH54" s="505"/>
      <c r="AI54" s="505"/>
      <c r="AJ54" s="505"/>
      <c r="AK54" s="505"/>
      <c r="AL54" s="505"/>
      <c r="AM54" s="505"/>
      <c r="AN54" s="505"/>
      <c r="AO54" s="506"/>
      <c r="AP54" s="6"/>
      <c r="AQ54" s="6"/>
      <c r="AR54" s="6"/>
      <c r="AS54" s="6"/>
      <c r="AT54" s="6"/>
      <c r="AY54" s="301"/>
      <c r="AZ54" s="301"/>
      <c r="BA54" s="301"/>
      <c r="BB54" s="301"/>
      <c r="BC54" s="301"/>
      <c r="BD54" s="301"/>
      <c r="BE54" s="301"/>
      <c r="BF54" s="301"/>
      <c r="BG54" s="301"/>
      <c r="BH54" s="301"/>
      <c r="BI54" s="301"/>
      <c r="BJ54" s="301"/>
      <c r="BK54" s="301"/>
      <c r="BL54" s="301"/>
      <c r="BM54" s="301"/>
      <c r="BN54" s="301"/>
      <c r="BO54" s="301"/>
      <c r="BP54" s="301"/>
      <c r="BQ54" s="301"/>
      <c r="BR54" s="301"/>
      <c r="BS54" s="301"/>
      <c r="BT54" s="301"/>
      <c r="BU54" s="301"/>
      <c r="BV54" s="301"/>
      <c r="BW54" s="301"/>
    </row>
    <row r="55" spans="2:75" s="2" customFormat="1" ht="21" customHeight="1" outlineLevel="1">
      <c r="C55" s="65" t="s">
        <v>696</v>
      </c>
      <c r="D55" s="591" t="s">
        <v>682</v>
      </c>
      <c r="E55" s="592"/>
      <c r="F55" s="592"/>
      <c r="G55" s="592"/>
      <c r="H55" s="592"/>
      <c r="I55" s="593"/>
      <c r="J55" s="484"/>
      <c r="K55" s="485"/>
      <c r="L55" s="312" t="s">
        <v>674</v>
      </c>
      <c r="M55" s="504"/>
      <c r="N55" s="505"/>
      <c r="O55" s="505"/>
      <c r="P55" s="505"/>
      <c r="Q55" s="505"/>
      <c r="R55" s="505"/>
      <c r="S55" s="505"/>
      <c r="T55" s="505"/>
      <c r="U55" s="505"/>
      <c r="V55" s="505"/>
      <c r="W55" s="505"/>
      <c r="X55" s="505"/>
      <c r="Y55" s="505"/>
      <c r="Z55" s="505"/>
      <c r="AA55" s="505"/>
      <c r="AB55" s="505"/>
      <c r="AC55" s="505"/>
      <c r="AD55" s="505"/>
      <c r="AE55" s="505"/>
      <c r="AF55" s="505"/>
      <c r="AG55" s="505"/>
      <c r="AH55" s="505"/>
      <c r="AI55" s="505"/>
      <c r="AJ55" s="505"/>
      <c r="AK55" s="505"/>
      <c r="AL55" s="505"/>
      <c r="AM55" s="505"/>
      <c r="AN55" s="505"/>
      <c r="AO55" s="506"/>
      <c r="AP55" s="6"/>
      <c r="AQ55" s="6"/>
      <c r="AR55" s="6"/>
      <c r="AS55" s="6"/>
      <c r="AT55" s="6"/>
      <c r="AY55" s="301"/>
      <c r="AZ55" s="301"/>
      <c r="BA55" s="301"/>
      <c r="BB55" s="301"/>
      <c r="BC55" s="301"/>
      <c r="BD55" s="301"/>
      <c r="BE55" s="301"/>
      <c r="BF55" s="301"/>
      <c r="BG55" s="301"/>
      <c r="BH55" s="301"/>
      <c r="BI55" s="301"/>
      <c r="BJ55" s="301"/>
      <c r="BK55" s="301"/>
      <c r="BL55" s="301"/>
      <c r="BM55" s="301"/>
      <c r="BN55" s="301"/>
      <c r="BO55" s="301"/>
      <c r="BP55" s="301"/>
      <c r="BQ55" s="301"/>
      <c r="BR55" s="301"/>
      <c r="BS55" s="301"/>
      <c r="BT55" s="301"/>
      <c r="BU55" s="301"/>
      <c r="BV55" s="301"/>
      <c r="BW55" s="301"/>
    </row>
    <row r="56" spans="2:75" s="2" customFormat="1" ht="21" customHeight="1" outlineLevel="1">
      <c r="C56" s="65" t="s">
        <v>697</v>
      </c>
      <c r="D56" s="604" t="s">
        <v>683</v>
      </c>
      <c r="E56" s="605"/>
      <c r="F56" s="605"/>
      <c r="G56" s="605"/>
      <c r="H56" s="605"/>
      <c r="I56" s="606"/>
      <c r="J56" s="484"/>
      <c r="K56" s="485"/>
      <c r="L56" s="312" t="s">
        <v>674</v>
      </c>
      <c r="M56" s="504"/>
      <c r="N56" s="505"/>
      <c r="O56" s="505"/>
      <c r="P56" s="505"/>
      <c r="Q56" s="505"/>
      <c r="R56" s="505"/>
      <c r="S56" s="505"/>
      <c r="T56" s="505"/>
      <c r="U56" s="505"/>
      <c r="V56" s="505"/>
      <c r="W56" s="505"/>
      <c r="X56" s="505"/>
      <c r="Y56" s="505"/>
      <c r="Z56" s="505"/>
      <c r="AA56" s="505"/>
      <c r="AB56" s="505"/>
      <c r="AC56" s="505"/>
      <c r="AD56" s="505"/>
      <c r="AE56" s="505"/>
      <c r="AF56" s="505"/>
      <c r="AG56" s="505"/>
      <c r="AH56" s="505"/>
      <c r="AI56" s="505"/>
      <c r="AJ56" s="505"/>
      <c r="AK56" s="505"/>
      <c r="AL56" s="505"/>
      <c r="AM56" s="505"/>
      <c r="AN56" s="505"/>
      <c r="AO56" s="506"/>
      <c r="AP56" s="6"/>
      <c r="AQ56" s="6"/>
      <c r="AR56" s="6"/>
      <c r="AS56" s="6"/>
      <c r="AT56" s="6"/>
      <c r="AY56" s="301"/>
      <c r="AZ56" s="301"/>
      <c r="BA56" s="301"/>
      <c r="BB56" s="301"/>
      <c r="BC56" s="301"/>
      <c r="BD56" s="301"/>
      <c r="BE56" s="301"/>
      <c r="BF56" s="301"/>
      <c r="BG56" s="301"/>
      <c r="BH56" s="301"/>
      <c r="BI56" s="301"/>
      <c r="BJ56" s="301"/>
      <c r="BK56" s="301"/>
      <c r="BL56" s="301"/>
      <c r="BM56" s="301"/>
      <c r="BN56" s="301"/>
      <c r="BO56" s="301"/>
      <c r="BP56" s="301"/>
      <c r="BQ56" s="301"/>
      <c r="BR56" s="301"/>
      <c r="BS56" s="301"/>
      <c r="BT56" s="301"/>
      <c r="BU56" s="301"/>
      <c r="BV56" s="301"/>
      <c r="BW56" s="301"/>
    </row>
    <row r="57" spans="2:75" s="2" customFormat="1" ht="21" customHeight="1" outlineLevel="1">
      <c r="C57" s="65" t="s">
        <v>698</v>
      </c>
      <c r="D57" s="591" t="s">
        <v>684</v>
      </c>
      <c r="E57" s="592"/>
      <c r="F57" s="592"/>
      <c r="G57" s="592"/>
      <c r="H57" s="592"/>
      <c r="I57" s="593"/>
      <c r="J57" s="484"/>
      <c r="K57" s="485"/>
      <c r="L57" s="6" t="s">
        <v>674</v>
      </c>
      <c r="M57" s="504"/>
      <c r="N57" s="505"/>
      <c r="O57" s="505"/>
      <c r="P57" s="505"/>
      <c r="Q57" s="505"/>
      <c r="R57" s="505"/>
      <c r="S57" s="505"/>
      <c r="T57" s="505"/>
      <c r="U57" s="505"/>
      <c r="V57" s="505"/>
      <c r="W57" s="505"/>
      <c r="X57" s="505"/>
      <c r="Y57" s="505"/>
      <c r="Z57" s="505"/>
      <c r="AA57" s="505"/>
      <c r="AB57" s="505"/>
      <c r="AC57" s="505"/>
      <c r="AD57" s="505"/>
      <c r="AE57" s="505"/>
      <c r="AF57" s="505"/>
      <c r="AG57" s="505"/>
      <c r="AH57" s="505"/>
      <c r="AI57" s="505"/>
      <c r="AJ57" s="505"/>
      <c r="AK57" s="505"/>
      <c r="AL57" s="505"/>
      <c r="AM57" s="505"/>
      <c r="AN57" s="505"/>
      <c r="AO57" s="506"/>
      <c r="AP57" s="6"/>
      <c r="AQ57" s="6"/>
      <c r="AR57" s="6"/>
      <c r="AS57" s="6"/>
      <c r="AT57" s="6"/>
      <c r="AY57" s="301"/>
      <c r="AZ57" s="301"/>
      <c r="BA57" s="301"/>
      <c r="BB57" s="301"/>
      <c r="BC57" s="301"/>
      <c r="BD57" s="301"/>
      <c r="BE57" s="301"/>
      <c r="BF57" s="301"/>
      <c r="BG57" s="301"/>
      <c r="BH57" s="301"/>
      <c r="BI57" s="301"/>
      <c r="BJ57" s="301"/>
      <c r="BK57" s="301"/>
      <c r="BL57" s="301"/>
      <c r="BM57" s="301"/>
      <c r="BN57" s="301"/>
      <c r="BO57" s="301"/>
      <c r="BP57" s="301"/>
      <c r="BQ57" s="301"/>
      <c r="BR57" s="301"/>
      <c r="BS57" s="301"/>
      <c r="BT57" s="301"/>
      <c r="BU57" s="301"/>
      <c r="BV57" s="301"/>
      <c r="BW57" s="301"/>
    </row>
    <row r="58" spans="2:75" s="2" customFormat="1" ht="21" customHeight="1" outlineLevel="1">
      <c r="C58" s="65" t="s">
        <v>699</v>
      </c>
      <c r="D58" s="591" t="s">
        <v>685</v>
      </c>
      <c r="E58" s="592"/>
      <c r="F58" s="592"/>
      <c r="G58" s="592"/>
      <c r="H58" s="592"/>
      <c r="I58" s="593"/>
      <c r="J58" s="484">
        <v>35</v>
      </c>
      <c r="K58" s="485"/>
      <c r="L58" s="63" t="s">
        <v>674</v>
      </c>
      <c r="M58" s="504" t="s">
        <v>824</v>
      </c>
      <c r="N58" s="505"/>
      <c r="O58" s="505"/>
      <c r="P58" s="505"/>
      <c r="Q58" s="505"/>
      <c r="R58" s="505"/>
      <c r="S58" s="505"/>
      <c r="T58" s="505"/>
      <c r="U58" s="505"/>
      <c r="V58" s="505"/>
      <c r="W58" s="505"/>
      <c r="X58" s="505"/>
      <c r="Y58" s="505"/>
      <c r="Z58" s="505"/>
      <c r="AA58" s="505"/>
      <c r="AB58" s="505"/>
      <c r="AC58" s="505"/>
      <c r="AD58" s="505"/>
      <c r="AE58" s="505"/>
      <c r="AF58" s="505"/>
      <c r="AG58" s="505"/>
      <c r="AH58" s="505"/>
      <c r="AI58" s="505"/>
      <c r="AJ58" s="505"/>
      <c r="AK58" s="505"/>
      <c r="AL58" s="505"/>
      <c r="AM58" s="505"/>
      <c r="AN58" s="505"/>
      <c r="AO58" s="506"/>
      <c r="AP58" s="6"/>
      <c r="AQ58" s="6"/>
      <c r="AR58" s="6"/>
      <c r="AS58" s="6"/>
      <c r="AT58" s="6"/>
      <c r="AY58" s="301"/>
      <c r="AZ58" s="301"/>
      <c r="BA58" s="301"/>
      <c r="BB58" s="301"/>
      <c r="BC58" s="301"/>
      <c r="BD58" s="301"/>
      <c r="BE58" s="301"/>
      <c r="BF58" s="301"/>
      <c r="BG58" s="301"/>
      <c r="BH58" s="301"/>
      <c r="BI58" s="301"/>
      <c r="BJ58" s="301"/>
      <c r="BK58" s="301"/>
      <c r="BL58" s="301"/>
      <c r="BM58" s="301"/>
      <c r="BN58" s="301"/>
      <c r="BO58" s="301"/>
      <c r="BP58" s="301"/>
      <c r="BQ58" s="301"/>
      <c r="BR58" s="301"/>
      <c r="BS58" s="301"/>
      <c r="BT58" s="301"/>
      <c r="BU58" s="301"/>
      <c r="BV58" s="301"/>
      <c r="BW58" s="301"/>
    </row>
    <row r="59" spans="2:75" s="2" customFormat="1" ht="21" customHeight="1" outlineLevel="1">
      <c r="C59" s="65" t="s">
        <v>700</v>
      </c>
      <c r="D59" s="591" t="s">
        <v>686</v>
      </c>
      <c r="E59" s="592"/>
      <c r="F59" s="592"/>
      <c r="G59" s="592"/>
      <c r="H59" s="592"/>
      <c r="I59" s="593"/>
      <c r="J59" s="484"/>
      <c r="K59" s="485"/>
      <c r="L59" s="310" t="s">
        <v>674</v>
      </c>
      <c r="M59" s="504"/>
      <c r="N59" s="505"/>
      <c r="O59" s="505"/>
      <c r="P59" s="505"/>
      <c r="Q59" s="505"/>
      <c r="R59" s="505"/>
      <c r="S59" s="505"/>
      <c r="T59" s="505"/>
      <c r="U59" s="505"/>
      <c r="V59" s="505"/>
      <c r="W59" s="505"/>
      <c r="X59" s="505"/>
      <c r="Y59" s="505"/>
      <c r="Z59" s="505"/>
      <c r="AA59" s="505"/>
      <c r="AB59" s="505"/>
      <c r="AC59" s="505"/>
      <c r="AD59" s="505"/>
      <c r="AE59" s="505"/>
      <c r="AF59" s="505"/>
      <c r="AG59" s="505"/>
      <c r="AH59" s="505"/>
      <c r="AI59" s="505"/>
      <c r="AJ59" s="505"/>
      <c r="AK59" s="505"/>
      <c r="AL59" s="505"/>
      <c r="AM59" s="505"/>
      <c r="AN59" s="505"/>
      <c r="AO59" s="506"/>
      <c r="AP59" s="6"/>
      <c r="AQ59" s="6"/>
      <c r="AR59" s="6"/>
      <c r="AS59" s="6"/>
      <c r="AT59" s="6"/>
      <c r="AY59" s="301"/>
      <c r="AZ59" s="301"/>
      <c r="BA59" s="301"/>
      <c r="BB59" s="301"/>
      <c r="BC59" s="301"/>
      <c r="BD59" s="301"/>
      <c r="BE59" s="301"/>
      <c r="BF59" s="301"/>
      <c r="BG59" s="301"/>
      <c r="BH59" s="301"/>
      <c r="BI59" s="301"/>
      <c r="BJ59" s="301"/>
      <c r="BK59" s="301"/>
      <c r="BL59" s="301"/>
      <c r="BM59" s="301"/>
      <c r="BN59" s="301"/>
      <c r="BO59" s="301"/>
      <c r="BP59" s="301"/>
      <c r="BQ59" s="301"/>
      <c r="BR59" s="301"/>
      <c r="BS59" s="301"/>
      <c r="BT59" s="301"/>
      <c r="BU59" s="301"/>
      <c r="BV59" s="301"/>
      <c r="BW59" s="301"/>
    </row>
    <row r="60" spans="2:75" s="2" customFormat="1" ht="21" customHeight="1" outlineLevel="1">
      <c r="D60" s="53"/>
      <c r="J60" s="607">
        <f>IF(SUM(J49:K59)=0,"",SUM(J49:K59))</f>
        <v>100</v>
      </c>
      <c r="K60" s="607"/>
      <c r="L60" s="6" t="str">
        <f>IF(J60="","","％")</f>
        <v>％</v>
      </c>
      <c r="M60" s="608" t="str">
        <f>IF(J60&lt;&gt;100,"収入割合の合計が100％ではありません ","")</f>
        <v/>
      </c>
      <c r="N60" s="608"/>
      <c r="O60" s="608"/>
      <c r="P60" s="608"/>
      <c r="Q60" s="608"/>
      <c r="R60" s="608"/>
      <c r="S60" s="608"/>
      <c r="T60" s="608"/>
      <c r="U60" s="608"/>
      <c r="V60" s="608"/>
      <c r="W60" s="608"/>
      <c r="X60" s="608"/>
      <c r="Y60" s="608"/>
      <c r="Z60" s="608"/>
      <c r="AA60" s="608"/>
      <c r="AB60" s="608"/>
      <c r="AC60" s="608"/>
      <c r="AD60" s="608"/>
      <c r="AE60" s="608"/>
      <c r="AF60" s="6"/>
      <c r="AG60" s="6"/>
      <c r="AH60" s="6"/>
      <c r="AI60" s="6"/>
      <c r="AJ60" s="6"/>
      <c r="AK60" s="6"/>
      <c r="AL60" s="6"/>
      <c r="AM60" s="6"/>
      <c r="AN60" s="6"/>
      <c r="AO60" s="6"/>
      <c r="AP60" s="6"/>
      <c r="AQ60" s="6"/>
      <c r="AR60" s="6"/>
      <c r="AS60" s="6"/>
      <c r="AT60" s="6"/>
      <c r="AY60" s="301"/>
      <c r="AZ60" s="301"/>
      <c r="BA60" s="301"/>
      <c r="BB60" s="301"/>
      <c r="BC60" s="301"/>
      <c r="BD60" s="301"/>
      <c r="BE60" s="301"/>
      <c r="BF60" s="301"/>
      <c r="BG60" s="301"/>
      <c r="BH60" s="301"/>
      <c r="BI60" s="301"/>
      <c r="BJ60" s="301"/>
      <c r="BK60" s="301"/>
      <c r="BL60" s="301"/>
      <c r="BM60" s="301"/>
      <c r="BN60" s="301"/>
      <c r="BO60" s="301"/>
      <c r="BP60" s="301"/>
      <c r="BQ60" s="301"/>
      <c r="BR60" s="301"/>
      <c r="BS60" s="301"/>
      <c r="BT60" s="301"/>
      <c r="BU60" s="301"/>
      <c r="BV60" s="301"/>
      <c r="BW60" s="301"/>
    </row>
    <row r="61" spans="2:75" ht="18.75">
      <c r="D61" s="12"/>
      <c r="J61" s="7"/>
      <c r="K61" s="13"/>
      <c r="L61" s="13"/>
      <c r="M61" s="13"/>
      <c r="N61" s="13"/>
      <c r="O61" s="13"/>
      <c r="P61" s="13"/>
      <c r="Q61" s="13"/>
      <c r="R61" s="13"/>
      <c r="S61" s="13"/>
      <c r="T61" s="13"/>
      <c r="U61" s="13"/>
      <c r="V61" s="13"/>
      <c r="W61" s="13"/>
      <c r="X61" s="13"/>
      <c r="Y61" s="13"/>
      <c r="Z61" s="13"/>
      <c r="AA61" s="13"/>
      <c r="AB61" s="19"/>
      <c r="AC61" s="19"/>
      <c r="AD61" s="19"/>
      <c r="AE61" s="19"/>
      <c r="AF61" s="19"/>
      <c r="AG61" s="19"/>
      <c r="AH61" s="19"/>
      <c r="AI61" s="19"/>
      <c r="AJ61" s="19"/>
      <c r="AK61" s="19"/>
      <c r="AL61" s="19"/>
      <c r="AM61" s="19"/>
      <c r="AN61" s="19"/>
      <c r="AO61" s="6"/>
      <c r="AP61" s="6"/>
      <c r="AQ61" s="6"/>
      <c r="AR61" s="6"/>
      <c r="AS61" s="6"/>
      <c r="AT61" s="6"/>
    </row>
    <row r="62" spans="2:75" ht="21" customHeight="1">
      <c r="B62" s="53" t="s">
        <v>1261</v>
      </c>
      <c r="C62" s="85"/>
      <c r="D62" s="87"/>
      <c r="E62" s="87"/>
      <c r="F62" s="87"/>
      <c r="G62" s="87"/>
      <c r="H62" s="87"/>
      <c r="I62" s="404"/>
      <c r="J62" s="404"/>
      <c r="K62" s="404"/>
      <c r="L62" s="404"/>
      <c r="M62" s="404"/>
      <c r="N62" s="404"/>
      <c r="O62" s="404"/>
      <c r="P62" s="404"/>
      <c r="Q62" s="404"/>
      <c r="R62" s="404"/>
      <c r="S62" s="404"/>
      <c r="T62" s="404"/>
      <c r="U62" s="404"/>
      <c r="V62" s="404"/>
      <c r="W62" s="404"/>
      <c r="X62" s="404"/>
      <c r="Y62" s="404"/>
      <c r="Z62" s="404"/>
      <c r="AA62" s="404"/>
      <c r="AB62" s="404"/>
      <c r="AC62" s="90"/>
      <c r="AD62" s="53" t="s">
        <v>829</v>
      </c>
      <c r="AE62" s="53"/>
      <c r="AF62" s="88"/>
      <c r="AG62" s="88"/>
      <c r="AH62" s="92" t="s">
        <v>831</v>
      </c>
      <c r="AI62" s="88"/>
      <c r="AJ62" s="88"/>
      <c r="AK62" s="88"/>
      <c r="AL62" s="88"/>
      <c r="AM62" s="88"/>
      <c r="AN62" s="88"/>
      <c r="AO62" s="88"/>
      <c r="AP62" s="64"/>
      <c r="AQ62" s="64"/>
      <c r="AR62" s="6"/>
      <c r="AS62" s="6"/>
      <c r="AT62" s="6"/>
    </row>
    <row r="63" spans="2:75" ht="21" customHeight="1">
      <c r="B63" s="379" t="s">
        <v>1513</v>
      </c>
      <c r="C63" s="380"/>
      <c r="D63" s="380"/>
      <c r="E63" s="381"/>
      <c r="F63" s="379" t="s">
        <v>1514</v>
      </c>
      <c r="G63" s="380"/>
      <c r="H63" s="381"/>
      <c r="I63" s="379" t="s">
        <v>1515</v>
      </c>
      <c r="J63" s="380"/>
      <c r="K63" s="381"/>
      <c r="L63" s="382" t="s">
        <v>1516</v>
      </c>
      <c r="M63" s="383"/>
      <c r="N63" s="383"/>
      <c r="O63" s="383"/>
      <c r="P63" s="384"/>
      <c r="Q63" s="382" t="s">
        <v>1517</v>
      </c>
      <c r="R63" s="383"/>
      <c r="S63" s="383"/>
      <c r="T63" s="383"/>
      <c r="U63" s="383"/>
      <c r="V63" s="384"/>
      <c r="W63" s="382" t="s">
        <v>1518</v>
      </c>
      <c r="X63" s="383"/>
      <c r="Y63" s="383"/>
      <c r="Z63" s="383"/>
      <c r="AA63" s="383"/>
      <c r="AB63" s="384"/>
      <c r="AC63" s="68"/>
      <c r="AD63" s="398" t="s">
        <v>919</v>
      </c>
      <c r="AE63" s="399"/>
      <c r="AF63" s="399"/>
      <c r="AG63" s="399"/>
      <c r="AH63" s="400"/>
      <c r="AI63" s="398" t="s">
        <v>920</v>
      </c>
      <c r="AJ63" s="399"/>
      <c r="AK63" s="399"/>
      <c r="AL63" s="399"/>
      <c r="AM63" s="400"/>
      <c r="AN63" s="398" t="s">
        <v>921</v>
      </c>
      <c r="AO63" s="399"/>
      <c r="AP63" s="399"/>
      <c r="AQ63" s="399"/>
      <c r="AR63" s="400"/>
      <c r="AS63" s="85"/>
      <c r="AT63" s="91"/>
    </row>
    <row r="64" spans="2:75" ht="21" customHeight="1">
      <c r="B64" s="396">
        <f>$AS$114</f>
        <v>1265</v>
      </c>
      <c r="C64" s="396"/>
      <c r="D64" s="396"/>
      <c r="E64" s="396"/>
      <c r="F64" s="459">
        <v>100</v>
      </c>
      <c r="G64" s="460"/>
      <c r="H64" s="461"/>
      <c r="I64" s="459">
        <v>12</v>
      </c>
      <c r="J64" s="460"/>
      <c r="K64" s="461"/>
      <c r="L64" s="397">
        <f>$AR$114</f>
        <v>4600000</v>
      </c>
      <c r="M64" s="397"/>
      <c r="N64" s="397"/>
      <c r="O64" s="397"/>
      <c r="P64" s="397"/>
      <c r="Q64" s="397">
        <f>IFERROR(L64/AW65/I64,"")</f>
        <v>30183.727034120737</v>
      </c>
      <c r="R64" s="397"/>
      <c r="S64" s="397"/>
      <c r="T64" s="397"/>
      <c r="U64" s="397"/>
      <c r="V64" s="397"/>
      <c r="W64" s="397">
        <f>IFERROR(L64/AQ114,"")</f>
        <v>514.48383849681238</v>
      </c>
      <c r="X64" s="397"/>
      <c r="Y64" s="397"/>
      <c r="Z64" s="397"/>
      <c r="AA64" s="397"/>
      <c r="AB64" s="397"/>
      <c r="AC64" s="68"/>
      <c r="AD64" s="398" t="s">
        <v>826</v>
      </c>
      <c r="AE64" s="400"/>
      <c r="AF64" s="398" t="s">
        <v>827</v>
      </c>
      <c r="AG64" s="399"/>
      <c r="AH64" s="400"/>
      <c r="AI64" s="398" t="s">
        <v>826</v>
      </c>
      <c r="AJ64" s="400"/>
      <c r="AK64" s="398" t="s">
        <v>827</v>
      </c>
      <c r="AL64" s="399"/>
      <c r="AM64" s="400"/>
      <c r="AN64" s="427" t="s">
        <v>826</v>
      </c>
      <c r="AO64" s="427"/>
      <c r="AP64" s="427" t="s">
        <v>827</v>
      </c>
      <c r="AQ64" s="427"/>
      <c r="AR64" s="427"/>
      <c r="AS64" s="85"/>
      <c r="AT64" s="91"/>
      <c r="AW64" s="109" t="s">
        <v>917</v>
      </c>
    </row>
    <row r="65" spans="1:65" ht="38.25" customHeight="1">
      <c r="B65" s="431" t="s">
        <v>1479</v>
      </c>
      <c r="C65" s="431"/>
      <c r="D65" s="431"/>
      <c r="E65" s="431"/>
      <c r="F65" s="431"/>
      <c r="G65" s="431"/>
      <c r="H65" s="431"/>
      <c r="I65" s="431"/>
      <c r="J65" s="431"/>
      <c r="K65" s="431"/>
      <c r="L65" s="431"/>
      <c r="M65" s="431"/>
      <c r="N65" s="431"/>
      <c r="O65" s="431"/>
      <c r="P65" s="431"/>
      <c r="Q65" s="431"/>
      <c r="R65" s="431"/>
      <c r="S65" s="431"/>
      <c r="T65" s="431"/>
      <c r="U65" s="431"/>
      <c r="V65" s="431"/>
      <c r="W65" s="431"/>
      <c r="X65" s="431"/>
      <c r="Y65" s="431"/>
      <c r="Z65" s="431"/>
      <c r="AA65" s="431"/>
      <c r="AB65" s="431"/>
      <c r="AC65" s="307"/>
      <c r="AD65" s="428">
        <v>500</v>
      </c>
      <c r="AE65" s="429"/>
      <c r="AF65" s="428">
        <v>40000</v>
      </c>
      <c r="AG65" s="430"/>
      <c r="AH65" s="429"/>
      <c r="AI65" s="428">
        <v>520</v>
      </c>
      <c r="AJ65" s="429"/>
      <c r="AK65" s="428">
        <v>40500</v>
      </c>
      <c r="AL65" s="430"/>
      <c r="AM65" s="429"/>
      <c r="AN65" s="458">
        <v>540</v>
      </c>
      <c r="AO65" s="458"/>
      <c r="AP65" s="428">
        <v>41000</v>
      </c>
      <c r="AQ65" s="430"/>
      <c r="AR65" s="429"/>
      <c r="AS65" s="85"/>
      <c r="AT65" s="91"/>
      <c r="AW65" s="110">
        <f>ROUNDUP(B64/F64,1)</f>
        <v>12.7</v>
      </c>
      <c r="AX65" s="2" t="s">
        <v>31</v>
      </c>
    </row>
    <row r="66" spans="1:65" s="8" customFormat="1" ht="51" customHeight="1">
      <c r="B66" s="432"/>
      <c r="C66" s="432"/>
      <c r="D66" s="432"/>
      <c r="E66" s="432"/>
      <c r="F66" s="432"/>
      <c r="G66" s="432"/>
      <c r="H66" s="432"/>
      <c r="I66" s="432"/>
      <c r="J66" s="432"/>
      <c r="K66" s="432"/>
      <c r="L66" s="432"/>
      <c r="M66" s="432"/>
      <c r="N66" s="432"/>
      <c r="O66" s="432"/>
      <c r="P66" s="432"/>
      <c r="Q66" s="432"/>
      <c r="R66" s="432"/>
      <c r="S66" s="432"/>
      <c r="T66" s="432"/>
      <c r="U66" s="432"/>
      <c r="V66" s="432"/>
      <c r="W66" s="432"/>
      <c r="X66" s="432"/>
      <c r="Y66" s="432"/>
      <c r="Z66" s="432"/>
      <c r="AA66" s="432"/>
      <c r="AB66" s="432"/>
      <c r="AC66" s="10"/>
      <c r="AD66" s="10"/>
      <c r="AE66" s="10"/>
      <c r="AF66" s="10"/>
      <c r="AG66" s="9"/>
      <c r="AH66" s="9"/>
      <c r="AI66" s="52"/>
      <c r="AJ66" s="52"/>
      <c r="AK66" s="52"/>
      <c r="AL66" s="9"/>
      <c r="AM66" s="9"/>
      <c r="AN66" s="9"/>
      <c r="AO66" s="9"/>
      <c r="AS66" s="11"/>
    </row>
    <row r="67" spans="1:65" s="8" customFormat="1" ht="24.75" customHeight="1">
      <c r="B67" s="374" t="s">
        <v>1297</v>
      </c>
      <c r="C67" s="374"/>
      <c r="D67" s="374"/>
      <c r="E67" s="374"/>
      <c r="F67" s="374"/>
      <c r="G67" s="374"/>
      <c r="H67" s="374"/>
      <c r="I67" s="374"/>
      <c r="J67" s="374"/>
      <c r="K67" s="374"/>
      <c r="L67" s="374"/>
      <c r="M67" s="374"/>
      <c r="N67" s="374"/>
      <c r="O67" s="374"/>
      <c r="P67" s="374"/>
      <c r="Q67" s="374"/>
      <c r="R67" s="374"/>
      <c r="S67" s="374"/>
      <c r="T67" s="374"/>
      <c r="U67" s="374"/>
      <c r="V67" s="374"/>
      <c r="W67" s="374"/>
      <c r="X67" s="374"/>
      <c r="Y67" s="374"/>
      <c r="Z67" s="374"/>
      <c r="AA67" s="374"/>
      <c r="AB67" s="374"/>
      <c r="AC67" s="374"/>
      <c r="AD67" s="374"/>
      <c r="AE67" s="374"/>
      <c r="AF67" s="374"/>
      <c r="AG67" s="374"/>
      <c r="AH67" s="374"/>
      <c r="AI67" s="374"/>
      <c r="AJ67" s="374"/>
      <c r="AK67" s="374"/>
      <c r="AL67" s="374"/>
      <c r="AM67" s="374"/>
      <c r="AN67" s="374"/>
      <c r="AO67" s="374"/>
      <c r="AP67" s="374"/>
      <c r="AQ67" s="374"/>
      <c r="AR67" s="374"/>
      <c r="AS67" s="374"/>
    </row>
    <row r="68" spans="1:65" s="8" customFormat="1" ht="24.75" customHeight="1">
      <c r="B68" s="262" t="s">
        <v>35</v>
      </c>
      <c r="C68" s="375" t="s">
        <v>1298</v>
      </c>
      <c r="D68" s="375"/>
      <c r="E68" s="375"/>
      <c r="F68" s="375"/>
      <c r="G68" s="375"/>
      <c r="H68" s="375"/>
      <c r="I68" s="375"/>
      <c r="J68" s="375"/>
      <c r="K68" s="262"/>
      <c r="L68" s="262"/>
      <c r="M68" s="262"/>
      <c r="N68" s="262"/>
      <c r="O68" s="262"/>
      <c r="P68" s="262"/>
      <c r="Q68" s="262"/>
      <c r="R68" s="262"/>
      <c r="S68" s="262"/>
      <c r="T68" s="262"/>
      <c r="U68" s="262"/>
      <c r="V68" s="262"/>
      <c r="W68" s="262"/>
      <c r="X68" s="262"/>
      <c r="Y68" s="262"/>
      <c r="Z68" s="262"/>
      <c r="AA68" s="262"/>
      <c r="AB68" s="262"/>
      <c r="AC68" s="262"/>
      <c r="AD68" s="262"/>
      <c r="AE68" s="262"/>
      <c r="AF68" s="262"/>
      <c r="AG68" s="262"/>
      <c r="AH68" s="262"/>
      <c r="AI68" s="262"/>
      <c r="AJ68" s="262"/>
      <c r="AK68" s="262"/>
      <c r="AL68" s="262"/>
      <c r="AM68" s="262"/>
      <c r="AN68" s="262"/>
      <c r="AO68" s="262"/>
      <c r="AP68" s="262"/>
      <c r="AQ68" s="262"/>
      <c r="AR68" s="262"/>
      <c r="AS68" s="262"/>
    </row>
    <row r="69" spans="1:65" s="8" customFormat="1" ht="14.25">
      <c r="B69" s="306"/>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10"/>
      <c r="AD69" s="10"/>
      <c r="AE69" s="10"/>
      <c r="AF69" s="10"/>
      <c r="AG69" s="9"/>
      <c r="AH69" s="9"/>
      <c r="AI69" s="52"/>
      <c r="AJ69" s="52"/>
      <c r="AK69" s="52"/>
      <c r="AL69" s="9"/>
      <c r="AM69" s="9"/>
      <c r="AN69" s="9"/>
      <c r="AO69" s="9"/>
      <c r="AS69" s="11"/>
    </row>
    <row r="70" spans="1:65" s="24" customFormat="1" ht="24" customHeight="1" thickBot="1">
      <c r="B70" s="290" t="s">
        <v>1312</v>
      </c>
      <c r="C70" s="51"/>
      <c r="J70" s="93"/>
      <c r="AS70" s="25"/>
    </row>
    <row r="71" spans="1:65" s="5" customFormat="1" ht="17.25" customHeight="1">
      <c r="A71" s="4"/>
      <c r="B71" s="433" t="s">
        <v>22</v>
      </c>
      <c r="C71" s="434"/>
      <c r="D71" s="435"/>
      <c r="E71" s="391" t="s">
        <v>0</v>
      </c>
      <c r="F71" s="391"/>
      <c r="G71" s="392"/>
      <c r="H71" s="391" t="s">
        <v>9</v>
      </c>
      <c r="I71" s="391"/>
      <c r="J71" s="392"/>
      <c r="K71" s="391" t="s">
        <v>10</v>
      </c>
      <c r="L71" s="391"/>
      <c r="M71" s="392"/>
      <c r="N71" s="391" t="s">
        <v>11</v>
      </c>
      <c r="O71" s="391"/>
      <c r="P71" s="392"/>
      <c r="Q71" s="391" t="s">
        <v>12</v>
      </c>
      <c r="R71" s="391"/>
      <c r="S71" s="392"/>
      <c r="T71" s="391" t="s">
        <v>13</v>
      </c>
      <c r="U71" s="391"/>
      <c r="V71" s="392"/>
      <c r="W71" s="391" t="s">
        <v>14</v>
      </c>
      <c r="X71" s="391"/>
      <c r="Y71" s="392"/>
      <c r="Z71" s="391" t="s">
        <v>15</v>
      </c>
      <c r="AA71" s="391"/>
      <c r="AB71" s="392"/>
      <c r="AC71" s="391" t="s">
        <v>16</v>
      </c>
      <c r="AD71" s="391"/>
      <c r="AE71" s="392"/>
      <c r="AF71" s="391" t="s">
        <v>17</v>
      </c>
      <c r="AG71" s="391"/>
      <c r="AH71" s="392"/>
      <c r="AI71" s="391" t="s">
        <v>18</v>
      </c>
      <c r="AJ71" s="434"/>
      <c r="AK71" s="451"/>
      <c r="AL71" s="451" t="s">
        <v>19</v>
      </c>
      <c r="AM71" s="434"/>
      <c r="AN71" s="434"/>
      <c r="AO71" s="448" t="s">
        <v>29</v>
      </c>
      <c r="AP71" s="401" t="s">
        <v>1</v>
      </c>
      <c r="AQ71" s="402"/>
      <c r="AR71" s="402"/>
      <c r="AS71" s="403"/>
      <c r="AT71" s="4"/>
      <c r="AU71" s="4"/>
      <c r="AV71" s="4"/>
      <c r="AW71" s="4"/>
      <c r="AX71" s="4"/>
    </row>
    <row r="72" spans="1:65" s="5" customFormat="1" ht="18.75" customHeight="1">
      <c r="A72" s="4"/>
      <c r="B72" s="436"/>
      <c r="C72" s="437"/>
      <c r="D72" s="438"/>
      <c r="E72" s="390" t="s">
        <v>7</v>
      </c>
      <c r="F72" s="390"/>
      <c r="G72" s="387" t="s">
        <v>822</v>
      </c>
      <c r="H72" s="389" t="s">
        <v>7</v>
      </c>
      <c r="I72" s="390"/>
      <c r="J72" s="387" t="s">
        <v>822</v>
      </c>
      <c r="K72" s="389" t="s">
        <v>7</v>
      </c>
      <c r="L72" s="390"/>
      <c r="M72" s="387" t="s">
        <v>822</v>
      </c>
      <c r="N72" s="389" t="s">
        <v>7</v>
      </c>
      <c r="O72" s="390"/>
      <c r="P72" s="387" t="s">
        <v>822</v>
      </c>
      <c r="Q72" s="389" t="s">
        <v>7</v>
      </c>
      <c r="R72" s="390"/>
      <c r="S72" s="387" t="s">
        <v>822</v>
      </c>
      <c r="T72" s="389" t="s">
        <v>7</v>
      </c>
      <c r="U72" s="390"/>
      <c r="V72" s="387" t="s">
        <v>822</v>
      </c>
      <c r="W72" s="389" t="s">
        <v>7</v>
      </c>
      <c r="X72" s="390"/>
      <c r="Y72" s="387" t="s">
        <v>822</v>
      </c>
      <c r="Z72" s="389" t="s">
        <v>7</v>
      </c>
      <c r="AA72" s="390"/>
      <c r="AB72" s="387" t="s">
        <v>822</v>
      </c>
      <c r="AC72" s="389" t="s">
        <v>7</v>
      </c>
      <c r="AD72" s="390"/>
      <c r="AE72" s="387" t="s">
        <v>822</v>
      </c>
      <c r="AF72" s="389" t="s">
        <v>7</v>
      </c>
      <c r="AG72" s="390"/>
      <c r="AH72" s="387" t="s">
        <v>822</v>
      </c>
      <c r="AI72" s="389" t="s">
        <v>7</v>
      </c>
      <c r="AJ72" s="390"/>
      <c r="AK72" s="387" t="s">
        <v>822</v>
      </c>
      <c r="AL72" s="389" t="s">
        <v>7</v>
      </c>
      <c r="AM72" s="390"/>
      <c r="AN72" s="387" t="s">
        <v>822</v>
      </c>
      <c r="AO72" s="449"/>
      <c r="AP72" s="444" t="s">
        <v>7</v>
      </c>
      <c r="AQ72" s="445"/>
      <c r="AR72" s="446" t="s">
        <v>20</v>
      </c>
      <c r="AS72" s="442" t="s">
        <v>21</v>
      </c>
      <c r="AT72" s="4"/>
      <c r="AU72" s="4"/>
      <c r="AV72" s="4"/>
      <c r="AW72" s="4"/>
      <c r="AX72" s="4"/>
    </row>
    <row r="73" spans="1:65" s="5" customFormat="1" ht="27" customHeight="1" thickBot="1">
      <c r="A73" s="4"/>
      <c r="B73" s="439"/>
      <c r="C73" s="440"/>
      <c r="D73" s="441"/>
      <c r="E73" s="47" t="s">
        <v>8</v>
      </c>
      <c r="F73" s="49" t="s">
        <v>5</v>
      </c>
      <c r="G73" s="388"/>
      <c r="H73" s="50" t="s">
        <v>8</v>
      </c>
      <c r="I73" s="49" t="s">
        <v>5</v>
      </c>
      <c r="J73" s="388"/>
      <c r="K73" s="50" t="s">
        <v>8</v>
      </c>
      <c r="L73" s="49" t="s">
        <v>5</v>
      </c>
      <c r="M73" s="388"/>
      <c r="N73" s="50" t="s">
        <v>8</v>
      </c>
      <c r="O73" s="49" t="s">
        <v>5</v>
      </c>
      <c r="P73" s="388"/>
      <c r="Q73" s="50" t="s">
        <v>8</v>
      </c>
      <c r="R73" s="49" t="s">
        <v>5</v>
      </c>
      <c r="S73" s="388"/>
      <c r="T73" s="50" t="s">
        <v>8</v>
      </c>
      <c r="U73" s="49" t="s">
        <v>5</v>
      </c>
      <c r="V73" s="388"/>
      <c r="W73" s="50" t="s">
        <v>8</v>
      </c>
      <c r="X73" s="49" t="s">
        <v>5</v>
      </c>
      <c r="Y73" s="388"/>
      <c r="Z73" s="50" t="s">
        <v>8</v>
      </c>
      <c r="AA73" s="49" t="s">
        <v>5</v>
      </c>
      <c r="AB73" s="388"/>
      <c r="AC73" s="50" t="s">
        <v>8</v>
      </c>
      <c r="AD73" s="49" t="s">
        <v>5</v>
      </c>
      <c r="AE73" s="388"/>
      <c r="AF73" s="50" t="s">
        <v>8</v>
      </c>
      <c r="AG73" s="49" t="s">
        <v>5</v>
      </c>
      <c r="AH73" s="388"/>
      <c r="AI73" s="50" t="s">
        <v>8</v>
      </c>
      <c r="AJ73" s="49" t="s">
        <v>5</v>
      </c>
      <c r="AK73" s="388"/>
      <c r="AL73" s="50" t="s">
        <v>8</v>
      </c>
      <c r="AM73" s="49" t="s">
        <v>5</v>
      </c>
      <c r="AN73" s="388"/>
      <c r="AO73" s="450"/>
      <c r="AP73" s="48" t="s">
        <v>8</v>
      </c>
      <c r="AQ73" s="47" t="s">
        <v>5</v>
      </c>
      <c r="AR73" s="447"/>
      <c r="AS73" s="443"/>
      <c r="AT73" s="4"/>
      <c r="AU73" s="4"/>
      <c r="AV73" s="4"/>
      <c r="AW73" s="4" t="s">
        <v>3</v>
      </c>
      <c r="AX73" s="4"/>
      <c r="BA73" s="5">
        <v>4</v>
      </c>
      <c r="BB73" s="5">
        <v>5</v>
      </c>
      <c r="BC73" s="5">
        <v>6</v>
      </c>
      <c r="BD73" s="5">
        <v>7</v>
      </c>
      <c r="BE73" s="5">
        <v>8</v>
      </c>
      <c r="BF73" s="5">
        <v>9</v>
      </c>
      <c r="BG73" s="5">
        <v>10</v>
      </c>
      <c r="BH73" s="5">
        <v>11</v>
      </c>
      <c r="BI73" s="5">
        <v>12</v>
      </c>
      <c r="BJ73" s="5">
        <v>1</v>
      </c>
      <c r="BK73" s="5">
        <v>2</v>
      </c>
      <c r="BL73" s="5">
        <v>3</v>
      </c>
    </row>
    <row r="74" spans="1:65" s="18" customFormat="1" ht="21" customHeight="1">
      <c r="B74" s="82">
        <v>1</v>
      </c>
      <c r="C74" s="452" t="s">
        <v>808</v>
      </c>
      <c r="D74" s="453"/>
      <c r="E74" s="74">
        <v>10</v>
      </c>
      <c r="F74" s="69">
        <v>80</v>
      </c>
      <c r="G74" s="71">
        <v>45000</v>
      </c>
      <c r="H74" s="106">
        <v>10</v>
      </c>
      <c r="I74" s="69">
        <v>80</v>
      </c>
      <c r="J74" s="71">
        <v>45000</v>
      </c>
      <c r="K74" s="106">
        <v>10</v>
      </c>
      <c r="L74" s="72">
        <v>80</v>
      </c>
      <c r="M74" s="71">
        <v>45000</v>
      </c>
      <c r="N74" s="106">
        <v>10</v>
      </c>
      <c r="O74" s="72">
        <v>85</v>
      </c>
      <c r="P74" s="71">
        <v>45000</v>
      </c>
      <c r="Q74" s="106">
        <v>10</v>
      </c>
      <c r="R74" s="69">
        <v>80</v>
      </c>
      <c r="S74" s="71">
        <v>45000</v>
      </c>
      <c r="T74" s="106">
        <v>10</v>
      </c>
      <c r="U74" s="69">
        <v>80</v>
      </c>
      <c r="V74" s="71">
        <v>45000</v>
      </c>
      <c r="W74" s="106">
        <v>10</v>
      </c>
      <c r="X74" s="69">
        <v>80</v>
      </c>
      <c r="Y74" s="71">
        <v>45000</v>
      </c>
      <c r="Z74" s="106">
        <v>10</v>
      </c>
      <c r="AA74" s="69">
        <v>75</v>
      </c>
      <c r="AB74" s="71">
        <v>45000</v>
      </c>
      <c r="AC74" s="106">
        <v>10</v>
      </c>
      <c r="AD74" s="69">
        <v>80</v>
      </c>
      <c r="AE74" s="71">
        <v>45000</v>
      </c>
      <c r="AF74" s="106">
        <v>10</v>
      </c>
      <c r="AG74" s="69">
        <v>70</v>
      </c>
      <c r="AH74" s="71">
        <v>45000</v>
      </c>
      <c r="AI74" s="106">
        <v>10</v>
      </c>
      <c r="AJ74" s="69">
        <v>70</v>
      </c>
      <c r="AK74" s="71">
        <v>45000</v>
      </c>
      <c r="AL74" s="106">
        <v>10</v>
      </c>
      <c r="AM74" s="69">
        <v>80</v>
      </c>
      <c r="AN74" s="70">
        <v>45000</v>
      </c>
      <c r="AO74" s="73">
        <v>15000</v>
      </c>
      <c r="AP74" s="280">
        <f t="shared" ref="AP74:AQ89" si="0">SUM(E74,H74,K74,N74,Q74,T74,W74,Z74,AC74,AF74,AI74,AL74)</f>
        <v>120</v>
      </c>
      <c r="AQ74" s="281">
        <f t="shared" si="0"/>
        <v>940</v>
      </c>
      <c r="AR74" s="282">
        <f>SUM(G74,J74,M74,P74,S74,V74,Y74,AB74,AE74,AH74,AK74,AN74,AO74)</f>
        <v>555000</v>
      </c>
      <c r="AS74" s="283">
        <f>E74+H74+K74+N74+Q74+T74+W74+Z74+AC74+AF74+AI74+AL74</f>
        <v>120</v>
      </c>
      <c r="AW74" s="18" t="s">
        <v>4</v>
      </c>
      <c r="BA74" s="22">
        <f t="shared" ref="BA74:BA113" si="1">$G74</f>
        <v>45000</v>
      </c>
      <c r="BB74" s="22">
        <f t="shared" ref="BB74:BB113" si="2">$J74</f>
        <v>45000</v>
      </c>
      <c r="BC74" s="22">
        <f t="shared" ref="BC74:BC113" si="3">$M74</f>
        <v>45000</v>
      </c>
      <c r="BD74" s="22">
        <f t="shared" ref="BD74:BD113" si="4">$P74</f>
        <v>45000</v>
      </c>
      <c r="BE74" s="22">
        <f t="shared" ref="BE74:BE113" si="5">$S74</f>
        <v>45000</v>
      </c>
      <c r="BF74" s="22">
        <f t="shared" ref="BF74:BF113" si="6">$V74</f>
        <v>45000</v>
      </c>
      <c r="BG74" s="22">
        <f t="shared" ref="BG74:BG113" si="7">$Y74</f>
        <v>45000</v>
      </c>
      <c r="BH74" s="22">
        <f t="shared" ref="BH74:BH113" si="8">$AB74</f>
        <v>45000</v>
      </c>
      <c r="BI74" s="22">
        <f t="shared" ref="BI74:BI113" si="9">$AE74</f>
        <v>45000</v>
      </c>
      <c r="BJ74" s="22">
        <f t="shared" ref="BJ74:BJ113" si="10">$AH74</f>
        <v>45000</v>
      </c>
      <c r="BK74" s="22">
        <f t="shared" ref="BK74:BK113" si="11">$AK74</f>
        <v>45000</v>
      </c>
      <c r="BL74" s="22">
        <f t="shared" ref="BL74:BL113" si="12">$AN74</f>
        <v>45000</v>
      </c>
      <c r="BM74" s="22">
        <f t="shared" ref="BM74:BM113" si="13">SUM($BA74:$BL74)+$AO74</f>
        <v>555000</v>
      </c>
    </row>
    <row r="75" spans="1:65" s="18" customFormat="1" ht="21" customHeight="1">
      <c r="B75" s="83">
        <f>B74+1</f>
        <v>2</v>
      </c>
      <c r="C75" s="370" t="s">
        <v>809</v>
      </c>
      <c r="D75" s="371"/>
      <c r="E75" s="74">
        <v>10</v>
      </c>
      <c r="F75" s="75">
        <v>80</v>
      </c>
      <c r="G75" s="78">
        <v>44000</v>
      </c>
      <c r="H75" s="106">
        <v>10</v>
      </c>
      <c r="I75" s="75">
        <v>80</v>
      </c>
      <c r="J75" s="78">
        <v>44000</v>
      </c>
      <c r="K75" s="106">
        <v>10</v>
      </c>
      <c r="L75" s="79">
        <v>82</v>
      </c>
      <c r="M75" s="78">
        <v>44000</v>
      </c>
      <c r="N75" s="106">
        <v>10</v>
      </c>
      <c r="O75" s="79">
        <v>80</v>
      </c>
      <c r="P75" s="78">
        <v>44000</v>
      </c>
      <c r="Q75" s="106">
        <v>10</v>
      </c>
      <c r="R75" s="75">
        <v>75</v>
      </c>
      <c r="S75" s="78">
        <v>44000</v>
      </c>
      <c r="T75" s="106">
        <v>10</v>
      </c>
      <c r="U75" s="75">
        <v>83</v>
      </c>
      <c r="V75" s="78">
        <v>44000</v>
      </c>
      <c r="W75" s="106">
        <v>10</v>
      </c>
      <c r="X75" s="75">
        <v>70</v>
      </c>
      <c r="Y75" s="78">
        <v>44000</v>
      </c>
      <c r="Z75" s="106">
        <v>10</v>
      </c>
      <c r="AA75" s="75">
        <v>83</v>
      </c>
      <c r="AB75" s="78">
        <v>44000</v>
      </c>
      <c r="AC75" s="106">
        <v>10</v>
      </c>
      <c r="AD75" s="75">
        <v>70</v>
      </c>
      <c r="AE75" s="78">
        <v>44000</v>
      </c>
      <c r="AF75" s="106">
        <v>10</v>
      </c>
      <c r="AG75" s="75">
        <v>70</v>
      </c>
      <c r="AH75" s="78">
        <v>44000</v>
      </c>
      <c r="AI75" s="106">
        <v>10</v>
      </c>
      <c r="AJ75" s="75">
        <v>78</v>
      </c>
      <c r="AK75" s="78">
        <v>44000</v>
      </c>
      <c r="AL75" s="106">
        <v>10</v>
      </c>
      <c r="AM75" s="75">
        <v>68</v>
      </c>
      <c r="AN75" s="76">
        <v>44000</v>
      </c>
      <c r="AO75" s="80">
        <v>15000</v>
      </c>
      <c r="AP75" s="284">
        <f t="shared" si="0"/>
        <v>120</v>
      </c>
      <c r="AQ75" s="285">
        <f t="shared" si="0"/>
        <v>919</v>
      </c>
      <c r="AR75" s="286">
        <f t="shared" ref="AR75:AR113" si="14">SUM(G75,J75,M75,P75,S75,V75,Y75,AB75,AE75,AH75,AK75,AN75,AO75)</f>
        <v>543000</v>
      </c>
      <c r="AS75" s="287">
        <f>E75+H75+K75+N75+Q75+T75+W75+Z75+AC75+AF75+AI75+AL75</f>
        <v>120</v>
      </c>
      <c r="AW75" s="18" t="s">
        <v>2</v>
      </c>
      <c r="BA75" s="22">
        <f t="shared" si="1"/>
        <v>44000</v>
      </c>
      <c r="BB75" s="22">
        <f t="shared" si="2"/>
        <v>44000</v>
      </c>
      <c r="BC75" s="22">
        <f t="shared" si="3"/>
        <v>44000</v>
      </c>
      <c r="BD75" s="22">
        <f t="shared" si="4"/>
        <v>44000</v>
      </c>
      <c r="BE75" s="22">
        <f t="shared" si="5"/>
        <v>44000</v>
      </c>
      <c r="BF75" s="22">
        <f t="shared" si="6"/>
        <v>44000</v>
      </c>
      <c r="BG75" s="22">
        <f t="shared" si="7"/>
        <v>44000</v>
      </c>
      <c r="BH75" s="22">
        <f t="shared" si="8"/>
        <v>44000</v>
      </c>
      <c r="BI75" s="22">
        <f t="shared" si="9"/>
        <v>44000</v>
      </c>
      <c r="BJ75" s="22">
        <f t="shared" si="10"/>
        <v>44000</v>
      </c>
      <c r="BK75" s="22">
        <f t="shared" si="11"/>
        <v>44000</v>
      </c>
      <c r="BL75" s="22">
        <f t="shared" si="12"/>
        <v>44000</v>
      </c>
      <c r="BM75" s="22">
        <f t="shared" si="13"/>
        <v>543000</v>
      </c>
    </row>
    <row r="76" spans="1:65" s="18" customFormat="1" ht="21" customHeight="1">
      <c r="B76" s="83">
        <f t="shared" ref="B76:B113" si="15">B75+1</f>
        <v>3</v>
      </c>
      <c r="C76" s="370" t="s">
        <v>810</v>
      </c>
      <c r="D76" s="371"/>
      <c r="E76" s="74"/>
      <c r="F76" s="75"/>
      <c r="G76" s="78"/>
      <c r="H76" s="106"/>
      <c r="I76" s="75"/>
      <c r="J76" s="78"/>
      <c r="K76" s="106"/>
      <c r="L76" s="79"/>
      <c r="M76" s="78"/>
      <c r="N76" s="106"/>
      <c r="O76" s="79"/>
      <c r="P76" s="78"/>
      <c r="Q76" s="106"/>
      <c r="R76" s="75"/>
      <c r="S76" s="78"/>
      <c r="T76" s="106"/>
      <c r="U76" s="75"/>
      <c r="V76" s="78"/>
      <c r="W76" s="106"/>
      <c r="X76" s="75"/>
      <c r="Y76" s="78"/>
      <c r="Z76" s="106"/>
      <c r="AA76" s="75"/>
      <c r="AB76" s="78"/>
      <c r="AC76" s="106"/>
      <c r="AD76" s="75">
        <v>75</v>
      </c>
      <c r="AE76" s="78">
        <v>42000</v>
      </c>
      <c r="AF76" s="106"/>
      <c r="AG76" s="75">
        <v>75</v>
      </c>
      <c r="AH76" s="78">
        <v>42000</v>
      </c>
      <c r="AI76" s="106"/>
      <c r="AJ76" s="75">
        <v>80</v>
      </c>
      <c r="AK76" s="78">
        <v>42000</v>
      </c>
      <c r="AL76" s="106"/>
      <c r="AM76" s="75">
        <v>80</v>
      </c>
      <c r="AN76" s="76">
        <v>42000</v>
      </c>
      <c r="AO76" s="80">
        <v>10000</v>
      </c>
      <c r="AP76" s="284">
        <f t="shared" si="0"/>
        <v>0</v>
      </c>
      <c r="AQ76" s="285">
        <f t="shared" si="0"/>
        <v>310</v>
      </c>
      <c r="AR76" s="286">
        <f t="shared" si="14"/>
        <v>178000</v>
      </c>
      <c r="AS76" s="287">
        <f t="shared" ref="AS76:AS113" si="16">E76+H76+K76+N76+Q76+T76+W76+Z76+AC76+AF76+AI76+AL76</f>
        <v>0</v>
      </c>
      <c r="BA76" s="22">
        <f t="shared" si="1"/>
        <v>0</v>
      </c>
      <c r="BB76" s="22">
        <f t="shared" si="2"/>
        <v>0</v>
      </c>
      <c r="BC76" s="22">
        <f t="shared" si="3"/>
        <v>0</v>
      </c>
      <c r="BD76" s="22">
        <f t="shared" si="4"/>
        <v>0</v>
      </c>
      <c r="BE76" s="22">
        <f t="shared" si="5"/>
        <v>0</v>
      </c>
      <c r="BF76" s="22">
        <f t="shared" si="6"/>
        <v>0</v>
      </c>
      <c r="BG76" s="22">
        <f t="shared" si="7"/>
        <v>0</v>
      </c>
      <c r="BH76" s="22">
        <f t="shared" si="8"/>
        <v>0</v>
      </c>
      <c r="BI76" s="22">
        <f t="shared" si="9"/>
        <v>42000</v>
      </c>
      <c r="BJ76" s="22">
        <f t="shared" si="10"/>
        <v>42000</v>
      </c>
      <c r="BK76" s="22">
        <f t="shared" si="11"/>
        <v>42000</v>
      </c>
      <c r="BL76" s="22">
        <f t="shared" si="12"/>
        <v>42000</v>
      </c>
      <c r="BM76" s="22">
        <f t="shared" si="13"/>
        <v>178000</v>
      </c>
    </row>
    <row r="77" spans="1:65" s="18" customFormat="1" ht="21" customHeight="1">
      <c r="B77" s="83">
        <f t="shared" si="15"/>
        <v>4</v>
      </c>
      <c r="C77" s="370" t="s">
        <v>811</v>
      </c>
      <c r="D77" s="371"/>
      <c r="E77" s="74">
        <v>10</v>
      </c>
      <c r="F77" s="75">
        <v>90</v>
      </c>
      <c r="G77" s="78">
        <v>46000</v>
      </c>
      <c r="H77" s="106">
        <v>10</v>
      </c>
      <c r="I77" s="75">
        <v>90</v>
      </c>
      <c r="J77" s="78">
        <v>46000</v>
      </c>
      <c r="K77" s="106">
        <v>10</v>
      </c>
      <c r="L77" s="79">
        <v>85</v>
      </c>
      <c r="M77" s="78">
        <v>46000</v>
      </c>
      <c r="N77" s="106">
        <v>10</v>
      </c>
      <c r="O77" s="79">
        <v>90</v>
      </c>
      <c r="P77" s="78">
        <v>46000</v>
      </c>
      <c r="Q77" s="106">
        <v>10</v>
      </c>
      <c r="R77" s="75">
        <v>90</v>
      </c>
      <c r="S77" s="78">
        <v>46000</v>
      </c>
      <c r="T77" s="106">
        <v>10</v>
      </c>
      <c r="U77" s="75">
        <v>90</v>
      </c>
      <c r="V77" s="78">
        <v>46000</v>
      </c>
      <c r="W77" s="106">
        <v>10</v>
      </c>
      <c r="X77" s="75"/>
      <c r="Y77" s="78"/>
      <c r="Z77" s="106">
        <v>10</v>
      </c>
      <c r="AA77" s="75"/>
      <c r="AB77" s="78"/>
      <c r="AC77" s="106"/>
      <c r="AD77" s="75"/>
      <c r="AE77" s="78"/>
      <c r="AF77" s="106"/>
      <c r="AG77" s="75"/>
      <c r="AH77" s="78"/>
      <c r="AI77" s="106"/>
      <c r="AJ77" s="75"/>
      <c r="AK77" s="78"/>
      <c r="AL77" s="106"/>
      <c r="AM77" s="75"/>
      <c r="AN77" s="76"/>
      <c r="AO77" s="80">
        <v>20000</v>
      </c>
      <c r="AP77" s="284">
        <f t="shared" si="0"/>
        <v>80</v>
      </c>
      <c r="AQ77" s="285">
        <f t="shared" si="0"/>
        <v>535</v>
      </c>
      <c r="AR77" s="286">
        <f t="shared" si="14"/>
        <v>296000</v>
      </c>
      <c r="AS77" s="287">
        <f t="shared" si="16"/>
        <v>80</v>
      </c>
      <c r="BA77" s="22">
        <f t="shared" si="1"/>
        <v>46000</v>
      </c>
      <c r="BB77" s="22">
        <f t="shared" si="2"/>
        <v>46000</v>
      </c>
      <c r="BC77" s="22">
        <f t="shared" si="3"/>
        <v>46000</v>
      </c>
      <c r="BD77" s="22">
        <f t="shared" si="4"/>
        <v>46000</v>
      </c>
      <c r="BE77" s="22">
        <f t="shared" si="5"/>
        <v>46000</v>
      </c>
      <c r="BF77" s="22">
        <f t="shared" si="6"/>
        <v>46000</v>
      </c>
      <c r="BG77" s="22">
        <f t="shared" si="7"/>
        <v>0</v>
      </c>
      <c r="BH77" s="22">
        <f t="shared" si="8"/>
        <v>0</v>
      </c>
      <c r="BI77" s="22">
        <f t="shared" si="9"/>
        <v>0</v>
      </c>
      <c r="BJ77" s="22">
        <f t="shared" si="10"/>
        <v>0</v>
      </c>
      <c r="BK77" s="22">
        <f t="shared" si="11"/>
        <v>0</v>
      </c>
      <c r="BL77" s="22">
        <f t="shared" si="12"/>
        <v>0</v>
      </c>
      <c r="BM77" s="22">
        <f t="shared" si="13"/>
        <v>296000</v>
      </c>
    </row>
    <row r="78" spans="1:65" s="18" customFormat="1" ht="21" customHeight="1">
      <c r="B78" s="83">
        <f t="shared" si="15"/>
        <v>5</v>
      </c>
      <c r="C78" s="370" t="s">
        <v>812</v>
      </c>
      <c r="D78" s="371"/>
      <c r="E78" s="74"/>
      <c r="F78" s="75"/>
      <c r="G78" s="76"/>
      <c r="H78" s="77"/>
      <c r="I78" s="75"/>
      <c r="J78" s="78"/>
      <c r="K78" s="77"/>
      <c r="L78" s="79"/>
      <c r="M78" s="78"/>
      <c r="N78" s="77"/>
      <c r="O78" s="79"/>
      <c r="P78" s="78"/>
      <c r="Q78" s="77">
        <v>10</v>
      </c>
      <c r="R78" s="75">
        <v>80</v>
      </c>
      <c r="S78" s="78">
        <v>42000</v>
      </c>
      <c r="T78" s="77">
        <v>10</v>
      </c>
      <c r="U78" s="75">
        <v>80</v>
      </c>
      <c r="V78" s="78">
        <v>42000</v>
      </c>
      <c r="W78" s="77">
        <v>10</v>
      </c>
      <c r="X78" s="75">
        <v>80</v>
      </c>
      <c r="Y78" s="78">
        <v>42000</v>
      </c>
      <c r="Z78" s="106">
        <v>10</v>
      </c>
      <c r="AA78" s="75">
        <v>75</v>
      </c>
      <c r="AB78" s="78">
        <v>42000</v>
      </c>
      <c r="AC78" s="106"/>
      <c r="AD78" s="75"/>
      <c r="AE78" s="78"/>
      <c r="AF78" s="77"/>
      <c r="AG78" s="75"/>
      <c r="AH78" s="78"/>
      <c r="AI78" s="77"/>
      <c r="AJ78" s="75"/>
      <c r="AK78" s="78"/>
      <c r="AL78" s="77"/>
      <c r="AM78" s="75"/>
      <c r="AN78" s="76"/>
      <c r="AO78" s="80">
        <v>10000</v>
      </c>
      <c r="AP78" s="284">
        <f t="shared" si="0"/>
        <v>40</v>
      </c>
      <c r="AQ78" s="285">
        <f t="shared" si="0"/>
        <v>315</v>
      </c>
      <c r="AR78" s="286">
        <f t="shared" si="14"/>
        <v>178000</v>
      </c>
      <c r="AS78" s="287">
        <f t="shared" si="16"/>
        <v>40</v>
      </c>
      <c r="BA78" s="22">
        <f t="shared" si="1"/>
        <v>0</v>
      </c>
      <c r="BB78" s="22">
        <f t="shared" si="2"/>
        <v>0</v>
      </c>
      <c r="BC78" s="22">
        <f t="shared" si="3"/>
        <v>0</v>
      </c>
      <c r="BD78" s="22">
        <f t="shared" si="4"/>
        <v>0</v>
      </c>
      <c r="BE78" s="22">
        <f t="shared" si="5"/>
        <v>42000</v>
      </c>
      <c r="BF78" s="22">
        <f t="shared" si="6"/>
        <v>42000</v>
      </c>
      <c r="BG78" s="22">
        <f t="shared" si="7"/>
        <v>42000</v>
      </c>
      <c r="BH78" s="22">
        <f t="shared" si="8"/>
        <v>42000</v>
      </c>
      <c r="BI78" s="22">
        <f t="shared" si="9"/>
        <v>0</v>
      </c>
      <c r="BJ78" s="22">
        <f t="shared" si="10"/>
        <v>0</v>
      </c>
      <c r="BK78" s="22">
        <f t="shared" si="11"/>
        <v>0</v>
      </c>
      <c r="BL78" s="22">
        <f t="shared" si="12"/>
        <v>0</v>
      </c>
      <c r="BM78" s="22">
        <f t="shared" si="13"/>
        <v>178000</v>
      </c>
    </row>
    <row r="79" spans="1:65" s="18" customFormat="1" ht="21" customHeight="1">
      <c r="B79" s="83">
        <f t="shared" si="15"/>
        <v>6</v>
      </c>
      <c r="C79" s="370" t="s">
        <v>813</v>
      </c>
      <c r="D79" s="371"/>
      <c r="E79" s="74">
        <v>20</v>
      </c>
      <c r="F79" s="75">
        <v>100</v>
      </c>
      <c r="G79" s="76">
        <v>46000</v>
      </c>
      <c r="H79" s="77">
        <v>20</v>
      </c>
      <c r="I79" s="75">
        <v>100</v>
      </c>
      <c r="J79" s="78">
        <v>46000</v>
      </c>
      <c r="K79" s="77">
        <v>20</v>
      </c>
      <c r="L79" s="79">
        <v>98</v>
      </c>
      <c r="M79" s="78">
        <v>46000</v>
      </c>
      <c r="N79" s="77">
        <v>18</v>
      </c>
      <c r="O79" s="79">
        <v>80</v>
      </c>
      <c r="P79" s="78">
        <v>41400</v>
      </c>
      <c r="Q79" s="77"/>
      <c r="R79" s="75"/>
      <c r="S79" s="78"/>
      <c r="T79" s="77"/>
      <c r="U79" s="75"/>
      <c r="V79" s="78"/>
      <c r="W79" s="77"/>
      <c r="X79" s="75"/>
      <c r="Y79" s="78"/>
      <c r="Z79" s="77"/>
      <c r="AA79" s="75"/>
      <c r="AB79" s="78"/>
      <c r="AC79" s="77"/>
      <c r="AD79" s="75"/>
      <c r="AE79" s="78"/>
      <c r="AF79" s="77"/>
      <c r="AG79" s="75"/>
      <c r="AH79" s="78"/>
      <c r="AI79" s="77"/>
      <c r="AJ79" s="75"/>
      <c r="AK79" s="78"/>
      <c r="AL79" s="77"/>
      <c r="AM79" s="75"/>
      <c r="AN79" s="76"/>
      <c r="AO79" s="80">
        <v>20000</v>
      </c>
      <c r="AP79" s="284">
        <f t="shared" si="0"/>
        <v>78</v>
      </c>
      <c r="AQ79" s="285">
        <f t="shared" si="0"/>
        <v>378</v>
      </c>
      <c r="AR79" s="286">
        <f t="shared" si="14"/>
        <v>199400</v>
      </c>
      <c r="AS79" s="287">
        <f t="shared" si="16"/>
        <v>78</v>
      </c>
      <c r="BA79" s="22">
        <f t="shared" si="1"/>
        <v>46000</v>
      </c>
      <c r="BB79" s="22">
        <f t="shared" si="2"/>
        <v>46000</v>
      </c>
      <c r="BC79" s="22">
        <f t="shared" si="3"/>
        <v>46000</v>
      </c>
      <c r="BD79" s="22">
        <f t="shared" si="4"/>
        <v>41400</v>
      </c>
      <c r="BE79" s="22">
        <f t="shared" si="5"/>
        <v>0</v>
      </c>
      <c r="BF79" s="22">
        <f t="shared" si="6"/>
        <v>0</v>
      </c>
      <c r="BG79" s="22">
        <f t="shared" si="7"/>
        <v>0</v>
      </c>
      <c r="BH79" s="22">
        <f t="shared" si="8"/>
        <v>0</v>
      </c>
      <c r="BI79" s="22">
        <f t="shared" si="9"/>
        <v>0</v>
      </c>
      <c r="BJ79" s="22">
        <f t="shared" si="10"/>
        <v>0</v>
      </c>
      <c r="BK79" s="22">
        <f t="shared" si="11"/>
        <v>0</v>
      </c>
      <c r="BL79" s="22">
        <f t="shared" si="12"/>
        <v>0</v>
      </c>
      <c r="BM79" s="22">
        <f t="shared" si="13"/>
        <v>199400</v>
      </c>
    </row>
    <row r="80" spans="1:65" s="18" customFormat="1" ht="21" customHeight="1">
      <c r="B80" s="83">
        <f t="shared" si="15"/>
        <v>7</v>
      </c>
      <c r="C80" s="370" t="s">
        <v>814</v>
      </c>
      <c r="D80" s="371"/>
      <c r="E80" s="74"/>
      <c r="F80" s="75"/>
      <c r="G80" s="76"/>
      <c r="H80" s="77"/>
      <c r="I80" s="75"/>
      <c r="J80" s="78"/>
      <c r="K80" s="77"/>
      <c r="L80" s="79"/>
      <c r="M80" s="78"/>
      <c r="N80" s="77"/>
      <c r="O80" s="79"/>
      <c r="P80" s="78"/>
      <c r="Q80" s="77"/>
      <c r="R80" s="75"/>
      <c r="S80" s="78"/>
      <c r="T80" s="77"/>
      <c r="U80" s="75"/>
      <c r="V80" s="78"/>
      <c r="W80" s="77"/>
      <c r="X80" s="75"/>
      <c r="Y80" s="78"/>
      <c r="Z80" s="77"/>
      <c r="AA80" s="75"/>
      <c r="AB80" s="78"/>
      <c r="AC80" s="77">
        <v>20</v>
      </c>
      <c r="AD80" s="75">
        <v>80</v>
      </c>
      <c r="AE80" s="78">
        <v>42000</v>
      </c>
      <c r="AF80" s="77">
        <v>16</v>
      </c>
      <c r="AG80" s="75">
        <v>66</v>
      </c>
      <c r="AH80" s="78">
        <v>33600</v>
      </c>
      <c r="AI80" s="77">
        <v>20</v>
      </c>
      <c r="AJ80" s="75">
        <v>80</v>
      </c>
      <c r="AK80" s="78">
        <v>42000</v>
      </c>
      <c r="AL80" s="77">
        <v>18</v>
      </c>
      <c r="AM80" s="75">
        <v>45</v>
      </c>
      <c r="AN80" s="76">
        <v>37800</v>
      </c>
      <c r="AO80" s="80">
        <v>10000</v>
      </c>
      <c r="AP80" s="284">
        <f t="shared" si="0"/>
        <v>74</v>
      </c>
      <c r="AQ80" s="285">
        <f t="shared" si="0"/>
        <v>271</v>
      </c>
      <c r="AR80" s="286">
        <f t="shared" si="14"/>
        <v>165400</v>
      </c>
      <c r="AS80" s="287">
        <f t="shared" si="16"/>
        <v>74</v>
      </c>
      <c r="BA80" s="22">
        <f t="shared" si="1"/>
        <v>0</v>
      </c>
      <c r="BB80" s="22">
        <f t="shared" si="2"/>
        <v>0</v>
      </c>
      <c r="BC80" s="22">
        <f t="shared" si="3"/>
        <v>0</v>
      </c>
      <c r="BD80" s="22">
        <f t="shared" si="4"/>
        <v>0</v>
      </c>
      <c r="BE80" s="22">
        <f t="shared" si="5"/>
        <v>0</v>
      </c>
      <c r="BF80" s="22">
        <f t="shared" si="6"/>
        <v>0</v>
      </c>
      <c r="BG80" s="22">
        <f t="shared" si="7"/>
        <v>0</v>
      </c>
      <c r="BH80" s="22">
        <f t="shared" si="8"/>
        <v>0</v>
      </c>
      <c r="BI80" s="22">
        <f t="shared" si="9"/>
        <v>42000</v>
      </c>
      <c r="BJ80" s="22">
        <f t="shared" si="10"/>
        <v>33600</v>
      </c>
      <c r="BK80" s="22">
        <f t="shared" si="11"/>
        <v>42000</v>
      </c>
      <c r="BL80" s="22">
        <f t="shared" si="12"/>
        <v>37800</v>
      </c>
      <c r="BM80" s="22">
        <f t="shared" si="13"/>
        <v>165400</v>
      </c>
    </row>
    <row r="81" spans="2:65" s="18" customFormat="1" ht="21" customHeight="1">
      <c r="B81" s="83">
        <f t="shared" si="15"/>
        <v>8</v>
      </c>
      <c r="C81" s="370" t="s">
        <v>815</v>
      </c>
      <c r="D81" s="371"/>
      <c r="E81" s="74">
        <v>10</v>
      </c>
      <c r="F81" s="75">
        <v>40</v>
      </c>
      <c r="G81" s="76">
        <v>21000</v>
      </c>
      <c r="H81" s="77">
        <v>18</v>
      </c>
      <c r="I81" s="75">
        <v>80</v>
      </c>
      <c r="J81" s="78">
        <v>37800</v>
      </c>
      <c r="K81" s="77">
        <v>12</v>
      </c>
      <c r="L81" s="79">
        <v>48</v>
      </c>
      <c r="M81" s="78">
        <v>25200</v>
      </c>
      <c r="N81" s="77">
        <v>12</v>
      </c>
      <c r="O81" s="79">
        <v>48</v>
      </c>
      <c r="P81" s="78">
        <v>25200</v>
      </c>
      <c r="Q81" s="77">
        <v>15</v>
      </c>
      <c r="R81" s="75">
        <v>60</v>
      </c>
      <c r="S81" s="78">
        <v>31500</v>
      </c>
      <c r="T81" s="77">
        <v>15</v>
      </c>
      <c r="U81" s="75">
        <v>60</v>
      </c>
      <c r="V81" s="78">
        <v>31500</v>
      </c>
      <c r="W81" s="77">
        <v>15</v>
      </c>
      <c r="X81" s="75">
        <v>60</v>
      </c>
      <c r="Y81" s="78">
        <v>31500</v>
      </c>
      <c r="Z81" s="77">
        <v>20</v>
      </c>
      <c r="AA81" s="75">
        <v>95</v>
      </c>
      <c r="AB81" s="78">
        <v>42000</v>
      </c>
      <c r="AC81" s="77">
        <v>18</v>
      </c>
      <c r="AD81" s="75">
        <v>80</v>
      </c>
      <c r="AE81" s="78">
        <v>37800</v>
      </c>
      <c r="AF81" s="77">
        <v>15</v>
      </c>
      <c r="AG81" s="75">
        <v>60</v>
      </c>
      <c r="AH81" s="78">
        <v>31500</v>
      </c>
      <c r="AI81" s="77">
        <v>15</v>
      </c>
      <c r="AJ81" s="75">
        <v>60</v>
      </c>
      <c r="AK81" s="78">
        <v>31500</v>
      </c>
      <c r="AL81" s="77">
        <v>20</v>
      </c>
      <c r="AM81" s="75">
        <v>80</v>
      </c>
      <c r="AN81" s="76">
        <v>42000</v>
      </c>
      <c r="AO81" s="80">
        <v>10000</v>
      </c>
      <c r="AP81" s="284">
        <f t="shared" si="0"/>
        <v>185</v>
      </c>
      <c r="AQ81" s="285">
        <f t="shared" si="0"/>
        <v>771</v>
      </c>
      <c r="AR81" s="286">
        <f t="shared" si="14"/>
        <v>398500</v>
      </c>
      <c r="AS81" s="287">
        <f t="shared" si="16"/>
        <v>185</v>
      </c>
      <c r="BA81" s="22">
        <f t="shared" si="1"/>
        <v>21000</v>
      </c>
      <c r="BB81" s="22">
        <f t="shared" si="2"/>
        <v>37800</v>
      </c>
      <c r="BC81" s="22">
        <f t="shared" si="3"/>
        <v>25200</v>
      </c>
      <c r="BD81" s="22">
        <f t="shared" si="4"/>
        <v>25200</v>
      </c>
      <c r="BE81" s="22">
        <f t="shared" si="5"/>
        <v>31500</v>
      </c>
      <c r="BF81" s="22">
        <f t="shared" si="6"/>
        <v>31500</v>
      </c>
      <c r="BG81" s="22">
        <f t="shared" si="7"/>
        <v>31500</v>
      </c>
      <c r="BH81" s="22">
        <f t="shared" si="8"/>
        <v>42000</v>
      </c>
      <c r="BI81" s="22">
        <f t="shared" si="9"/>
        <v>37800</v>
      </c>
      <c r="BJ81" s="22">
        <f t="shared" si="10"/>
        <v>31500</v>
      </c>
      <c r="BK81" s="22">
        <f t="shared" si="11"/>
        <v>31500</v>
      </c>
      <c r="BL81" s="22">
        <f t="shared" si="12"/>
        <v>42000</v>
      </c>
      <c r="BM81" s="22">
        <f t="shared" si="13"/>
        <v>398500</v>
      </c>
    </row>
    <row r="82" spans="2:65" s="18" customFormat="1" ht="21" customHeight="1">
      <c r="B82" s="83">
        <f t="shared" si="15"/>
        <v>9</v>
      </c>
      <c r="C82" s="370" t="s">
        <v>816</v>
      </c>
      <c r="D82" s="371"/>
      <c r="E82" s="74"/>
      <c r="F82" s="75"/>
      <c r="G82" s="76"/>
      <c r="H82" s="77"/>
      <c r="I82" s="75"/>
      <c r="J82" s="78"/>
      <c r="K82" s="77">
        <v>10</v>
      </c>
      <c r="L82" s="79">
        <v>40</v>
      </c>
      <c r="M82" s="78">
        <v>21000</v>
      </c>
      <c r="N82" s="77">
        <v>10</v>
      </c>
      <c r="O82" s="79">
        <v>40</v>
      </c>
      <c r="P82" s="78">
        <v>21000</v>
      </c>
      <c r="Q82" s="77">
        <v>10</v>
      </c>
      <c r="R82" s="75">
        <v>40</v>
      </c>
      <c r="S82" s="78">
        <v>21000</v>
      </c>
      <c r="T82" s="77">
        <v>10</v>
      </c>
      <c r="U82" s="75">
        <v>40</v>
      </c>
      <c r="V82" s="78">
        <v>21000</v>
      </c>
      <c r="W82" s="77">
        <v>11</v>
      </c>
      <c r="X82" s="75">
        <v>46</v>
      </c>
      <c r="Y82" s="78">
        <v>23100</v>
      </c>
      <c r="Z82" s="77">
        <v>12</v>
      </c>
      <c r="AA82" s="75">
        <v>50</v>
      </c>
      <c r="AB82" s="78">
        <v>25200</v>
      </c>
      <c r="AC82" s="77">
        <v>9</v>
      </c>
      <c r="AD82" s="75">
        <v>36</v>
      </c>
      <c r="AE82" s="78">
        <v>18900</v>
      </c>
      <c r="AF82" s="77">
        <v>10</v>
      </c>
      <c r="AG82" s="75">
        <v>40</v>
      </c>
      <c r="AH82" s="78">
        <v>21000</v>
      </c>
      <c r="AI82" s="77">
        <v>12</v>
      </c>
      <c r="AJ82" s="75">
        <v>50</v>
      </c>
      <c r="AK82" s="78">
        <v>25200</v>
      </c>
      <c r="AL82" s="77">
        <v>14</v>
      </c>
      <c r="AM82" s="75">
        <v>54</v>
      </c>
      <c r="AN82" s="76">
        <v>29400</v>
      </c>
      <c r="AO82" s="80">
        <v>10000</v>
      </c>
      <c r="AP82" s="284">
        <f t="shared" si="0"/>
        <v>108</v>
      </c>
      <c r="AQ82" s="285">
        <f t="shared" si="0"/>
        <v>436</v>
      </c>
      <c r="AR82" s="286">
        <f t="shared" si="14"/>
        <v>236800</v>
      </c>
      <c r="AS82" s="287">
        <f t="shared" si="16"/>
        <v>108</v>
      </c>
      <c r="BA82" s="22">
        <f t="shared" si="1"/>
        <v>0</v>
      </c>
      <c r="BB82" s="22">
        <f t="shared" si="2"/>
        <v>0</v>
      </c>
      <c r="BC82" s="22">
        <f t="shared" si="3"/>
        <v>21000</v>
      </c>
      <c r="BD82" s="22">
        <f t="shared" si="4"/>
        <v>21000</v>
      </c>
      <c r="BE82" s="22">
        <f t="shared" si="5"/>
        <v>21000</v>
      </c>
      <c r="BF82" s="22">
        <f t="shared" si="6"/>
        <v>21000</v>
      </c>
      <c r="BG82" s="22">
        <f t="shared" si="7"/>
        <v>23100</v>
      </c>
      <c r="BH82" s="22">
        <f t="shared" si="8"/>
        <v>25200</v>
      </c>
      <c r="BI82" s="22">
        <f t="shared" si="9"/>
        <v>18900</v>
      </c>
      <c r="BJ82" s="22">
        <f t="shared" si="10"/>
        <v>21000</v>
      </c>
      <c r="BK82" s="22">
        <f t="shared" si="11"/>
        <v>25200</v>
      </c>
      <c r="BL82" s="22">
        <f t="shared" si="12"/>
        <v>29400</v>
      </c>
      <c r="BM82" s="22">
        <f t="shared" si="13"/>
        <v>236800</v>
      </c>
    </row>
    <row r="83" spans="2:65" s="18" customFormat="1" ht="21" customHeight="1">
      <c r="B83" s="83">
        <f t="shared" si="15"/>
        <v>10</v>
      </c>
      <c r="C83" s="370" t="s">
        <v>817</v>
      </c>
      <c r="D83" s="371"/>
      <c r="E83" s="74">
        <v>10</v>
      </c>
      <c r="F83" s="75">
        <v>80</v>
      </c>
      <c r="G83" s="76">
        <v>33600</v>
      </c>
      <c r="H83" s="77">
        <v>10</v>
      </c>
      <c r="I83" s="75">
        <v>80</v>
      </c>
      <c r="J83" s="78">
        <v>33600</v>
      </c>
      <c r="K83" s="77">
        <v>10</v>
      </c>
      <c r="L83" s="79">
        <v>80</v>
      </c>
      <c r="M83" s="78">
        <v>33600</v>
      </c>
      <c r="N83" s="77">
        <v>10</v>
      </c>
      <c r="O83" s="79">
        <v>96</v>
      </c>
      <c r="P83" s="78">
        <v>40320</v>
      </c>
      <c r="Q83" s="77">
        <v>10</v>
      </c>
      <c r="R83" s="75">
        <v>100</v>
      </c>
      <c r="S83" s="78">
        <v>42000</v>
      </c>
      <c r="T83" s="77">
        <v>10</v>
      </c>
      <c r="U83" s="75">
        <v>94</v>
      </c>
      <c r="V83" s="78">
        <v>39480</v>
      </c>
      <c r="W83" s="77">
        <v>10</v>
      </c>
      <c r="X83" s="75">
        <v>98</v>
      </c>
      <c r="Y83" s="78">
        <v>41160</v>
      </c>
      <c r="Z83" s="77">
        <v>10</v>
      </c>
      <c r="AA83" s="75">
        <v>98</v>
      </c>
      <c r="AB83" s="78">
        <v>41160</v>
      </c>
      <c r="AC83" s="77">
        <v>10</v>
      </c>
      <c r="AD83" s="75">
        <v>100</v>
      </c>
      <c r="AE83" s="78">
        <v>42000</v>
      </c>
      <c r="AF83" s="77">
        <v>10</v>
      </c>
      <c r="AG83" s="75">
        <v>100</v>
      </c>
      <c r="AH83" s="78">
        <v>42000</v>
      </c>
      <c r="AI83" s="77">
        <v>10</v>
      </c>
      <c r="AJ83" s="75">
        <v>100</v>
      </c>
      <c r="AK83" s="78">
        <v>42000</v>
      </c>
      <c r="AL83" s="77">
        <v>10</v>
      </c>
      <c r="AM83" s="75">
        <v>100</v>
      </c>
      <c r="AN83" s="76">
        <v>42000</v>
      </c>
      <c r="AO83" s="80">
        <v>16000</v>
      </c>
      <c r="AP83" s="284">
        <f t="shared" si="0"/>
        <v>120</v>
      </c>
      <c r="AQ83" s="285">
        <f t="shared" si="0"/>
        <v>1126</v>
      </c>
      <c r="AR83" s="286">
        <f t="shared" si="14"/>
        <v>488920</v>
      </c>
      <c r="AS83" s="287">
        <f t="shared" si="16"/>
        <v>120</v>
      </c>
      <c r="BA83" s="22">
        <f t="shared" si="1"/>
        <v>33600</v>
      </c>
      <c r="BB83" s="22">
        <f t="shared" si="2"/>
        <v>33600</v>
      </c>
      <c r="BC83" s="22">
        <f t="shared" si="3"/>
        <v>33600</v>
      </c>
      <c r="BD83" s="22">
        <f t="shared" si="4"/>
        <v>40320</v>
      </c>
      <c r="BE83" s="22">
        <f t="shared" si="5"/>
        <v>42000</v>
      </c>
      <c r="BF83" s="22">
        <f t="shared" si="6"/>
        <v>39480</v>
      </c>
      <c r="BG83" s="22">
        <f t="shared" si="7"/>
        <v>41160</v>
      </c>
      <c r="BH83" s="22">
        <f t="shared" si="8"/>
        <v>41160</v>
      </c>
      <c r="BI83" s="22">
        <f t="shared" si="9"/>
        <v>42000</v>
      </c>
      <c r="BJ83" s="22">
        <f t="shared" si="10"/>
        <v>42000</v>
      </c>
      <c r="BK83" s="22">
        <f t="shared" si="11"/>
        <v>42000</v>
      </c>
      <c r="BL83" s="22">
        <f t="shared" si="12"/>
        <v>42000</v>
      </c>
      <c r="BM83" s="22">
        <f t="shared" si="13"/>
        <v>488920</v>
      </c>
    </row>
    <row r="84" spans="2:65" s="18" customFormat="1" ht="21" customHeight="1">
      <c r="B84" s="83">
        <f t="shared" si="15"/>
        <v>11</v>
      </c>
      <c r="C84" s="370" t="s">
        <v>818</v>
      </c>
      <c r="D84" s="371"/>
      <c r="E84" s="74">
        <v>10</v>
      </c>
      <c r="F84" s="75">
        <v>100</v>
      </c>
      <c r="G84" s="76">
        <v>45000</v>
      </c>
      <c r="H84" s="77">
        <v>10</v>
      </c>
      <c r="I84" s="75">
        <v>96</v>
      </c>
      <c r="J84" s="78">
        <v>43200</v>
      </c>
      <c r="K84" s="77">
        <v>10</v>
      </c>
      <c r="L84" s="79">
        <v>100</v>
      </c>
      <c r="M84" s="78">
        <v>45000</v>
      </c>
      <c r="N84" s="77">
        <v>10</v>
      </c>
      <c r="O84" s="79">
        <v>100</v>
      </c>
      <c r="P84" s="78">
        <v>45000</v>
      </c>
      <c r="Q84" s="77">
        <v>10</v>
      </c>
      <c r="R84" s="75">
        <v>100</v>
      </c>
      <c r="S84" s="78">
        <v>45000</v>
      </c>
      <c r="T84" s="77">
        <v>10</v>
      </c>
      <c r="U84" s="75">
        <v>100</v>
      </c>
      <c r="V84" s="78">
        <v>45000</v>
      </c>
      <c r="W84" s="77">
        <v>10</v>
      </c>
      <c r="X84" s="75">
        <v>100</v>
      </c>
      <c r="Y84" s="78">
        <v>45000</v>
      </c>
      <c r="Z84" s="77">
        <v>10</v>
      </c>
      <c r="AA84" s="75">
        <v>106</v>
      </c>
      <c r="AB84" s="78">
        <v>47700</v>
      </c>
      <c r="AC84" s="77">
        <v>10</v>
      </c>
      <c r="AD84" s="75">
        <v>85</v>
      </c>
      <c r="AE84" s="78">
        <v>38250</v>
      </c>
      <c r="AF84" s="77">
        <v>10</v>
      </c>
      <c r="AG84" s="75">
        <v>90</v>
      </c>
      <c r="AH84" s="78">
        <v>40500</v>
      </c>
      <c r="AI84" s="77">
        <v>10</v>
      </c>
      <c r="AJ84" s="75">
        <v>100</v>
      </c>
      <c r="AK84" s="78">
        <v>45000</v>
      </c>
      <c r="AL84" s="77">
        <v>10</v>
      </c>
      <c r="AM84" s="75">
        <v>95</v>
      </c>
      <c r="AN84" s="76">
        <v>42750</v>
      </c>
      <c r="AO84" s="80">
        <v>15800</v>
      </c>
      <c r="AP84" s="284">
        <f t="shared" si="0"/>
        <v>120</v>
      </c>
      <c r="AQ84" s="285">
        <f t="shared" si="0"/>
        <v>1172</v>
      </c>
      <c r="AR84" s="286">
        <f t="shared" si="14"/>
        <v>543200</v>
      </c>
      <c r="AS84" s="287">
        <f t="shared" si="16"/>
        <v>120</v>
      </c>
      <c r="BA84" s="22">
        <f t="shared" si="1"/>
        <v>45000</v>
      </c>
      <c r="BB84" s="22">
        <f t="shared" si="2"/>
        <v>43200</v>
      </c>
      <c r="BC84" s="22">
        <f t="shared" si="3"/>
        <v>45000</v>
      </c>
      <c r="BD84" s="22">
        <f t="shared" si="4"/>
        <v>45000</v>
      </c>
      <c r="BE84" s="22">
        <f t="shared" si="5"/>
        <v>45000</v>
      </c>
      <c r="BF84" s="22">
        <f t="shared" si="6"/>
        <v>45000</v>
      </c>
      <c r="BG84" s="22">
        <f t="shared" si="7"/>
        <v>45000</v>
      </c>
      <c r="BH84" s="22">
        <f t="shared" si="8"/>
        <v>47700</v>
      </c>
      <c r="BI84" s="22">
        <f t="shared" si="9"/>
        <v>38250</v>
      </c>
      <c r="BJ84" s="22">
        <f t="shared" si="10"/>
        <v>40500</v>
      </c>
      <c r="BK84" s="22">
        <f t="shared" si="11"/>
        <v>45000</v>
      </c>
      <c r="BL84" s="22">
        <f t="shared" si="12"/>
        <v>42750</v>
      </c>
      <c r="BM84" s="22">
        <f t="shared" si="13"/>
        <v>543200</v>
      </c>
    </row>
    <row r="85" spans="2:65" s="18" customFormat="1" ht="21" customHeight="1">
      <c r="B85" s="83">
        <f t="shared" si="15"/>
        <v>12</v>
      </c>
      <c r="C85" s="370" t="s">
        <v>819</v>
      </c>
      <c r="D85" s="371"/>
      <c r="E85" s="74">
        <v>10</v>
      </c>
      <c r="F85" s="75">
        <v>100</v>
      </c>
      <c r="G85" s="76">
        <v>45000</v>
      </c>
      <c r="H85" s="77">
        <v>10</v>
      </c>
      <c r="I85" s="75">
        <v>100</v>
      </c>
      <c r="J85" s="78">
        <v>45000</v>
      </c>
      <c r="K85" s="77">
        <v>10</v>
      </c>
      <c r="L85" s="79">
        <v>100</v>
      </c>
      <c r="M85" s="78">
        <v>45000</v>
      </c>
      <c r="N85" s="77">
        <v>10</v>
      </c>
      <c r="O85" s="79">
        <v>100</v>
      </c>
      <c r="P85" s="78">
        <v>45000</v>
      </c>
      <c r="Q85" s="77">
        <v>10</v>
      </c>
      <c r="R85" s="75">
        <v>95</v>
      </c>
      <c r="S85" s="78">
        <v>42750</v>
      </c>
      <c r="T85" s="77">
        <v>10</v>
      </c>
      <c r="U85" s="75">
        <v>96</v>
      </c>
      <c r="V85" s="78">
        <v>43200</v>
      </c>
      <c r="W85" s="77">
        <v>10</v>
      </c>
      <c r="X85" s="75">
        <v>86</v>
      </c>
      <c r="Y85" s="78">
        <v>38700</v>
      </c>
      <c r="Z85" s="77">
        <v>10</v>
      </c>
      <c r="AA85" s="75">
        <v>100</v>
      </c>
      <c r="AB85" s="78">
        <v>45000</v>
      </c>
      <c r="AC85" s="77"/>
      <c r="AD85" s="75"/>
      <c r="AE85" s="78"/>
      <c r="AF85" s="77"/>
      <c r="AG85" s="75"/>
      <c r="AH85" s="78"/>
      <c r="AI85" s="77"/>
      <c r="AJ85" s="75"/>
      <c r="AK85" s="78"/>
      <c r="AL85" s="77"/>
      <c r="AM85" s="75"/>
      <c r="AN85" s="76"/>
      <c r="AO85" s="80">
        <v>20000</v>
      </c>
      <c r="AP85" s="284">
        <f t="shared" si="0"/>
        <v>80</v>
      </c>
      <c r="AQ85" s="285">
        <f t="shared" si="0"/>
        <v>777</v>
      </c>
      <c r="AR85" s="286">
        <f t="shared" si="14"/>
        <v>369650</v>
      </c>
      <c r="AS85" s="287">
        <f t="shared" si="16"/>
        <v>80</v>
      </c>
      <c r="BA85" s="22">
        <f t="shared" si="1"/>
        <v>45000</v>
      </c>
      <c r="BB85" s="22">
        <f t="shared" si="2"/>
        <v>45000</v>
      </c>
      <c r="BC85" s="22">
        <f t="shared" si="3"/>
        <v>45000</v>
      </c>
      <c r="BD85" s="22">
        <f t="shared" si="4"/>
        <v>45000</v>
      </c>
      <c r="BE85" s="22">
        <f t="shared" si="5"/>
        <v>42750</v>
      </c>
      <c r="BF85" s="22">
        <f t="shared" si="6"/>
        <v>43200</v>
      </c>
      <c r="BG85" s="22">
        <f t="shared" si="7"/>
        <v>38700</v>
      </c>
      <c r="BH85" s="22">
        <f t="shared" si="8"/>
        <v>45000</v>
      </c>
      <c r="BI85" s="22">
        <f t="shared" si="9"/>
        <v>0</v>
      </c>
      <c r="BJ85" s="22">
        <f t="shared" si="10"/>
        <v>0</v>
      </c>
      <c r="BK85" s="22">
        <f t="shared" si="11"/>
        <v>0</v>
      </c>
      <c r="BL85" s="22">
        <f t="shared" si="12"/>
        <v>0</v>
      </c>
      <c r="BM85" s="22">
        <f t="shared" si="13"/>
        <v>369650</v>
      </c>
    </row>
    <row r="86" spans="2:65" s="18" customFormat="1" ht="21" customHeight="1">
      <c r="B86" s="83">
        <f t="shared" si="15"/>
        <v>13</v>
      </c>
      <c r="C86" s="370" t="s">
        <v>820</v>
      </c>
      <c r="D86" s="371"/>
      <c r="E86" s="74"/>
      <c r="F86" s="75"/>
      <c r="G86" s="76"/>
      <c r="H86" s="77"/>
      <c r="I86" s="75"/>
      <c r="J86" s="78"/>
      <c r="K86" s="77"/>
      <c r="L86" s="79"/>
      <c r="M86" s="78"/>
      <c r="N86" s="77"/>
      <c r="O86" s="79"/>
      <c r="P86" s="78"/>
      <c r="Q86" s="77"/>
      <c r="R86" s="75"/>
      <c r="S86" s="78"/>
      <c r="T86" s="77"/>
      <c r="U86" s="75"/>
      <c r="V86" s="78"/>
      <c r="W86" s="77">
        <v>10</v>
      </c>
      <c r="X86" s="75">
        <v>95</v>
      </c>
      <c r="Y86" s="78">
        <v>40850</v>
      </c>
      <c r="Z86" s="77">
        <v>10</v>
      </c>
      <c r="AA86" s="75">
        <v>95</v>
      </c>
      <c r="AB86" s="78">
        <v>40850</v>
      </c>
      <c r="AC86" s="77">
        <v>10</v>
      </c>
      <c r="AD86" s="75">
        <v>90</v>
      </c>
      <c r="AE86" s="78">
        <v>42500</v>
      </c>
      <c r="AF86" s="77">
        <v>10</v>
      </c>
      <c r="AG86" s="75">
        <v>85</v>
      </c>
      <c r="AH86" s="78">
        <v>36550</v>
      </c>
      <c r="AI86" s="77">
        <v>10</v>
      </c>
      <c r="AJ86" s="75">
        <v>96</v>
      </c>
      <c r="AK86" s="78">
        <v>41280</v>
      </c>
      <c r="AL86" s="77">
        <v>10</v>
      </c>
      <c r="AM86" s="75">
        <v>100</v>
      </c>
      <c r="AN86" s="76">
        <v>43000</v>
      </c>
      <c r="AO86" s="80">
        <v>10000</v>
      </c>
      <c r="AP86" s="284">
        <f t="shared" si="0"/>
        <v>60</v>
      </c>
      <c r="AQ86" s="285">
        <f t="shared" si="0"/>
        <v>561</v>
      </c>
      <c r="AR86" s="286">
        <f t="shared" si="14"/>
        <v>255030</v>
      </c>
      <c r="AS86" s="287">
        <f t="shared" si="16"/>
        <v>60</v>
      </c>
      <c r="BA86" s="22">
        <f t="shared" si="1"/>
        <v>0</v>
      </c>
      <c r="BB86" s="22">
        <f t="shared" si="2"/>
        <v>0</v>
      </c>
      <c r="BC86" s="22">
        <f t="shared" si="3"/>
        <v>0</v>
      </c>
      <c r="BD86" s="22">
        <f t="shared" si="4"/>
        <v>0</v>
      </c>
      <c r="BE86" s="22">
        <f t="shared" si="5"/>
        <v>0</v>
      </c>
      <c r="BF86" s="22">
        <f t="shared" si="6"/>
        <v>0</v>
      </c>
      <c r="BG86" s="22">
        <f t="shared" si="7"/>
        <v>40850</v>
      </c>
      <c r="BH86" s="22">
        <f t="shared" si="8"/>
        <v>40850</v>
      </c>
      <c r="BI86" s="22">
        <f t="shared" si="9"/>
        <v>42500</v>
      </c>
      <c r="BJ86" s="22">
        <f t="shared" si="10"/>
        <v>36550</v>
      </c>
      <c r="BK86" s="22">
        <f t="shared" si="11"/>
        <v>41280</v>
      </c>
      <c r="BL86" s="22">
        <f t="shared" si="12"/>
        <v>43000</v>
      </c>
      <c r="BM86" s="22">
        <f t="shared" si="13"/>
        <v>255030</v>
      </c>
    </row>
    <row r="87" spans="2:65" s="18" customFormat="1" ht="21" customHeight="1">
      <c r="B87" s="83">
        <f t="shared" si="15"/>
        <v>14</v>
      </c>
      <c r="C87" s="370" t="s">
        <v>821</v>
      </c>
      <c r="D87" s="371"/>
      <c r="E87" s="74"/>
      <c r="F87" s="75"/>
      <c r="G87" s="76"/>
      <c r="H87" s="77">
        <v>10</v>
      </c>
      <c r="I87" s="75">
        <v>45</v>
      </c>
      <c r="J87" s="78">
        <v>18900</v>
      </c>
      <c r="K87" s="77">
        <v>10</v>
      </c>
      <c r="L87" s="79">
        <v>70</v>
      </c>
      <c r="M87" s="78">
        <v>29400</v>
      </c>
      <c r="N87" s="77">
        <v>10</v>
      </c>
      <c r="O87" s="79">
        <v>35</v>
      </c>
      <c r="P87" s="78">
        <v>14800</v>
      </c>
      <c r="Q87" s="77">
        <v>10</v>
      </c>
      <c r="R87" s="75">
        <v>80</v>
      </c>
      <c r="S87" s="78">
        <v>36000</v>
      </c>
      <c r="T87" s="77">
        <v>10</v>
      </c>
      <c r="U87" s="75">
        <v>30</v>
      </c>
      <c r="V87" s="78">
        <v>12600</v>
      </c>
      <c r="W87" s="77"/>
      <c r="X87" s="75"/>
      <c r="Y87" s="78"/>
      <c r="Z87" s="77"/>
      <c r="AA87" s="75"/>
      <c r="AB87" s="78"/>
      <c r="AC87" s="77">
        <v>10</v>
      </c>
      <c r="AD87" s="75">
        <v>40</v>
      </c>
      <c r="AE87" s="78">
        <v>16800</v>
      </c>
      <c r="AF87" s="77">
        <v>10</v>
      </c>
      <c r="AG87" s="75">
        <v>65</v>
      </c>
      <c r="AH87" s="78">
        <v>27300</v>
      </c>
      <c r="AI87" s="77">
        <v>10</v>
      </c>
      <c r="AJ87" s="75">
        <v>65</v>
      </c>
      <c r="AK87" s="78">
        <v>27300</v>
      </c>
      <c r="AL87" s="77"/>
      <c r="AM87" s="75"/>
      <c r="AN87" s="76"/>
      <c r="AO87" s="80">
        <v>10000</v>
      </c>
      <c r="AP87" s="284">
        <f t="shared" si="0"/>
        <v>80</v>
      </c>
      <c r="AQ87" s="285">
        <f t="shared" si="0"/>
        <v>430</v>
      </c>
      <c r="AR87" s="286">
        <f t="shared" si="14"/>
        <v>193100</v>
      </c>
      <c r="AS87" s="287">
        <f t="shared" si="16"/>
        <v>80</v>
      </c>
      <c r="BA87" s="22">
        <f t="shared" si="1"/>
        <v>0</v>
      </c>
      <c r="BB87" s="22">
        <f t="shared" si="2"/>
        <v>18900</v>
      </c>
      <c r="BC87" s="22">
        <f t="shared" si="3"/>
        <v>29400</v>
      </c>
      <c r="BD87" s="22">
        <f t="shared" si="4"/>
        <v>14800</v>
      </c>
      <c r="BE87" s="22">
        <f t="shared" si="5"/>
        <v>36000</v>
      </c>
      <c r="BF87" s="22">
        <f t="shared" si="6"/>
        <v>12600</v>
      </c>
      <c r="BG87" s="22">
        <f t="shared" si="7"/>
        <v>0</v>
      </c>
      <c r="BH87" s="22">
        <f t="shared" si="8"/>
        <v>0</v>
      </c>
      <c r="BI87" s="22">
        <f t="shared" si="9"/>
        <v>16800</v>
      </c>
      <c r="BJ87" s="22">
        <f t="shared" si="10"/>
        <v>27300</v>
      </c>
      <c r="BK87" s="22">
        <f t="shared" si="11"/>
        <v>27300</v>
      </c>
      <c r="BL87" s="22">
        <f t="shared" si="12"/>
        <v>0</v>
      </c>
      <c r="BM87" s="22">
        <f t="shared" si="13"/>
        <v>193100</v>
      </c>
    </row>
    <row r="88" spans="2:65" s="18" customFormat="1" ht="21" customHeight="1">
      <c r="B88" s="83">
        <f t="shared" si="15"/>
        <v>15</v>
      </c>
      <c r="C88" s="370"/>
      <c r="D88" s="371"/>
      <c r="E88" s="74"/>
      <c r="F88" s="75"/>
      <c r="G88" s="76"/>
      <c r="H88" s="77"/>
      <c r="I88" s="75"/>
      <c r="J88" s="78"/>
      <c r="K88" s="77"/>
      <c r="L88" s="79"/>
      <c r="M88" s="78"/>
      <c r="N88" s="77"/>
      <c r="O88" s="79"/>
      <c r="P88" s="78"/>
      <c r="Q88" s="77"/>
      <c r="R88" s="75"/>
      <c r="S88" s="78"/>
      <c r="T88" s="77"/>
      <c r="U88" s="75"/>
      <c r="V88" s="78"/>
      <c r="W88" s="77"/>
      <c r="X88" s="75"/>
      <c r="Y88" s="78"/>
      <c r="Z88" s="77"/>
      <c r="AA88" s="75"/>
      <c r="AB88" s="78"/>
      <c r="AC88" s="77"/>
      <c r="AD88" s="75"/>
      <c r="AE88" s="78"/>
      <c r="AF88" s="77"/>
      <c r="AG88" s="75"/>
      <c r="AH88" s="78"/>
      <c r="AI88" s="77"/>
      <c r="AJ88" s="75"/>
      <c r="AK88" s="78"/>
      <c r="AL88" s="77"/>
      <c r="AM88" s="75"/>
      <c r="AN88" s="76"/>
      <c r="AO88" s="80"/>
      <c r="AP88" s="284">
        <f t="shared" si="0"/>
        <v>0</v>
      </c>
      <c r="AQ88" s="285">
        <f t="shared" si="0"/>
        <v>0</v>
      </c>
      <c r="AR88" s="286">
        <f t="shared" si="14"/>
        <v>0</v>
      </c>
      <c r="AS88" s="287">
        <f t="shared" si="16"/>
        <v>0</v>
      </c>
      <c r="BA88" s="22">
        <f t="shared" si="1"/>
        <v>0</v>
      </c>
      <c r="BB88" s="22">
        <f t="shared" si="2"/>
        <v>0</v>
      </c>
      <c r="BC88" s="22">
        <f t="shared" si="3"/>
        <v>0</v>
      </c>
      <c r="BD88" s="22">
        <f t="shared" si="4"/>
        <v>0</v>
      </c>
      <c r="BE88" s="22">
        <f t="shared" si="5"/>
        <v>0</v>
      </c>
      <c r="BF88" s="22">
        <f t="shared" si="6"/>
        <v>0</v>
      </c>
      <c r="BG88" s="22">
        <f t="shared" si="7"/>
        <v>0</v>
      </c>
      <c r="BH88" s="22">
        <f t="shared" si="8"/>
        <v>0</v>
      </c>
      <c r="BI88" s="22">
        <f t="shared" si="9"/>
        <v>0</v>
      </c>
      <c r="BJ88" s="22">
        <f t="shared" si="10"/>
        <v>0</v>
      </c>
      <c r="BK88" s="22">
        <f t="shared" si="11"/>
        <v>0</v>
      </c>
      <c r="BL88" s="22">
        <f t="shared" si="12"/>
        <v>0</v>
      </c>
      <c r="BM88" s="22">
        <f t="shared" si="13"/>
        <v>0</v>
      </c>
    </row>
    <row r="89" spans="2:65" s="18" customFormat="1" ht="21" customHeight="1">
      <c r="B89" s="83">
        <f t="shared" si="15"/>
        <v>16</v>
      </c>
      <c r="C89" s="370"/>
      <c r="D89" s="371"/>
      <c r="E89" s="74"/>
      <c r="F89" s="75"/>
      <c r="G89" s="76"/>
      <c r="H89" s="77"/>
      <c r="I89" s="75"/>
      <c r="J89" s="78"/>
      <c r="K89" s="77"/>
      <c r="L89" s="79"/>
      <c r="M89" s="78"/>
      <c r="N89" s="77"/>
      <c r="O89" s="79"/>
      <c r="P89" s="78"/>
      <c r="Q89" s="77"/>
      <c r="R89" s="75"/>
      <c r="S89" s="78"/>
      <c r="T89" s="77"/>
      <c r="U89" s="75"/>
      <c r="V89" s="78"/>
      <c r="W89" s="77"/>
      <c r="X89" s="75"/>
      <c r="Y89" s="78"/>
      <c r="Z89" s="77"/>
      <c r="AA89" s="75"/>
      <c r="AB89" s="78"/>
      <c r="AC89" s="77"/>
      <c r="AD89" s="75"/>
      <c r="AE89" s="78"/>
      <c r="AF89" s="77"/>
      <c r="AG89" s="75"/>
      <c r="AH89" s="78"/>
      <c r="AI89" s="77"/>
      <c r="AJ89" s="75"/>
      <c r="AK89" s="78"/>
      <c r="AL89" s="77"/>
      <c r="AM89" s="75"/>
      <c r="AN89" s="76"/>
      <c r="AO89" s="80"/>
      <c r="AP89" s="284">
        <f t="shared" si="0"/>
        <v>0</v>
      </c>
      <c r="AQ89" s="285">
        <f t="shared" si="0"/>
        <v>0</v>
      </c>
      <c r="AR89" s="286">
        <f t="shared" si="14"/>
        <v>0</v>
      </c>
      <c r="AS89" s="287">
        <f t="shared" si="16"/>
        <v>0</v>
      </c>
      <c r="BA89" s="22">
        <f t="shared" si="1"/>
        <v>0</v>
      </c>
      <c r="BB89" s="22">
        <f t="shared" si="2"/>
        <v>0</v>
      </c>
      <c r="BC89" s="22">
        <f t="shared" si="3"/>
        <v>0</v>
      </c>
      <c r="BD89" s="22">
        <f t="shared" si="4"/>
        <v>0</v>
      </c>
      <c r="BE89" s="22">
        <f t="shared" si="5"/>
        <v>0</v>
      </c>
      <c r="BF89" s="22">
        <f t="shared" si="6"/>
        <v>0</v>
      </c>
      <c r="BG89" s="22">
        <f t="shared" si="7"/>
        <v>0</v>
      </c>
      <c r="BH89" s="22">
        <f t="shared" si="8"/>
        <v>0</v>
      </c>
      <c r="BI89" s="22">
        <f t="shared" si="9"/>
        <v>0</v>
      </c>
      <c r="BJ89" s="22">
        <f t="shared" si="10"/>
        <v>0</v>
      </c>
      <c r="BK89" s="22">
        <f t="shared" si="11"/>
        <v>0</v>
      </c>
      <c r="BL89" s="22">
        <f t="shared" si="12"/>
        <v>0</v>
      </c>
      <c r="BM89" s="22">
        <f t="shared" si="13"/>
        <v>0</v>
      </c>
    </row>
    <row r="90" spans="2:65" s="18" customFormat="1" ht="21" customHeight="1">
      <c r="B90" s="83">
        <f t="shared" si="15"/>
        <v>17</v>
      </c>
      <c r="C90" s="370"/>
      <c r="D90" s="371"/>
      <c r="E90" s="74"/>
      <c r="F90" s="75"/>
      <c r="G90" s="76"/>
      <c r="H90" s="77"/>
      <c r="I90" s="75"/>
      <c r="J90" s="78"/>
      <c r="K90" s="77"/>
      <c r="L90" s="79"/>
      <c r="M90" s="78"/>
      <c r="N90" s="77"/>
      <c r="O90" s="79"/>
      <c r="P90" s="78"/>
      <c r="Q90" s="77"/>
      <c r="R90" s="75"/>
      <c r="S90" s="78"/>
      <c r="T90" s="77"/>
      <c r="U90" s="75"/>
      <c r="V90" s="78"/>
      <c r="W90" s="77"/>
      <c r="X90" s="75"/>
      <c r="Y90" s="78"/>
      <c r="Z90" s="77"/>
      <c r="AA90" s="75"/>
      <c r="AB90" s="78"/>
      <c r="AC90" s="77"/>
      <c r="AD90" s="75"/>
      <c r="AE90" s="78"/>
      <c r="AF90" s="77"/>
      <c r="AG90" s="75"/>
      <c r="AH90" s="78"/>
      <c r="AI90" s="77"/>
      <c r="AJ90" s="75"/>
      <c r="AK90" s="78"/>
      <c r="AL90" s="77"/>
      <c r="AM90" s="75"/>
      <c r="AN90" s="76"/>
      <c r="AO90" s="80"/>
      <c r="AP90" s="284">
        <f t="shared" ref="AP90:AQ113" si="17">SUM(E90,H90,K90,N90,Q90,T90,W90,Z90,AC90,AF90,AI90,AL90)</f>
        <v>0</v>
      </c>
      <c r="AQ90" s="285">
        <f t="shared" si="17"/>
        <v>0</v>
      </c>
      <c r="AR90" s="286">
        <f t="shared" si="14"/>
        <v>0</v>
      </c>
      <c r="AS90" s="287">
        <f>E90+H90+K90+N90+Q90+T90+W90+Z90+AC90+AF90+AI90+AL90</f>
        <v>0</v>
      </c>
      <c r="BA90" s="22">
        <f t="shared" si="1"/>
        <v>0</v>
      </c>
      <c r="BB90" s="22">
        <f t="shared" si="2"/>
        <v>0</v>
      </c>
      <c r="BC90" s="22">
        <f t="shared" si="3"/>
        <v>0</v>
      </c>
      <c r="BD90" s="22">
        <f t="shared" si="4"/>
        <v>0</v>
      </c>
      <c r="BE90" s="22">
        <f t="shared" si="5"/>
        <v>0</v>
      </c>
      <c r="BF90" s="22">
        <f t="shared" si="6"/>
        <v>0</v>
      </c>
      <c r="BG90" s="22">
        <f t="shared" si="7"/>
        <v>0</v>
      </c>
      <c r="BH90" s="22">
        <f t="shared" si="8"/>
        <v>0</v>
      </c>
      <c r="BI90" s="22">
        <f t="shared" si="9"/>
        <v>0</v>
      </c>
      <c r="BJ90" s="22">
        <f t="shared" si="10"/>
        <v>0</v>
      </c>
      <c r="BK90" s="22">
        <f t="shared" si="11"/>
        <v>0</v>
      </c>
      <c r="BL90" s="22">
        <f t="shared" si="12"/>
        <v>0</v>
      </c>
      <c r="BM90" s="22">
        <f t="shared" si="13"/>
        <v>0</v>
      </c>
    </row>
    <row r="91" spans="2:65" s="18" customFormat="1" ht="21" customHeight="1">
      <c r="B91" s="83">
        <f t="shared" si="15"/>
        <v>18</v>
      </c>
      <c r="C91" s="370"/>
      <c r="D91" s="371"/>
      <c r="E91" s="74"/>
      <c r="F91" s="75"/>
      <c r="G91" s="76"/>
      <c r="H91" s="77"/>
      <c r="I91" s="75"/>
      <c r="J91" s="78"/>
      <c r="K91" s="77"/>
      <c r="L91" s="79"/>
      <c r="M91" s="78"/>
      <c r="N91" s="77"/>
      <c r="O91" s="79"/>
      <c r="P91" s="78"/>
      <c r="Q91" s="77"/>
      <c r="R91" s="75"/>
      <c r="S91" s="78"/>
      <c r="T91" s="77"/>
      <c r="U91" s="75"/>
      <c r="V91" s="78"/>
      <c r="W91" s="77"/>
      <c r="X91" s="75"/>
      <c r="Y91" s="78"/>
      <c r="Z91" s="77"/>
      <c r="AA91" s="75"/>
      <c r="AB91" s="78"/>
      <c r="AC91" s="77"/>
      <c r="AD91" s="75"/>
      <c r="AE91" s="78"/>
      <c r="AF91" s="77"/>
      <c r="AG91" s="75"/>
      <c r="AH91" s="78"/>
      <c r="AI91" s="77"/>
      <c r="AJ91" s="75"/>
      <c r="AK91" s="78"/>
      <c r="AL91" s="77"/>
      <c r="AM91" s="75"/>
      <c r="AN91" s="76"/>
      <c r="AO91" s="80"/>
      <c r="AP91" s="284">
        <f t="shared" si="17"/>
        <v>0</v>
      </c>
      <c r="AQ91" s="285">
        <f t="shared" si="17"/>
        <v>0</v>
      </c>
      <c r="AR91" s="286">
        <f t="shared" si="14"/>
        <v>0</v>
      </c>
      <c r="AS91" s="287">
        <f t="shared" si="16"/>
        <v>0</v>
      </c>
      <c r="BA91" s="22">
        <f t="shared" si="1"/>
        <v>0</v>
      </c>
      <c r="BB91" s="22">
        <f t="shared" si="2"/>
        <v>0</v>
      </c>
      <c r="BC91" s="22">
        <f t="shared" si="3"/>
        <v>0</v>
      </c>
      <c r="BD91" s="22">
        <f t="shared" si="4"/>
        <v>0</v>
      </c>
      <c r="BE91" s="22">
        <f t="shared" si="5"/>
        <v>0</v>
      </c>
      <c r="BF91" s="22">
        <f t="shared" si="6"/>
        <v>0</v>
      </c>
      <c r="BG91" s="22">
        <f t="shared" si="7"/>
        <v>0</v>
      </c>
      <c r="BH91" s="22">
        <f t="shared" si="8"/>
        <v>0</v>
      </c>
      <c r="BI91" s="22">
        <f t="shared" si="9"/>
        <v>0</v>
      </c>
      <c r="BJ91" s="22">
        <f t="shared" si="10"/>
        <v>0</v>
      </c>
      <c r="BK91" s="22">
        <f t="shared" si="11"/>
        <v>0</v>
      </c>
      <c r="BL91" s="22">
        <f t="shared" si="12"/>
        <v>0</v>
      </c>
      <c r="BM91" s="22">
        <f t="shared" si="13"/>
        <v>0</v>
      </c>
    </row>
    <row r="92" spans="2:65" s="18" customFormat="1" ht="21" customHeight="1">
      <c r="B92" s="83">
        <f t="shared" si="15"/>
        <v>19</v>
      </c>
      <c r="C92" s="370"/>
      <c r="D92" s="371"/>
      <c r="E92" s="74"/>
      <c r="F92" s="75"/>
      <c r="G92" s="76"/>
      <c r="H92" s="77"/>
      <c r="I92" s="75"/>
      <c r="J92" s="78"/>
      <c r="K92" s="77"/>
      <c r="L92" s="79"/>
      <c r="M92" s="78"/>
      <c r="N92" s="77"/>
      <c r="O92" s="79"/>
      <c r="P92" s="78"/>
      <c r="Q92" s="77"/>
      <c r="R92" s="75"/>
      <c r="S92" s="78"/>
      <c r="T92" s="77"/>
      <c r="U92" s="75"/>
      <c r="V92" s="78"/>
      <c r="W92" s="77"/>
      <c r="X92" s="75"/>
      <c r="Y92" s="78"/>
      <c r="Z92" s="77"/>
      <c r="AA92" s="75"/>
      <c r="AB92" s="78"/>
      <c r="AC92" s="77"/>
      <c r="AD92" s="75"/>
      <c r="AE92" s="78"/>
      <c r="AF92" s="77"/>
      <c r="AG92" s="75"/>
      <c r="AH92" s="78"/>
      <c r="AI92" s="77"/>
      <c r="AJ92" s="75"/>
      <c r="AK92" s="78"/>
      <c r="AL92" s="77"/>
      <c r="AM92" s="75"/>
      <c r="AN92" s="76"/>
      <c r="AO92" s="80"/>
      <c r="AP92" s="284">
        <f t="shared" si="17"/>
        <v>0</v>
      </c>
      <c r="AQ92" s="285">
        <f t="shared" si="17"/>
        <v>0</v>
      </c>
      <c r="AR92" s="286">
        <f t="shared" si="14"/>
        <v>0</v>
      </c>
      <c r="AS92" s="287">
        <f t="shared" si="16"/>
        <v>0</v>
      </c>
      <c r="BA92" s="22">
        <f t="shared" si="1"/>
        <v>0</v>
      </c>
      <c r="BB92" s="22">
        <f t="shared" si="2"/>
        <v>0</v>
      </c>
      <c r="BC92" s="22">
        <f t="shared" si="3"/>
        <v>0</v>
      </c>
      <c r="BD92" s="22">
        <f t="shared" si="4"/>
        <v>0</v>
      </c>
      <c r="BE92" s="22">
        <f t="shared" si="5"/>
        <v>0</v>
      </c>
      <c r="BF92" s="22">
        <f t="shared" si="6"/>
        <v>0</v>
      </c>
      <c r="BG92" s="22">
        <f t="shared" si="7"/>
        <v>0</v>
      </c>
      <c r="BH92" s="22">
        <f t="shared" si="8"/>
        <v>0</v>
      </c>
      <c r="BI92" s="22">
        <f t="shared" si="9"/>
        <v>0</v>
      </c>
      <c r="BJ92" s="22">
        <f t="shared" si="10"/>
        <v>0</v>
      </c>
      <c r="BK92" s="22">
        <f t="shared" si="11"/>
        <v>0</v>
      </c>
      <c r="BL92" s="22">
        <f t="shared" si="12"/>
        <v>0</v>
      </c>
      <c r="BM92" s="22">
        <f t="shared" si="13"/>
        <v>0</v>
      </c>
    </row>
    <row r="93" spans="2:65" s="18" customFormat="1" ht="21" customHeight="1">
      <c r="B93" s="83">
        <f t="shared" si="15"/>
        <v>20</v>
      </c>
      <c r="C93" s="370"/>
      <c r="D93" s="371"/>
      <c r="E93" s="74"/>
      <c r="F93" s="75"/>
      <c r="G93" s="76"/>
      <c r="H93" s="77"/>
      <c r="I93" s="75"/>
      <c r="J93" s="78"/>
      <c r="K93" s="77"/>
      <c r="L93" s="79"/>
      <c r="M93" s="78"/>
      <c r="N93" s="77"/>
      <c r="O93" s="79"/>
      <c r="P93" s="78"/>
      <c r="Q93" s="77"/>
      <c r="R93" s="75"/>
      <c r="S93" s="78"/>
      <c r="T93" s="77"/>
      <c r="U93" s="75"/>
      <c r="V93" s="78"/>
      <c r="W93" s="77"/>
      <c r="X93" s="75"/>
      <c r="Y93" s="78"/>
      <c r="Z93" s="77"/>
      <c r="AA93" s="75"/>
      <c r="AB93" s="78"/>
      <c r="AC93" s="77"/>
      <c r="AD93" s="75"/>
      <c r="AE93" s="78"/>
      <c r="AF93" s="77"/>
      <c r="AG93" s="75"/>
      <c r="AH93" s="78"/>
      <c r="AI93" s="77"/>
      <c r="AJ93" s="75"/>
      <c r="AK93" s="78"/>
      <c r="AL93" s="77"/>
      <c r="AM93" s="75"/>
      <c r="AN93" s="76"/>
      <c r="AO93" s="80"/>
      <c r="AP93" s="284">
        <f t="shared" si="17"/>
        <v>0</v>
      </c>
      <c r="AQ93" s="285">
        <f t="shared" si="17"/>
        <v>0</v>
      </c>
      <c r="AR93" s="286">
        <f t="shared" si="14"/>
        <v>0</v>
      </c>
      <c r="AS93" s="287">
        <f t="shared" si="16"/>
        <v>0</v>
      </c>
      <c r="BA93" s="22">
        <f t="shared" si="1"/>
        <v>0</v>
      </c>
      <c r="BB93" s="22">
        <f t="shared" si="2"/>
        <v>0</v>
      </c>
      <c r="BC93" s="22">
        <f t="shared" si="3"/>
        <v>0</v>
      </c>
      <c r="BD93" s="22">
        <f t="shared" si="4"/>
        <v>0</v>
      </c>
      <c r="BE93" s="22">
        <f t="shared" si="5"/>
        <v>0</v>
      </c>
      <c r="BF93" s="22">
        <f t="shared" si="6"/>
        <v>0</v>
      </c>
      <c r="BG93" s="22">
        <f t="shared" si="7"/>
        <v>0</v>
      </c>
      <c r="BH93" s="22">
        <f t="shared" si="8"/>
        <v>0</v>
      </c>
      <c r="BI93" s="22">
        <f t="shared" si="9"/>
        <v>0</v>
      </c>
      <c r="BJ93" s="22">
        <f t="shared" si="10"/>
        <v>0</v>
      </c>
      <c r="BK93" s="22">
        <f t="shared" si="11"/>
        <v>0</v>
      </c>
      <c r="BL93" s="22">
        <f t="shared" si="12"/>
        <v>0</v>
      </c>
      <c r="BM93" s="22">
        <f t="shared" si="13"/>
        <v>0</v>
      </c>
    </row>
    <row r="94" spans="2:65" s="18" customFormat="1" ht="21" customHeight="1">
      <c r="B94" s="83">
        <f t="shared" si="15"/>
        <v>21</v>
      </c>
      <c r="C94" s="370"/>
      <c r="D94" s="371"/>
      <c r="E94" s="74"/>
      <c r="F94" s="75"/>
      <c r="G94" s="76"/>
      <c r="H94" s="77"/>
      <c r="I94" s="75"/>
      <c r="J94" s="78"/>
      <c r="K94" s="77"/>
      <c r="L94" s="79"/>
      <c r="M94" s="78"/>
      <c r="N94" s="77"/>
      <c r="O94" s="79"/>
      <c r="P94" s="78"/>
      <c r="Q94" s="77"/>
      <c r="R94" s="75"/>
      <c r="S94" s="78"/>
      <c r="T94" s="77"/>
      <c r="U94" s="75"/>
      <c r="V94" s="78"/>
      <c r="W94" s="77"/>
      <c r="X94" s="75"/>
      <c r="Y94" s="78"/>
      <c r="Z94" s="77"/>
      <c r="AA94" s="75"/>
      <c r="AB94" s="78"/>
      <c r="AC94" s="77"/>
      <c r="AD94" s="75"/>
      <c r="AE94" s="78"/>
      <c r="AF94" s="77"/>
      <c r="AG94" s="75"/>
      <c r="AH94" s="78"/>
      <c r="AI94" s="77"/>
      <c r="AJ94" s="75"/>
      <c r="AK94" s="78"/>
      <c r="AL94" s="77"/>
      <c r="AM94" s="75"/>
      <c r="AN94" s="76"/>
      <c r="AO94" s="80"/>
      <c r="AP94" s="284">
        <f t="shared" si="17"/>
        <v>0</v>
      </c>
      <c r="AQ94" s="285">
        <f t="shared" si="17"/>
        <v>0</v>
      </c>
      <c r="AR94" s="286">
        <f t="shared" si="14"/>
        <v>0</v>
      </c>
      <c r="AS94" s="287">
        <f t="shared" si="16"/>
        <v>0</v>
      </c>
      <c r="BA94" s="22">
        <f t="shared" si="1"/>
        <v>0</v>
      </c>
      <c r="BB94" s="22">
        <f t="shared" si="2"/>
        <v>0</v>
      </c>
      <c r="BC94" s="22">
        <f t="shared" si="3"/>
        <v>0</v>
      </c>
      <c r="BD94" s="22">
        <f t="shared" si="4"/>
        <v>0</v>
      </c>
      <c r="BE94" s="22">
        <f t="shared" si="5"/>
        <v>0</v>
      </c>
      <c r="BF94" s="22">
        <f t="shared" si="6"/>
        <v>0</v>
      </c>
      <c r="BG94" s="22">
        <f t="shared" si="7"/>
        <v>0</v>
      </c>
      <c r="BH94" s="22">
        <f t="shared" si="8"/>
        <v>0</v>
      </c>
      <c r="BI94" s="22">
        <f t="shared" si="9"/>
        <v>0</v>
      </c>
      <c r="BJ94" s="22">
        <f t="shared" si="10"/>
        <v>0</v>
      </c>
      <c r="BK94" s="22">
        <f t="shared" si="11"/>
        <v>0</v>
      </c>
      <c r="BL94" s="22">
        <f t="shared" si="12"/>
        <v>0</v>
      </c>
      <c r="BM94" s="22">
        <f t="shared" si="13"/>
        <v>0</v>
      </c>
    </row>
    <row r="95" spans="2:65" s="18" customFormat="1" ht="21" customHeight="1">
      <c r="B95" s="83">
        <f t="shared" si="15"/>
        <v>22</v>
      </c>
      <c r="C95" s="370"/>
      <c r="D95" s="371"/>
      <c r="E95" s="74"/>
      <c r="F95" s="75"/>
      <c r="G95" s="76"/>
      <c r="H95" s="77"/>
      <c r="I95" s="75"/>
      <c r="J95" s="78"/>
      <c r="K95" s="77"/>
      <c r="L95" s="79"/>
      <c r="M95" s="78"/>
      <c r="N95" s="77"/>
      <c r="O95" s="79"/>
      <c r="P95" s="78"/>
      <c r="Q95" s="77"/>
      <c r="R95" s="75"/>
      <c r="S95" s="78"/>
      <c r="T95" s="77"/>
      <c r="U95" s="75"/>
      <c r="V95" s="78"/>
      <c r="W95" s="77"/>
      <c r="X95" s="75"/>
      <c r="Y95" s="78"/>
      <c r="Z95" s="77"/>
      <c r="AA95" s="75"/>
      <c r="AB95" s="78"/>
      <c r="AC95" s="77"/>
      <c r="AD95" s="75"/>
      <c r="AE95" s="78"/>
      <c r="AF95" s="77"/>
      <c r="AG95" s="75"/>
      <c r="AH95" s="78"/>
      <c r="AI95" s="77"/>
      <c r="AJ95" s="75"/>
      <c r="AK95" s="78"/>
      <c r="AL95" s="77"/>
      <c r="AM95" s="75"/>
      <c r="AN95" s="76"/>
      <c r="AO95" s="80"/>
      <c r="AP95" s="284">
        <f t="shared" si="17"/>
        <v>0</v>
      </c>
      <c r="AQ95" s="285">
        <f t="shared" si="17"/>
        <v>0</v>
      </c>
      <c r="AR95" s="286">
        <f t="shared" si="14"/>
        <v>0</v>
      </c>
      <c r="AS95" s="287">
        <f t="shared" si="16"/>
        <v>0</v>
      </c>
      <c r="BA95" s="22">
        <f t="shared" si="1"/>
        <v>0</v>
      </c>
      <c r="BB95" s="22">
        <f t="shared" si="2"/>
        <v>0</v>
      </c>
      <c r="BC95" s="22">
        <f t="shared" si="3"/>
        <v>0</v>
      </c>
      <c r="BD95" s="22">
        <f t="shared" si="4"/>
        <v>0</v>
      </c>
      <c r="BE95" s="22">
        <f t="shared" si="5"/>
        <v>0</v>
      </c>
      <c r="BF95" s="22">
        <f t="shared" si="6"/>
        <v>0</v>
      </c>
      <c r="BG95" s="22">
        <f t="shared" si="7"/>
        <v>0</v>
      </c>
      <c r="BH95" s="22">
        <f t="shared" si="8"/>
        <v>0</v>
      </c>
      <c r="BI95" s="22">
        <f t="shared" si="9"/>
        <v>0</v>
      </c>
      <c r="BJ95" s="22">
        <f t="shared" si="10"/>
        <v>0</v>
      </c>
      <c r="BK95" s="22">
        <f t="shared" si="11"/>
        <v>0</v>
      </c>
      <c r="BL95" s="22">
        <f t="shared" si="12"/>
        <v>0</v>
      </c>
      <c r="BM95" s="22">
        <f t="shared" si="13"/>
        <v>0</v>
      </c>
    </row>
    <row r="96" spans="2:65" s="18" customFormat="1" ht="21" customHeight="1">
      <c r="B96" s="83">
        <f t="shared" si="15"/>
        <v>23</v>
      </c>
      <c r="C96" s="370"/>
      <c r="D96" s="371"/>
      <c r="E96" s="74"/>
      <c r="F96" s="75"/>
      <c r="G96" s="76"/>
      <c r="H96" s="77"/>
      <c r="I96" s="75"/>
      <c r="J96" s="78"/>
      <c r="K96" s="77"/>
      <c r="L96" s="79"/>
      <c r="M96" s="78"/>
      <c r="N96" s="77"/>
      <c r="O96" s="79"/>
      <c r="P96" s="78"/>
      <c r="Q96" s="77"/>
      <c r="R96" s="75"/>
      <c r="S96" s="78"/>
      <c r="T96" s="77"/>
      <c r="U96" s="75"/>
      <c r="V96" s="78"/>
      <c r="W96" s="77"/>
      <c r="X96" s="75"/>
      <c r="Y96" s="78"/>
      <c r="Z96" s="77"/>
      <c r="AA96" s="75"/>
      <c r="AB96" s="78"/>
      <c r="AC96" s="77"/>
      <c r="AD96" s="75"/>
      <c r="AE96" s="78"/>
      <c r="AF96" s="77"/>
      <c r="AG96" s="75"/>
      <c r="AH96" s="78"/>
      <c r="AI96" s="77"/>
      <c r="AJ96" s="75"/>
      <c r="AK96" s="78"/>
      <c r="AL96" s="77"/>
      <c r="AM96" s="75"/>
      <c r="AN96" s="76"/>
      <c r="AO96" s="80"/>
      <c r="AP96" s="284">
        <f t="shared" si="17"/>
        <v>0</v>
      </c>
      <c r="AQ96" s="285">
        <f t="shared" si="17"/>
        <v>0</v>
      </c>
      <c r="AR96" s="286">
        <f t="shared" si="14"/>
        <v>0</v>
      </c>
      <c r="AS96" s="287">
        <f t="shared" si="16"/>
        <v>0</v>
      </c>
      <c r="BA96" s="22">
        <f t="shared" si="1"/>
        <v>0</v>
      </c>
      <c r="BB96" s="22">
        <f t="shared" si="2"/>
        <v>0</v>
      </c>
      <c r="BC96" s="22">
        <f t="shared" si="3"/>
        <v>0</v>
      </c>
      <c r="BD96" s="22">
        <f t="shared" si="4"/>
        <v>0</v>
      </c>
      <c r="BE96" s="22">
        <f t="shared" si="5"/>
        <v>0</v>
      </c>
      <c r="BF96" s="22">
        <f t="shared" si="6"/>
        <v>0</v>
      </c>
      <c r="BG96" s="22">
        <f t="shared" si="7"/>
        <v>0</v>
      </c>
      <c r="BH96" s="22">
        <f t="shared" si="8"/>
        <v>0</v>
      </c>
      <c r="BI96" s="22">
        <f t="shared" si="9"/>
        <v>0</v>
      </c>
      <c r="BJ96" s="22">
        <f t="shared" si="10"/>
        <v>0</v>
      </c>
      <c r="BK96" s="22">
        <f t="shared" si="11"/>
        <v>0</v>
      </c>
      <c r="BL96" s="22">
        <f t="shared" si="12"/>
        <v>0</v>
      </c>
      <c r="BM96" s="22">
        <f t="shared" si="13"/>
        <v>0</v>
      </c>
    </row>
    <row r="97" spans="2:66" s="18" customFormat="1" ht="21" customHeight="1">
      <c r="B97" s="83">
        <f t="shared" si="15"/>
        <v>24</v>
      </c>
      <c r="C97" s="370"/>
      <c r="D97" s="371"/>
      <c r="E97" s="74"/>
      <c r="F97" s="75"/>
      <c r="G97" s="76"/>
      <c r="H97" s="77"/>
      <c r="I97" s="75"/>
      <c r="J97" s="78"/>
      <c r="K97" s="77"/>
      <c r="L97" s="79"/>
      <c r="M97" s="78"/>
      <c r="N97" s="77"/>
      <c r="O97" s="79"/>
      <c r="P97" s="78"/>
      <c r="Q97" s="77"/>
      <c r="R97" s="75"/>
      <c r="S97" s="78"/>
      <c r="T97" s="77"/>
      <c r="U97" s="75"/>
      <c r="V97" s="78"/>
      <c r="W97" s="77"/>
      <c r="X97" s="75"/>
      <c r="Y97" s="78"/>
      <c r="Z97" s="77"/>
      <c r="AA97" s="75"/>
      <c r="AB97" s="78"/>
      <c r="AC97" s="77"/>
      <c r="AD97" s="75"/>
      <c r="AE97" s="78"/>
      <c r="AF97" s="77"/>
      <c r="AG97" s="75"/>
      <c r="AH97" s="78"/>
      <c r="AI97" s="77"/>
      <c r="AJ97" s="75"/>
      <c r="AK97" s="78"/>
      <c r="AL97" s="77"/>
      <c r="AM97" s="75"/>
      <c r="AN97" s="76"/>
      <c r="AO97" s="80"/>
      <c r="AP97" s="284">
        <f t="shared" si="17"/>
        <v>0</v>
      </c>
      <c r="AQ97" s="285">
        <f t="shared" si="17"/>
        <v>0</v>
      </c>
      <c r="AR97" s="286">
        <f t="shared" si="14"/>
        <v>0</v>
      </c>
      <c r="AS97" s="287">
        <f t="shared" si="16"/>
        <v>0</v>
      </c>
      <c r="BA97" s="22">
        <f t="shared" si="1"/>
        <v>0</v>
      </c>
      <c r="BB97" s="22">
        <f t="shared" si="2"/>
        <v>0</v>
      </c>
      <c r="BC97" s="22">
        <f t="shared" si="3"/>
        <v>0</v>
      </c>
      <c r="BD97" s="22">
        <f t="shared" si="4"/>
        <v>0</v>
      </c>
      <c r="BE97" s="22">
        <f t="shared" si="5"/>
        <v>0</v>
      </c>
      <c r="BF97" s="22">
        <f t="shared" si="6"/>
        <v>0</v>
      </c>
      <c r="BG97" s="22">
        <f t="shared" si="7"/>
        <v>0</v>
      </c>
      <c r="BH97" s="22">
        <f t="shared" si="8"/>
        <v>0</v>
      </c>
      <c r="BI97" s="22">
        <f t="shared" si="9"/>
        <v>0</v>
      </c>
      <c r="BJ97" s="22">
        <f t="shared" si="10"/>
        <v>0</v>
      </c>
      <c r="BK97" s="22">
        <f t="shared" si="11"/>
        <v>0</v>
      </c>
      <c r="BL97" s="22">
        <f t="shared" si="12"/>
        <v>0</v>
      </c>
      <c r="BM97" s="22">
        <f t="shared" si="13"/>
        <v>0</v>
      </c>
    </row>
    <row r="98" spans="2:66" s="18" customFormat="1" ht="21" customHeight="1">
      <c r="B98" s="83">
        <f t="shared" si="15"/>
        <v>25</v>
      </c>
      <c r="C98" s="370"/>
      <c r="D98" s="371"/>
      <c r="E98" s="74"/>
      <c r="F98" s="75"/>
      <c r="G98" s="76"/>
      <c r="H98" s="77"/>
      <c r="I98" s="75"/>
      <c r="J98" s="78"/>
      <c r="K98" s="77"/>
      <c r="L98" s="79"/>
      <c r="M98" s="78"/>
      <c r="N98" s="77"/>
      <c r="O98" s="79"/>
      <c r="P98" s="78"/>
      <c r="Q98" s="77"/>
      <c r="R98" s="75"/>
      <c r="S98" s="78"/>
      <c r="T98" s="77"/>
      <c r="U98" s="75"/>
      <c r="V98" s="78"/>
      <c r="W98" s="77"/>
      <c r="X98" s="75"/>
      <c r="Y98" s="78"/>
      <c r="Z98" s="77"/>
      <c r="AA98" s="75"/>
      <c r="AB98" s="78"/>
      <c r="AC98" s="77"/>
      <c r="AD98" s="75"/>
      <c r="AE98" s="78"/>
      <c r="AF98" s="77"/>
      <c r="AG98" s="75"/>
      <c r="AH98" s="78"/>
      <c r="AI98" s="77"/>
      <c r="AJ98" s="75"/>
      <c r="AK98" s="78"/>
      <c r="AL98" s="77"/>
      <c r="AM98" s="75"/>
      <c r="AN98" s="76"/>
      <c r="AO98" s="80"/>
      <c r="AP98" s="284">
        <f t="shared" si="17"/>
        <v>0</v>
      </c>
      <c r="AQ98" s="285">
        <f t="shared" si="17"/>
        <v>0</v>
      </c>
      <c r="AR98" s="286">
        <f t="shared" si="14"/>
        <v>0</v>
      </c>
      <c r="AS98" s="287">
        <f t="shared" si="16"/>
        <v>0</v>
      </c>
      <c r="BA98" s="22">
        <f t="shared" si="1"/>
        <v>0</v>
      </c>
      <c r="BB98" s="22">
        <f t="shared" si="2"/>
        <v>0</v>
      </c>
      <c r="BC98" s="22">
        <f t="shared" si="3"/>
        <v>0</v>
      </c>
      <c r="BD98" s="22">
        <f t="shared" si="4"/>
        <v>0</v>
      </c>
      <c r="BE98" s="22">
        <f t="shared" si="5"/>
        <v>0</v>
      </c>
      <c r="BF98" s="22">
        <f t="shared" si="6"/>
        <v>0</v>
      </c>
      <c r="BG98" s="22">
        <f t="shared" si="7"/>
        <v>0</v>
      </c>
      <c r="BH98" s="22">
        <f t="shared" si="8"/>
        <v>0</v>
      </c>
      <c r="BI98" s="22">
        <f t="shared" si="9"/>
        <v>0</v>
      </c>
      <c r="BJ98" s="22">
        <f t="shared" si="10"/>
        <v>0</v>
      </c>
      <c r="BK98" s="22">
        <f t="shared" si="11"/>
        <v>0</v>
      </c>
      <c r="BL98" s="22">
        <f t="shared" si="12"/>
        <v>0</v>
      </c>
      <c r="BM98" s="22">
        <f t="shared" si="13"/>
        <v>0</v>
      </c>
    </row>
    <row r="99" spans="2:66" s="18" customFormat="1" ht="21" customHeight="1">
      <c r="B99" s="83">
        <f t="shared" si="15"/>
        <v>26</v>
      </c>
      <c r="C99" s="370"/>
      <c r="D99" s="371"/>
      <c r="E99" s="74"/>
      <c r="F99" s="75"/>
      <c r="G99" s="76"/>
      <c r="H99" s="77"/>
      <c r="I99" s="75"/>
      <c r="J99" s="78"/>
      <c r="K99" s="77"/>
      <c r="L99" s="79"/>
      <c r="M99" s="78"/>
      <c r="N99" s="77"/>
      <c r="O99" s="79"/>
      <c r="P99" s="78"/>
      <c r="Q99" s="77"/>
      <c r="R99" s="75"/>
      <c r="S99" s="78"/>
      <c r="T99" s="77"/>
      <c r="U99" s="75"/>
      <c r="V99" s="78"/>
      <c r="W99" s="77"/>
      <c r="X99" s="75"/>
      <c r="Y99" s="78"/>
      <c r="Z99" s="77"/>
      <c r="AA99" s="75"/>
      <c r="AB99" s="78"/>
      <c r="AC99" s="77"/>
      <c r="AD99" s="75"/>
      <c r="AE99" s="78"/>
      <c r="AF99" s="77"/>
      <c r="AG99" s="75"/>
      <c r="AH99" s="78"/>
      <c r="AI99" s="77"/>
      <c r="AJ99" s="75"/>
      <c r="AK99" s="78"/>
      <c r="AL99" s="77"/>
      <c r="AM99" s="75"/>
      <c r="AN99" s="76"/>
      <c r="AO99" s="80"/>
      <c r="AP99" s="284">
        <f t="shared" si="17"/>
        <v>0</v>
      </c>
      <c r="AQ99" s="285">
        <f t="shared" si="17"/>
        <v>0</v>
      </c>
      <c r="AR99" s="286">
        <f t="shared" si="14"/>
        <v>0</v>
      </c>
      <c r="AS99" s="287">
        <f t="shared" si="16"/>
        <v>0</v>
      </c>
      <c r="BA99" s="22">
        <f t="shared" si="1"/>
        <v>0</v>
      </c>
      <c r="BB99" s="22">
        <f t="shared" si="2"/>
        <v>0</v>
      </c>
      <c r="BC99" s="22">
        <f t="shared" si="3"/>
        <v>0</v>
      </c>
      <c r="BD99" s="22">
        <f t="shared" si="4"/>
        <v>0</v>
      </c>
      <c r="BE99" s="22">
        <f t="shared" si="5"/>
        <v>0</v>
      </c>
      <c r="BF99" s="22">
        <f t="shared" si="6"/>
        <v>0</v>
      </c>
      <c r="BG99" s="22">
        <f t="shared" si="7"/>
        <v>0</v>
      </c>
      <c r="BH99" s="22">
        <f t="shared" si="8"/>
        <v>0</v>
      </c>
      <c r="BI99" s="22">
        <f t="shared" si="9"/>
        <v>0</v>
      </c>
      <c r="BJ99" s="22">
        <f t="shared" si="10"/>
        <v>0</v>
      </c>
      <c r="BK99" s="22">
        <f t="shared" si="11"/>
        <v>0</v>
      </c>
      <c r="BL99" s="22">
        <f t="shared" si="12"/>
        <v>0</v>
      </c>
      <c r="BM99" s="22">
        <f t="shared" si="13"/>
        <v>0</v>
      </c>
    </row>
    <row r="100" spans="2:66" s="18" customFormat="1" ht="21" customHeight="1">
      <c r="B100" s="83">
        <f t="shared" si="15"/>
        <v>27</v>
      </c>
      <c r="C100" s="370"/>
      <c r="D100" s="371"/>
      <c r="E100" s="74"/>
      <c r="F100" s="75"/>
      <c r="G100" s="76"/>
      <c r="H100" s="77"/>
      <c r="I100" s="75"/>
      <c r="J100" s="78"/>
      <c r="K100" s="77"/>
      <c r="L100" s="79"/>
      <c r="M100" s="78"/>
      <c r="N100" s="77"/>
      <c r="O100" s="79"/>
      <c r="P100" s="78"/>
      <c r="Q100" s="77"/>
      <c r="R100" s="75"/>
      <c r="S100" s="78"/>
      <c r="T100" s="77"/>
      <c r="U100" s="75"/>
      <c r="V100" s="78"/>
      <c r="W100" s="77"/>
      <c r="X100" s="75"/>
      <c r="Y100" s="78"/>
      <c r="Z100" s="77"/>
      <c r="AA100" s="75"/>
      <c r="AB100" s="78"/>
      <c r="AC100" s="77"/>
      <c r="AD100" s="75"/>
      <c r="AE100" s="78"/>
      <c r="AF100" s="77"/>
      <c r="AG100" s="75"/>
      <c r="AH100" s="78"/>
      <c r="AI100" s="77"/>
      <c r="AJ100" s="75"/>
      <c r="AK100" s="78"/>
      <c r="AL100" s="77"/>
      <c r="AM100" s="75"/>
      <c r="AN100" s="76"/>
      <c r="AO100" s="80"/>
      <c r="AP100" s="284">
        <f t="shared" si="17"/>
        <v>0</v>
      </c>
      <c r="AQ100" s="285">
        <f t="shared" si="17"/>
        <v>0</v>
      </c>
      <c r="AR100" s="286">
        <f t="shared" si="14"/>
        <v>0</v>
      </c>
      <c r="AS100" s="287">
        <f t="shared" si="16"/>
        <v>0</v>
      </c>
      <c r="BA100" s="22">
        <f t="shared" si="1"/>
        <v>0</v>
      </c>
      <c r="BB100" s="22">
        <f t="shared" si="2"/>
        <v>0</v>
      </c>
      <c r="BC100" s="22">
        <f t="shared" si="3"/>
        <v>0</v>
      </c>
      <c r="BD100" s="22">
        <f t="shared" si="4"/>
        <v>0</v>
      </c>
      <c r="BE100" s="22">
        <f t="shared" si="5"/>
        <v>0</v>
      </c>
      <c r="BF100" s="22">
        <f t="shared" si="6"/>
        <v>0</v>
      </c>
      <c r="BG100" s="22">
        <f t="shared" si="7"/>
        <v>0</v>
      </c>
      <c r="BH100" s="22">
        <f t="shared" si="8"/>
        <v>0</v>
      </c>
      <c r="BI100" s="22">
        <f t="shared" si="9"/>
        <v>0</v>
      </c>
      <c r="BJ100" s="22">
        <f t="shared" si="10"/>
        <v>0</v>
      </c>
      <c r="BK100" s="22">
        <f t="shared" si="11"/>
        <v>0</v>
      </c>
      <c r="BL100" s="22">
        <f t="shared" si="12"/>
        <v>0</v>
      </c>
      <c r="BM100" s="22">
        <f t="shared" si="13"/>
        <v>0</v>
      </c>
    </row>
    <row r="101" spans="2:66" s="18" customFormat="1" ht="21" customHeight="1">
      <c r="B101" s="83">
        <f t="shared" si="15"/>
        <v>28</v>
      </c>
      <c r="C101" s="370"/>
      <c r="D101" s="371"/>
      <c r="E101" s="74"/>
      <c r="F101" s="75"/>
      <c r="G101" s="76"/>
      <c r="H101" s="77"/>
      <c r="I101" s="75"/>
      <c r="J101" s="78"/>
      <c r="K101" s="77"/>
      <c r="L101" s="79"/>
      <c r="M101" s="78"/>
      <c r="N101" s="77"/>
      <c r="O101" s="79"/>
      <c r="P101" s="78"/>
      <c r="Q101" s="77"/>
      <c r="R101" s="75"/>
      <c r="S101" s="78"/>
      <c r="T101" s="77"/>
      <c r="U101" s="75"/>
      <c r="V101" s="78"/>
      <c r="W101" s="77"/>
      <c r="X101" s="75"/>
      <c r="Y101" s="78"/>
      <c r="Z101" s="77"/>
      <c r="AA101" s="75"/>
      <c r="AB101" s="78"/>
      <c r="AC101" s="77"/>
      <c r="AD101" s="75"/>
      <c r="AE101" s="78"/>
      <c r="AF101" s="77"/>
      <c r="AG101" s="75"/>
      <c r="AH101" s="78"/>
      <c r="AI101" s="77"/>
      <c r="AJ101" s="75"/>
      <c r="AK101" s="78"/>
      <c r="AL101" s="77"/>
      <c r="AM101" s="75"/>
      <c r="AN101" s="76"/>
      <c r="AO101" s="80"/>
      <c r="AP101" s="284">
        <f t="shared" si="17"/>
        <v>0</v>
      </c>
      <c r="AQ101" s="285">
        <f t="shared" si="17"/>
        <v>0</v>
      </c>
      <c r="AR101" s="286">
        <f t="shared" si="14"/>
        <v>0</v>
      </c>
      <c r="AS101" s="288">
        <f t="shared" si="16"/>
        <v>0</v>
      </c>
      <c r="BA101" s="22">
        <f t="shared" si="1"/>
        <v>0</v>
      </c>
      <c r="BB101" s="22">
        <f t="shared" si="2"/>
        <v>0</v>
      </c>
      <c r="BC101" s="22">
        <f t="shared" si="3"/>
        <v>0</v>
      </c>
      <c r="BD101" s="22">
        <f t="shared" si="4"/>
        <v>0</v>
      </c>
      <c r="BE101" s="22">
        <f t="shared" si="5"/>
        <v>0</v>
      </c>
      <c r="BF101" s="22">
        <f t="shared" si="6"/>
        <v>0</v>
      </c>
      <c r="BG101" s="22">
        <f t="shared" si="7"/>
        <v>0</v>
      </c>
      <c r="BH101" s="22">
        <f t="shared" si="8"/>
        <v>0</v>
      </c>
      <c r="BI101" s="22">
        <f t="shared" si="9"/>
        <v>0</v>
      </c>
      <c r="BJ101" s="22">
        <f t="shared" si="10"/>
        <v>0</v>
      </c>
      <c r="BK101" s="22">
        <f t="shared" si="11"/>
        <v>0</v>
      </c>
      <c r="BL101" s="22">
        <f t="shared" si="12"/>
        <v>0</v>
      </c>
      <c r="BM101" s="22">
        <f t="shared" si="13"/>
        <v>0</v>
      </c>
    </row>
    <row r="102" spans="2:66" s="18" customFormat="1" ht="21" customHeight="1">
      <c r="B102" s="83">
        <f t="shared" si="15"/>
        <v>29</v>
      </c>
      <c r="C102" s="370"/>
      <c r="D102" s="371"/>
      <c r="E102" s="74"/>
      <c r="F102" s="75"/>
      <c r="G102" s="76"/>
      <c r="H102" s="77"/>
      <c r="I102" s="75"/>
      <c r="J102" s="78"/>
      <c r="K102" s="77"/>
      <c r="L102" s="79"/>
      <c r="M102" s="78"/>
      <c r="N102" s="77"/>
      <c r="O102" s="79"/>
      <c r="P102" s="78"/>
      <c r="Q102" s="77"/>
      <c r="R102" s="75"/>
      <c r="S102" s="78"/>
      <c r="T102" s="77"/>
      <c r="U102" s="75"/>
      <c r="V102" s="78"/>
      <c r="W102" s="77"/>
      <c r="X102" s="75"/>
      <c r="Y102" s="78"/>
      <c r="Z102" s="77"/>
      <c r="AA102" s="75"/>
      <c r="AB102" s="78"/>
      <c r="AC102" s="77"/>
      <c r="AD102" s="75"/>
      <c r="AE102" s="78"/>
      <c r="AF102" s="77"/>
      <c r="AG102" s="75"/>
      <c r="AH102" s="78"/>
      <c r="AI102" s="77"/>
      <c r="AJ102" s="75"/>
      <c r="AK102" s="78"/>
      <c r="AL102" s="77"/>
      <c r="AM102" s="75"/>
      <c r="AN102" s="76"/>
      <c r="AO102" s="80"/>
      <c r="AP102" s="284">
        <f t="shared" si="17"/>
        <v>0</v>
      </c>
      <c r="AQ102" s="285">
        <f t="shared" si="17"/>
        <v>0</v>
      </c>
      <c r="AR102" s="286">
        <f t="shared" si="14"/>
        <v>0</v>
      </c>
      <c r="AS102" s="288">
        <f t="shared" si="16"/>
        <v>0</v>
      </c>
      <c r="BA102" s="22">
        <f t="shared" si="1"/>
        <v>0</v>
      </c>
      <c r="BB102" s="22">
        <f t="shared" si="2"/>
        <v>0</v>
      </c>
      <c r="BC102" s="22">
        <f t="shared" si="3"/>
        <v>0</v>
      </c>
      <c r="BD102" s="22">
        <f t="shared" si="4"/>
        <v>0</v>
      </c>
      <c r="BE102" s="22">
        <f t="shared" si="5"/>
        <v>0</v>
      </c>
      <c r="BF102" s="22">
        <f t="shared" si="6"/>
        <v>0</v>
      </c>
      <c r="BG102" s="22">
        <f t="shared" si="7"/>
        <v>0</v>
      </c>
      <c r="BH102" s="22">
        <f t="shared" si="8"/>
        <v>0</v>
      </c>
      <c r="BI102" s="22">
        <f t="shared" si="9"/>
        <v>0</v>
      </c>
      <c r="BJ102" s="22">
        <f t="shared" si="10"/>
        <v>0</v>
      </c>
      <c r="BK102" s="22">
        <f t="shared" si="11"/>
        <v>0</v>
      </c>
      <c r="BL102" s="22">
        <f t="shared" si="12"/>
        <v>0</v>
      </c>
      <c r="BM102" s="22">
        <f t="shared" si="13"/>
        <v>0</v>
      </c>
    </row>
    <row r="103" spans="2:66" s="18" customFormat="1" ht="21" customHeight="1">
      <c r="B103" s="83">
        <f t="shared" si="15"/>
        <v>30</v>
      </c>
      <c r="C103" s="370"/>
      <c r="D103" s="371"/>
      <c r="E103" s="74"/>
      <c r="F103" s="75"/>
      <c r="G103" s="76"/>
      <c r="H103" s="77"/>
      <c r="I103" s="75"/>
      <c r="J103" s="78"/>
      <c r="K103" s="77"/>
      <c r="L103" s="79"/>
      <c r="M103" s="78"/>
      <c r="N103" s="77"/>
      <c r="O103" s="79"/>
      <c r="P103" s="78"/>
      <c r="Q103" s="77"/>
      <c r="R103" s="75"/>
      <c r="S103" s="78"/>
      <c r="T103" s="77"/>
      <c r="U103" s="75"/>
      <c r="V103" s="78"/>
      <c r="W103" s="77"/>
      <c r="X103" s="75"/>
      <c r="Y103" s="78"/>
      <c r="Z103" s="77"/>
      <c r="AA103" s="75"/>
      <c r="AB103" s="78"/>
      <c r="AC103" s="77"/>
      <c r="AD103" s="75"/>
      <c r="AE103" s="78"/>
      <c r="AF103" s="77"/>
      <c r="AG103" s="75"/>
      <c r="AH103" s="78"/>
      <c r="AI103" s="77"/>
      <c r="AJ103" s="75"/>
      <c r="AK103" s="78"/>
      <c r="AL103" s="77"/>
      <c r="AM103" s="75"/>
      <c r="AN103" s="76"/>
      <c r="AO103" s="80"/>
      <c r="AP103" s="284">
        <f t="shared" si="17"/>
        <v>0</v>
      </c>
      <c r="AQ103" s="285">
        <f t="shared" si="17"/>
        <v>0</v>
      </c>
      <c r="AR103" s="286">
        <f t="shared" si="14"/>
        <v>0</v>
      </c>
      <c r="AS103" s="288">
        <f t="shared" si="16"/>
        <v>0</v>
      </c>
      <c r="BA103" s="22">
        <f t="shared" si="1"/>
        <v>0</v>
      </c>
      <c r="BB103" s="22">
        <f t="shared" si="2"/>
        <v>0</v>
      </c>
      <c r="BC103" s="22">
        <f t="shared" si="3"/>
        <v>0</v>
      </c>
      <c r="BD103" s="22">
        <f t="shared" si="4"/>
        <v>0</v>
      </c>
      <c r="BE103" s="22">
        <f t="shared" si="5"/>
        <v>0</v>
      </c>
      <c r="BF103" s="22">
        <f t="shared" si="6"/>
        <v>0</v>
      </c>
      <c r="BG103" s="22">
        <f t="shared" si="7"/>
        <v>0</v>
      </c>
      <c r="BH103" s="22">
        <f t="shared" si="8"/>
        <v>0</v>
      </c>
      <c r="BI103" s="22">
        <f t="shared" si="9"/>
        <v>0</v>
      </c>
      <c r="BJ103" s="22">
        <f t="shared" si="10"/>
        <v>0</v>
      </c>
      <c r="BK103" s="22">
        <f t="shared" si="11"/>
        <v>0</v>
      </c>
      <c r="BL103" s="22">
        <f t="shared" si="12"/>
        <v>0</v>
      </c>
      <c r="BM103" s="22">
        <f t="shared" si="13"/>
        <v>0</v>
      </c>
    </row>
    <row r="104" spans="2:66" s="18" customFormat="1" ht="21" customHeight="1">
      <c r="B104" s="83">
        <f t="shared" si="15"/>
        <v>31</v>
      </c>
      <c r="C104" s="370"/>
      <c r="D104" s="371"/>
      <c r="E104" s="74"/>
      <c r="F104" s="75"/>
      <c r="G104" s="76"/>
      <c r="H104" s="77"/>
      <c r="I104" s="75"/>
      <c r="J104" s="78"/>
      <c r="K104" s="77"/>
      <c r="L104" s="79"/>
      <c r="M104" s="78"/>
      <c r="N104" s="77"/>
      <c r="O104" s="79"/>
      <c r="P104" s="78"/>
      <c r="Q104" s="77"/>
      <c r="R104" s="75"/>
      <c r="S104" s="78"/>
      <c r="T104" s="77"/>
      <c r="U104" s="75"/>
      <c r="V104" s="78"/>
      <c r="W104" s="77"/>
      <c r="X104" s="75"/>
      <c r="Y104" s="78"/>
      <c r="Z104" s="77"/>
      <c r="AA104" s="75"/>
      <c r="AB104" s="78"/>
      <c r="AC104" s="77"/>
      <c r="AD104" s="75"/>
      <c r="AE104" s="78"/>
      <c r="AF104" s="77"/>
      <c r="AG104" s="75"/>
      <c r="AH104" s="78"/>
      <c r="AI104" s="77"/>
      <c r="AJ104" s="75"/>
      <c r="AK104" s="78"/>
      <c r="AL104" s="77"/>
      <c r="AM104" s="75"/>
      <c r="AN104" s="76"/>
      <c r="AO104" s="80"/>
      <c r="AP104" s="284">
        <f t="shared" si="17"/>
        <v>0</v>
      </c>
      <c r="AQ104" s="285">
        <f t="shared" si="17"/>
        <v>0</v>
      </c>
      <c r="AR104" s="286">
        <f t="shared" si="14"/>
        <v>0</v>
      </c>
      <c r="AS104" s="288">
        <f t="shared" si="16"/>
        <v>0</v>
      </c>
      <c r="BA104" s="22">
        <f t="shared" si="1"/>
        <v>0</v>
      </c>
      <c r="BB104" s="22">
        <f t="shared" si="2"/>
        <v>0</v>
      </c>
      <c r="BC104" s="22">
        <f t="shared" si="3"/>
        <v>0</v>
      </c>
      <c r="BD104" s="22">
        <f t="shared" si="4"/>
        <v>0</v>
      </c>
      <c r="BE104" s="22">
        <f t="shared" si="5"/>
        <v>0</v>
      </c>
      <c r="BF104" s="22">
        <f t="shared" si="6"/>
        <v>0</v>
      </c>
      <c r="BG104" s="22">
        <f t="shared" si="7"/>
        <v>0</v>
      </c>
      <c r="BH104" s="22">
        <f t="shared" si="8"/>
        <v>0</v>
      </c>
      <c r="BI104" s="22">
        <f t="shared" si="9"/>
        <v>0</v>
      </c>
      <c r="BJ104" s="22">
        <f t="shared" si="10"/>
        <v>0</v>
      </c>
      <c r="BK104" s="22">
        <f t="shared" si="11"/>
        <v>0</v>
      </c>
      <c r="BL104" s="22">
        <f t="shared" si="12"/>
        <v>0</v>
      </c>
      <c r="BM104" s="22">
        <f t="shared" si="13"/>
        <v>0</v>
      </c>
      <c r="BN104" s="17"/>
    </row>
    <row r="105" spans="2:66" s="18" customFormat="1" ht="21" customHeight="1">
      <c r="B105" s="83">
        <f t="shared" si="15"/>
        <v>32</v>
      </c>
      <c r="C105" s="370"/>
      <c r="D105" s="371"/>
      <c r="E105" s="74"/>
      <c r="F105" s="75"/>
      <c r="G105" s="76"/>
      <c r="H105" s="77"/>
      <c r="I105" s="75"/>
      <c r="J105" s="78"/>
      <c r="K105" s="77"/>
      <c r="L105" s="79"/>
      <c r="M105" s="78"/>
      <c r="N105" s="77"/>
      <c r="O105" s="79"/>
      <c r="P105" s="78"/>
      <c r="Q105" s="77"/>
      <c r="R105" s="75"/>
      <c r="S105" s="78"/>
      <c r="T105" s="77"/>
      <c r="U105" s="75"/>
      <c r="V105" s="78"/>
      <c r="W105" s="77"/>
      <c r="X105" s="75"/>
      <c r="Y105" s="78"/>
      <c r="Z105" s="77"/>
      <c r="AA105" s="75"/>
      <c r="AB105" s="78"/>
      <c r="AC105" s="77"/>
      <c r="AD105" s="75"/>
      <c r="AE105" s="78"/>
      <c r="AF105" s="77"/>
      <c r="AG105" s="75"/>
      <c r="AH105" s="78"/>
      <c r="AI105" s="77"/>
      <c r="AJ105" s="75"/>
      <c r="AK105" s="78"/>
      <c r="AL105" s="77"/>
      <c r="AM105" s="75"/>
      <c r="AN105" s="76"/>
      <c r="AO105" s="80"/>
      <c r="AP105" s="284">
        <f t="shared" si="17"/>
        <v>0</v>
      </c>
      <c r="AQ105" s="285">
        <f t="shared" si="17"/>
        <v>0</v>
      </c>
      <c r="AR105" s="286">
        <f t="shared" si="14"/>
        <v>0</v>
      </c>
      <c r="AS105" s="288">
        <f t="shared" si="16"/>
        <v>0</v>
      </c>
      <c r="BA105" s="22">
        <f t="shared" si="1"/>
        <v>0</v>
      </c>
      <c r="BB105" s="22">
        <f t="shared" si="2"/>
        <v>0</v>
      </c>
      <c r="BC105" s="22">
        <f t="shared" si="3"/>
        <v>0</v>
      </c>
      <c r="BD105" s="22">
        <f t="shared" si="4"/>
        <v>0</v>
      </c>
      <c r="BE105" s="22">
        <f t="shared" si="5"/>
        <v>0</v>
      </c>
      <c r="BF105" s="22">
        <f t="shared" si="6"/>
        <v>0</v>
      </c>
      <c r="BG105" s="22">
        <f t="shared" si="7"/>
        <v>0</v>
      </c>
      <c r="BH105" s="22">
        <f t="shared" si="8"/>
        <v>0</v>
      </c>
      <c r="BI105" s="22">
        <f t="shared" si="9"/>
        <v>0</v>
      </c>
      <c r="BJ105" s="22">
        <f t="shared" si="10"/>
        <v>0</v>
      </c>
      <c r="BK105" s="22">
        <f t="shared" si="11"/>
        <v>0</v>
      </c>
      <c r="BL105" s="22">
        <f t="shared" si="12"/>
        <v>0</v>
      </c>
      <c r="BM105" s="22">
        <f t="shared" si="13"/>
        <v>0</v>
      </c>
      <c r="BN105" s="5"/>
    </row>
    <row r="106" spans="2:66" s="18" customFormat="1" ht="21" customHeight="1">
      <c r="B106" s="83">
        <f t="shared" si="15"/>
        <v>33</v>
      </c>
      <c r="C106" s="370"/>
      <c r="D106" s="371"/>
      <c r="E106" s="74"/>
      <c r="F106" s="75"/>
      <c r="G106" s="76"/>
      <c r="H106" s="77"/>
      <c r="I106" s="75"/>
      <c r="J106" s="78"/>
      <c r="K106" s="77"/>
      <c r="L106" s="79"/>
      <c r="M106" s="78"/>
      <c r="N106" s="77"/>
      <c r="O106" s="79"/>
      <c r="P106" s="78"/>
      <c r="Q106" s="77"/>
      <c r="R106" s="75"/>
      <c r="S106" s="78"/>
      <c r="T106" s="77"/>
      <c r="U106" s="75"/>
      <c r="V106" s="78"/>
      <c r="W106" s="77"/>
      <c r="X106" s="75"/>
      <c r="Y106" s="78"/>
      <c r="Z106" s="77"/>
      <c r="AA106" s="75"/>
      <c r="AB106" s="78"/>
      <c r="AC106" s="77"/>
      <c r="AD106" s="75"/>
      <c r="AE106" s="78"/>
      <c r="AF106" s="77"/>
      <c r="AG106" s="75"/>
      <c r="AH106" s="78"/>
      <c r="AI106" s="77"/>
      <c r="AJ106" s="75"/>
      <c r="AK106" s="78"/>
      <c r="AL106" s="77"/>
      <c r="AM106" s="75"/>
      <c r="AN106" s="76"/>
      <c r="AO106" s="80"/>
      <c r="AP106" s="284">
        <f t="shared" si="17"/>
        <v>0</v>
      </c>
      <c r="AQ106" s="285">
        <f t="shared" si="17"/>
        <v>0</v>
      </c>
      <c r="AR106" s="286">
        <f t="shared" si="14"/>
        <v>0</v>
      </c>
      <c r="AS106" s="288">
        <f t="shared" si="16"/>
        <v>0</v>
      </c>
      <c r="BA106" s="22">
        <f t="shared" si="1"/>
        <v>0</v>
      </c>
      <c r="BB106" s="22">
        <f t="shared" si="2"/>
        <v>0</v>
      </c>
      <c r="BC106" s="22">
        <f t="shared" si="3"/>
        <v>0</v>
      </c>
      <c r="BD106" s="22">
        <f t="shared" si="4"/>
        <v>0</v>
      </c>
      <c r="BE106" s="22">
        <f t="shared" si="5"/>
        <v>0</v>
      </c>
      <c r="BF106" s="22">
        <f t="shared" si="6"/>
        <v>0</v>
      </c>
      <c r="BG106" s="22">
        <f t="shared" si="7"/>
        <v>0</v>
      </c>
      <c r="BH106" s="22">
        <f t="shared" si="8"/>
        <v>0</v>
      </c>
      <c r="BI106" s="22">
        <f t="shared" si="9"/>
        <v>0</v>
      </c>
      <c r="BJ106" s="22">
        <f t="shared" si="10"/>
        <v>0</v>
      </c>
      <c r="BK106" s="22">
        <f t="shared" si="11"/>
        <v>0</v>
      </c>
      <c r="BL106" s="22">
        <f t="shared" si="12"/>
        <v>0</v>
      </c>
      <c r="BM106" s="22">
        <f t="shared" si="13"/>
        <v>0</v>
      </c>
      <c r="BN106" s="5"/>
    </row>
    <row r="107" spans="2:66" s="18" customFormat="1" ht="21" customHeight="1">
      <c r="B107" s="83">
        <f t="shared" si="15"/>
        <v>34</v>
      </c>
      <c r="C107" s="370"/>
      <c r="D107" s="371"/>
      <c r="E107" s="74"/>
      <c r="F107" s="75"/>
      <c r="G107" s="76"/>
      <c r="H107" s="77"/>
      <c r="I107" s="75"/>
      <c r="J107" s="78"/>
      <c r="K107" s="77"/>
      <c r="L107" s="79"/>
      <c r="M107" s="78"/>
      <c r="N107" s="77"/>
      <c r="O107" s="79"/>
      <c r="P107" s="78"/>
      <c r="Q107" s="77"/>
      <c r="R107" s="75"/>
      <c r="S107" s="78"/>
      <c r="T107" s="77"/>
      <c r="U107" s="75"/>
      <c r="V107" s="78"/>
      <c r="W107" s="77"/>
      <c r="X107" s="75"/>
      <c r="Y107" s="78"/>
      <c r="Z107" s="77"/>
      <c r="AA107" s="75"/>
      <c r="AB107" s="78"/>
      <c r="AC107" s="77"/>
      <c r="AD107" s="75"/>
      <c r="AE107" s="78"/>
      <c r="AF107" s="77"/>
      <c r="AG107" s="75"/>
      <c r="AH107" s="78"/>
      <c r="AI107" s="77"/>
      <c r="AJ107" s="75"/>
      <c r="AK107" s="78"/>
      <c r="AL107" s="77"/>
      <c r="AM107" s="75"/>
      <c r="AN107" s="76"/>
      <c r="AO107" s="80"/>
      <c r="AP107" s="284">
        <f t="shared" si="17"/>
        <v>0</v>
      </c>
      <c r="AQ107" s="285">
        <f t="shared" si="17"/>
        <v>0</v>
      </c>
      <c r="AR107" s="286">
        <f t="shared" si="14"/>
        <v>0</v>
      </c>
      <c r="AS107" s="288">
        <f t="shared" si="16"/>
        <v>0</v>
      </c>
      <c r="BA107" s="22">
        <f t="shared" si="1"/>
        <v>0</v>
      </c>
      <c r="BB107" s="22">
        <f t="shared" si="2"/>
        <v>0</v>
      </c>
      <c r="BC107" s="22">
        <f t="shared" si="3"/>
        <v>0</v>
      </c>
      <c r="BD107" s="22">
        <f t="shared" si="4"/>
        <v>0</v>
      </c>
      <c r="BE107" s="22">
        <f t="shared" si="5"/>
        <v>0</v>
      </c>
      <c r="BF107" s="22">
        <f t="shared" si="6"/>
        <v>0</v>
      </c>
      <c r="BG107" s="22">
        <f t="shared" si="7"/>
        <v>0</v>
      </c>
      <c r="BH107" s="22">
        <f t="shared" si="8"/>
        <v>0</v>
      </c>
      <c r="BI107" s="22">
        <f t="shared" si="9"/>
        <v>0</v>
      </c>
      <c r="BJ107" s="22">
        <f t="shared" si="10"/>
        <v>0</v>
      </c>
      <c r="BK107" s="22">
        <f t="shared" si="11"/>
        <v>0</v>
      </c>
      <c r="BL107" s="22">
        <f t="shared" si="12"/>
        <v>0</v>
      </c>
      <c r="BM107" s="22">
        <f t="shared" si="13"/>
        <v>0</v>
      </c>
      <c r="BN107" s="5"/>
    </row>
    <row r="108" spans="2:66" s="18" customFormat="1" ht="21" customHeight="1">
      <c r="B108" s="83">
        <f t="shared" si="15"/>
        <v>35</v>
      </c>
      <c r="C108" s="370"/>
      <c r="D108" s="371"/>
      <c r="E108" s="74"/>
      <c r="F108" s="75"/>
      <c r="G108" s="76"/>
      <c r="H108" s="77"/>
      <c r="I108" s="75"/>
      <c r="J108" s="78"/>
      <c r="K108" s="77"/>
      <c r="L108" s="79"/>
      <c r="M108" s="78"/>
      <c r="N108" s="77"/>
      <c r="O108" s="79"/>
      <c r="P108" s="78"/>
      <c r="Q108" s="77"/>
      <c r="R108" s="75"/>
      <c r="S108" s="78"/>
      <c r="T108" s="77"/>
      <c r="U108" s="75"/>
      <c r="V108" s="78"/>
      <c r="W108" s="77"/>
      <c r="X108" s="75"/>
      <c r="Y108" s="78"/>
      <c r="Z108" s="77"/>
      <c r="AA108" s="75"/>
      <c r="AB108" s="78"/>
      <c r="AC108" s="77"/>
      <c r="AD108" s="75"/>
      <c r="AE108" s="78"/>
      <c r="AF108" s="77"/>
      <c r="AG108" s="75"/>
      <c r="AH108" s="78"/>
      <c r="AI108" s="77"/>
      <c r="AJ108" s="75"/>
      <c r="AK108" s="78"/>
      <c r="AL108" s="77"/>
      <c r="AM108" s="75"/>
      <c r="AN108" s="76"/>
      <c r="AO108" s="80"/>
      <c r="AP108" s="284">
        <f t="shared" si="17"/>
        <v>0</v>
      </c>
      <c r="AQ108" s="285">
        <f t="shared" si="17"/>
        <v>0</v>
      </c>
      <c r="AR108" s="286">
        <f t="shared" si="14"/>
        <v>0</v>
      </c>
      <c r="AS108" s="288">
        <f t="shared" si="16"/>
        <v>0</v>
      </c>
      <c r="BA108" s="22">
        <f t="shared" si="1"/>
        <v>0</v>
      </c>
      <c r="BB108" s="22">
        <f t="shared" si="2"/>
        <v>0</v>
      </c>
      <c r="BC108" s="22">
        <f t="shared" si="3"/>
        <v>0</v>
      </c>
      <c r="BD108" s="22">
        <f t="shared" si="4"/>
        <v>0</v>
      </c>
      <c r="BE108" s="22">
        <f t="shared" si="5"/>
        <v>0</v>
      </c>
      <c r="BF108" s="22">
        <f t="shared" si="6"/>
        <v>0</v>
      </c>
      <c r="BG108" s="22">
        <f t="shared" si="7"/>
        <v>0</v>
      </c>
      <c r="BH108" s="22">
        <f t="shared" si="8"/>
        <v>0</v>
      </c>
      <c r="BI108" s="22">
        <f t="shared" si="9"/>
        <v>0</v>
      </c>
      <c r="BJ108" s="22">
        <f t="shared" si="10"/>
        <v>0</v>
      </c>
      <c r="BK108" s="22">
        <f t="shared" si="11"/>
        <v>0</v>
      </c>
      <c r="BL108" s="22">
        <f t="shared" si="12"/>
        <v>0</v>
      </c>
      <c r="BM108" s="22">
        <f t="shared" si="13"/>
        <v>0</v>
      </c>
      <c r="BN108" s="5"/>
    </row>
    <row r="109" spans="2:66" s="18" customFormat="1" ht="21" customHeight="1">
      <c r="B109" s="83">
        <f t="shared" si="15"/>
        <v>36</v>
      </c>
      <c r="C109" s="370"/>
      <c r="D109" s="371"/>
      <c r="E109" s="74"/>
      <c r="F109" s="75"/>
      <c r="G109" s="76"/>
      <c r="H109" s="77"/>
      <c r="I109" s="75"/>
      <c r="J109" s="78"/>
      <c r="K109" s="77"/>
      <c r="L109" s="79"/>
      <c r="M109" s="78"/>
      <c r="N109" s="77"/>
      <c r="O109" s="79"/>
      <c r="P109" s="78"/>
      <c r="Q109" s="77"/>
      <c r="R109" s="75"/>
      <c r="S109" s="78"/>
      <c r="T109" s="77"/>
      <c r="U109" s="75"/>
      <c r="V109" s="78"/>
      <c r="W109" s="77"/>
      <c r="X109" s="75"/>
      <c r="Y109" s="78"/>
      <c r="Z109" s="77"/>
      <c r="AA109" s="75"/>
      <c r="AB109" s="78"/>
      <c r="AC109" s="77"/>
      <c r="AD109" s="75"/>
      <c r="AE109" s="78"/>
      <c r="AF109" s="77"/>
      <c r="AG109" s="75"/>
      <c r="AH109" s="78"/>
      <c r="AI109" s="77"/>
      <c r="AJ109" s="75"/>
      <c r="AK109" s="78"/>
      <c r="AL109" s="77"/>
      <c r="AM109" s="75"/>
      <c r="AN109" s="76"/>
      <c r="AO109" s="80"/>
      <c r="AP109" s="284">
        <f>SUM(E109,H109,K109,N109,Q109,T109,W109,Z109,AC109,AF109,AI109,AL109)</f>
        <v>0</v>
      </c>
      <c r="AQ109" s="285">
        <f t="shared" si="17"/>
        <v>0</v>
      </c>
      <c r="AR109" s="286">
        <f t="shared" si="14"/>
        <v>0</v>
      </c>
      <c r="AS109" s="288">
        <f t="shared" si="16"/>
        <v>0</v>
      </c>
      <c r="BA109" s="22">
        <f t="shared" si="1"/>
        <v>0</v>
      </c>
      <c r="BB109" s="22">
        <f t="shared" si="2"/>
        <v>0</v>
      </c>
      <c r="BC109" s="22">
        <f t="shared" si="3"/>
        <v>0</v>
      </c>
      <c r="BD109" s="22">
        <f t="shared" si="4"/>
        <v>0</v>
      </c>
      <c r="BE109" s="22">
        <f t="shared" si="5"/>
        <v>0</v>
      </c>
      <c r="BF109" s="22">
        <f t="shared" si="6"/>
        <v>0</v>
      </c>
      <c r="BG109" s="22">
        <f t="shared" si="7"/>
        <v>0</v>
      </c>
      <c r="BH109" s="22">
        <f t="shared" si="8"/>
        <v>0</v>
      </c>
      <c r="BI109" s="22">
        <f t="shared" si="9"/>
        <v>0</v>
      </c>
      <c r="BJ109" s="22">
        <f t="shared" si="10"/>
        <v>0</v>
      </c>
      <c r="BK109" s="22">
        <f t="shared" si="11"/>
        <v>0</v>
      </c>
      <c r="BL109" s="22">
        <f t="shared" si="12"/>
        <v>0</v>
      </c>
      <c r="BM109" s="22">
        <f t="shared" si="13"/>
        <v>0</v>
      </c>
      <c r="BN109" s="5"/>
    </row>
    <row r="110" spans="2:66" s="18" customFormat="1" ht="21" customHeight="1">
      <c r="B110" s="83">
        <f t="shared" si="15"/>
        <v>37</v>
      </c>
      <c r="C110" s="370"/>
      <c r="D110" s="371"/>
      <c r="E110" s="74"/>
      <c r="F110" s="75"/>
      <c r="G110" s="76"/>
      <c r="H110" s="77"/>
      <c r="I110" s="75"/>
      <c r="J110" s="78"/>
      <c r="K110" s="77"/>
      <c r="L110" s="79"/>
      <c r="M110" s="78"/>
      <c r="N110" s="77"/>
      <c r="O110" s="79"/>
      <c r="P110" s="78"/>
      <c r="Q110" s="77"/>
      <c r="R110" s="75"/>
      <c r="S110" s="78"/>
      <c r="T110" s="77"/>
      <c r="U110" s="75"/>
      <c r="V110" s="78"/>
      <c r="W110" s="77"/>
      <c r="X110" s="75"/>
      <c r="Y110" s="78"/>
      <c r="Z110" s="77"/>
      <c r="AA110" s="75"/>
      <c r="AB110" s="78"/>
      <c r="AC110" s="77"/>
      <c r="AD110" s="75"/>
      <c r="AE110" s="78"/>
      <c r="AF110" s="77"/>
      <c r="AG110" s="75"/>
      <c r="AH110" s="78"/>
      <c r="AI110" s="77"/>
      <c r="AJ110" s="75"/>
      <c r="AK110" s="78"/>
      <c r="AL110" s="77"/>
      <c r="AM110" s="75"/>
      <c r="AN110" s="76"/>
      <c r="AO110" s="80"/>
      <c r="AP110" s="284">
        <f t="shared" si="17"/>
        <v>0</v>
      </c>
      <c r="AQ110" s="285">
        <f t="shared" si="17"/>
        <v>0</v>
      </c>
      <c r="AR110" s="286">
        <f t="shared" si="14"/>
        <v>0</v>
      </c>
      <c r="AS110" s="288">
        <f t="shared" si="16"/>
        <v>0</v>
      </c>
      <c r="BA110" s="22">
        <f t="shared" si="1"/>
        <v>0</v>
      </c>
      <c r="BB110" s="22">
        <f t="shared" si="2"/>
        <v>0</v>
      </c>
      <c r="BC110" s="22">
        <f t="shared" si="3"/>
        <v>0</v>
      </c>
      <c r="BD110" s="22">
        <f t="shared" si="4"/>
        <v>0</v>
      </c>
      <c r="BE110" s="22">
        <f t="shared" si="5"/>
        <v>0</v>
      </c>
      <c r="BF110" s="22">
        <f t="shared" si="6"/>
        <v>0</v>
      </c>
      <c r="BG110" s="22">
        <f t="shared" si="7"/>
        <v>0</v>
      </c>
      <c r="BH110" s="22">
        <f t="shared" si="8"/>
        <v>0</v>
      </c>
      <c r="BI110" s="22">
        <f t="shared" si="9"/>
        <v>0</v>
      </c>
      <c r="BJ110" s="22">
        <f t="shared" si="10"/>
        <v>0</v>
      </c>
      <c r="BK110" s="22">
        <f t="shared" si="11"/>
        <v>0</v>
      </c>
      <c r="BL110" s="22">
        <f t="shared" si="12"/>
        <v>0</v>
      </c>
      <c r="BM110" s="22">
        <f t="shared" si="13"/>
        <v>0</v>
      </c>
      <c r="BN110" s="5"/>
    </row>
    <row r="111" spans="2:66" s="18" customFormat="1" ht="21" customHeight="1">
      <c r="B111" s="83">
        <f t="shared" si="15"/>
        <v>38</v>
      </c>
      <c r="C111" s="370"/>
      <c r="D111" s="371"/>
      <c r="E111" s="74"/>
      <c r="F111" s="75"/>
      <c r="G111" s="76"/>
      <c r="H111" s="77"/>
      <c r="I111" s="75"/>
      <c r="J111" s="78"/>
      <c r="K111" s="77"/>
      <c r="L111" s="79"/>
      <c r="M111" s="78"/>
      <c r="N111" s="77"/>
      <c r="O111" s="79"/>
      <c r="P111" s="78"/>
      <c r="Q111" s="77"/>
      <c r="R111" s="75"/>
      <c r="S111" s="78"/>
      <c r="T111" s="77"/>
      <c r="U111" s="75"/>
      <c r="V111" s="78"/>
      <c r="W111" s="77"/>
      <c r="X111" s="75"/>
      <c r="Y111" s="78"/>
      <c r="Z111" s="77"/>
      <c r="AA111" s="75"/>
      <c r="AB111" s="78"/>
      <c r="AC111" s="77"/>
      <c r="AD111" s="75"/>
      <c r="AE111" s="78"/>
      <c r="AF111" s="77"/>
      <c r="AG111" s="75"/>
      <c r="AH111" s="78"/>
      <c r="AI111" s="77"/>
      <c r="AJ111" s="75"/>
      <c r="AK111" s="78"/>
      <c r="AL111" s="77"/>
      <c r="AM111" s="75"/>
      <c r="AN111" s="76"/>
      <c r="AO111" s="80"/>
      <c r="AP111" s="284">
        <f t="shared" si="17"/>
        <v>0</v>
      </c>
      <c r="AQ111" s="285">
        <f t="shared" si="17"/>
        <v>0</v>
      </c>
      <c r="AR111" s="286">
        <f t="shared" si="14"/>
        <v>0</v>
      </c>
      <c r="AS111" s="288">
        <f t="shared" si="16"/>
        <v>0</v>
      </c>
      <c r="BA111" s="22">
        <f t="shared" si="1"/>
        <v>0</v>
      </c>
      <c r="BB111" s="22">
        <f t="shared" si="2"/>
        <v>0</v>
      </c>
      <c r="BC111" s="22">
        <f t="shared" si="3"/>
        <v>0</v>
      </c>
      <c r="BD111" s="22">
        <f t="shared" si="4"/>
        <v>0</v>
      </c>
      <c r="BE111" s="22">
        <f t="shared" si="5"/>
        <v>0</v>
      </c>
      <c r="BF111" s="22">
        <f t="shared" si="6"/>
        <v>0</v>
      </c>
      <c r="BG111" s="22">
        <f t="shared" si="7"/>
        <v>0</v>
      </c>
      <c r="BH111" s="22">
        <f t="shared" si="8"/>
        <v>0</v>
      </c>
      <c r="BI111" s="22">
        <f t="shared" si="9"/>
        <v>0</v>
      </c>
      <c r="BJ111" s="22">
        <f t="shared" si="10"/>
        <v>0</v>
      </c>
      <c r="BK111" s="22">
        <f t="shared" si="11"/>
        <v>0</v>
      </c>
      <c r="BL111" s="22">
        <f t="shared" si="12"/>
        <v>0</v>
      </c>
      <c r="BM111" s="22">
        <f t="shared" si="13"/>
        <v>0</v>
      </c>
      <c r="BN111" s="5"/>
    </row>
    <row r="112" spans="2:66" s="18" customFormat="1" ht="21" customHeight="1">
      <c r="B112" s="83">
        <f t="shared" si="15"/>
        <v>39</v>
      </c>
      <c r="C112" s="370"/>
      <c r="D112" s="371"/>
      <c r="E112" s="74"/>
      <c r="F112" s="75"/>
      <c r="G112" s="76"/>
      <c r="H112" s="77"/>
      <c r="I112" s="75"/>
      <c r="J112" s="78"/>
      <c r="K112" s="77"/>
      <c r="L112" s="79"/>
      <c r="M112" s="78"/>
      <c r="N112" s="77"/>
      <c r="O112" s="79"/>
      <c r="P112" s="78"/>
      <c r="Q112" s="77"/>
      <c r="R112" s="75"/>
      <c r="S112" s="78"/>
      <c r="T112" s="77"/>
      <c r="U112" s="75"/>
      <c r="V112" s="78"/>
      <c r="W112" s="77"/>
      <c r="X112" s="75"/>
      <c r="Y112" s="78"/>
      <c r="Z112" s="77"/>
      <c r="AA112" s="75"/>
      <c r="AB112" s="78"/>
      <c r="AC112" s="77"/>
      <c r="AD112" s="75"/>
      <c r="AE112" s="78"/>
      <c r="AF112" s="77"/>
      <c r="AG112" s="75"/>
      <c r="AH112" s="78"/>
      <c r="AI112" s="77"/>
      <c r="AJ112" s="75"/>
      <c r="AK112" s="78"/>
      <c r="AL112" s="77"/>
      <c r="AM112" s="75"/>
      <c r="AN112" s="76"/>
      <c r="AO112" s="80"/>
      <c r="AP112" s="284">
        <f t="shared" si="17"/>
        <v>0</v>
      </c>
      <c r="AQ112" s="285">
        <f t="shared" si="17"/>
        <v>0</v>
      </c>
      <c r="AR112" s="286">
        <f t="shared" si="14"/>
        <v>0</v>
      </c>
      <c r="AS112" s="288">
        <f t="shared" si="16"/>
        <v>0</v>
      </c>
      <c r="BA112" s="22">
        <f t="shared" si="1"/>
        <v>0</v>
      </c>
      <c r="BB112" s="22">
        <f t="shared" si="2"/>
        <v>0</v>
      </c>
      <c r="BC112" s="22">
        <f t="shared" si="3"/>
        <v>0</v>
      </c>
      <c r="BD112" s="22">
        <f t="shared" si="4"/>
        <v>0</v>
      </c>
      <c r="BE112" s="22">
        <f t="shared" si="5"/>
        <v>0</v>
      </c>
      <c r="BF112" s="22">
        <f t="shared" si="6"/>
        <v>0</v>
      </c>
      <c r="BG112" s="22">
        <f t="shared" si="7"/>
        <v>0</v>
      </c>
      <c r="BH112" s="22">
        <f t="shared" si="8"/>
        <v>0</v>
      </c>
      <c r="BI112" s="22">
        <f t="shared" si="9"/>
        <v>0</v>
      </c>
      <c r="BJ112" s="22">
        <f t="shared" si="10"/>
        <v>0</v>
      </c>
      <c r="BK112" s="22">
        <f t="shared" si="11"/>
        <v>0</v>
      </c>
      <c r="BL112" s="22">
        <f t="shared" si="12"/>
        <v>0</v>
      </c>
      <c r="BM112" s="22">
        <f t="shared" si="13"/>
        <v>0</v>
      </c>
      <c r="BN112" s="5"/>
    </row>
    <row r="113" spans="1:66" s="18" customFormat="1" ht="21" customHeight="1" thickBot="1">
      <c r="B113" s="83">
        <f t="shared" si="15"/>
        <v>40</v>
      </c>
      <c r="C113" s="370"/>
      <c r="D113" s="371"/>
      <c r="E113" s="74"/>
      <c r="F113" s="75"/>
      <c r="G113" s="76"/>
      <c r="H113" s="77"/>
      <c r="I113" s="75"/>
      <c r="J113" s="78"/>
      <c r="K113" s="77"/>
      <c r="L113" s="79"/>
      <c r="M113" s="78"/>
      <c r="N113" s="77"/>
      <c r="O113" s="79"/>
      <c r="P113" s="78"/>
      <c r="Q113" s="77"/>
      <c r="R113" s="75"/>
      <c r="S113" s="78"/>
      <c r="T113" s="77"/>
      <c r="U113" s="75"/>
      <c r="V113" s="78"/>
      <c r="W113" s="77"/>
      <c r="X113" s="75"/>
      <c r="Y113" s="78"/>
      <c r="Z113" s="77"/>
      <c r="AA113" s="75"/>
      <c r="AB113" s="78"/>
      <c r="AC113" s="77"/>
      <c r="AD113" s="75"/>
      <c r="AE113" s="78"/>
      <c r="AF113" s="77"/>
      <c r="AG113" s="75"/>
      <c r="AH113" s="78"/>
      <c r="AI113" s="77"/>
      <c r="AJ113" s="75"/>
      <c r="AK113" s="78"/>
      <c r="AL113" s="77"/>
      <c r="AM113" s="75"/>
      <c r="AN113" s="76"/>
      <c r="AO113" s="81"/>
      <c r="AP113" s="284">
        <f t="shared" si="17"/>
        <v>0</v>
      </c>
      <c r="AQ113" s="285">
        <f t="shared" si="17"/>
        <v>0</v>
      </c>
      <c r="AR113" s="286">
        <f t="shared" si="14"/>
        <v>0</v>
      </c>
      <c r="AS113" s="289">
        <f t="shared" si="16"/>
        <v>0</v>
      </c>
      <c r="BA113" s="22">
        <f t="shared" si="1"/>
        <v>0</v>
      </c>
      <c r="BB113" s="22">
        <f t="shared" si="2"/>
        <v>0</v>
      </c>
      <c r="BC113" s="22">
        <f t="shared" si="3"/>
        <v>0</v>
      </c>
      <c r="BD113" s="22">
        <f t="shared" si="4"/>
        <v>0</v>
      </c>
      <c r="BE113" s="22">
        <f t="shared" si="5"/>
        <v>0</v>
      </c>
      <c r="BF113" s="22">
        <f t="shared" si="6"/>
        <v>0</v>
      </c>
      <c r="BG113" s="22">
        <f t="shared" si="7"/>
        <v>0</v>
      </c>
      <c r="BH113" s="22">
        <f t="shared" si="8"/>
        <v>0</v>
      </c>
      <c r="BI113" s="22">
        <f t="shared" si="9"/>
        <v>0</v>
      </c>
      <c r="BJ113" s="22">
        <f t="shared" si="10"/>
        <v>0</v>
      </c>
      <c r="BK113" s="22">
        <f t="shared" si="11"/>
        <v>0</v>
      </c>
      <c r="BL113" s="22">
        <f t="shared" si="12"/>
        <v>0</v>
      </c>
      <c r="BM113" s="22">
        <f t="shared" si="13"/>
        <v>0</v>
      </c>
      <c r="BN113" s="5"/>
    </row>
    <row r="114" spans="1:66" s="17" customFormat="1" ht="39" customHeight="1" thickTop="1" thickBot="1">
      <c r="B114" s="455" t="s">
        <v>1</v>
      </c>
      <c r="C114" s="456"/>
      <c r="D114" s="457"/>
      <c r="E114" s="39">
        <f t="shared" ref="E114:AS114" si="18">SUM(E74:E113)</f>
        <v>90</v>
      </c>
      <c r="F114" s="61">
        <f t="shared" si="18"/>
        <v>670</v>
      </c>
      <c r="G114" s="34">
        <f t="shared" si="18"/>
        <v>325600</v>
      </c>
      <c r="H114" s="37">
        <f t="shared" si="18"/>
        <v>108</v>
      </c>
      <c r="I114" s="61">
        <f t="shared" si="18"/>
        <v>751</v>
      </c>
      <c r="J114" s="38">
        <f t="shared" si="18"/>
        <v>359500</v>
      </c>
      <c r="K114" s="37">
        <f t="shared" si="18"/>
        <v>112</v>
      </c>
      <c r="L114" s="62">
        <f t="shared" si="18"/>
        <v>783</v>
      </c>
      <c r="M114" s="38">
        <f t="shared" si="18"/>
        <v>380200</v>
      </c>
      <c r="N114" s="37">
        <f t="shared" si="18"/>
        <v>110</v>
      </c>
      <c r="O114" s="62">
        <f t="shared" si="18"/>
        <v>754</v>
      </c>
      <c r="P114" s="38">
        <f t="shared" si="18"/>
        <v>367720</v>
      </c>
      <c r="Q114" s="37">
        <f t="shared" si="18"/>
        <v>105</v>
      </c>
      <c r="R114" s="61">
        <f t="shared" si="18"/>
        <v>800</v>
      </c>
      <c r="S114" s="38">
        <f t="shared" si="18"/>
        <v>395250</v>
      </c>
      <c r="T114" s="37">
        <f t="shared" si="18"/>
        <v>105</v>
      </c>
      <c r="U114" s="61">
        <f t="shared" si="18"/>
        <v>753</v>
      </c>
      <c r="V114" s="38">
        <f t="shared" si="18"/>
        <v>369780</v>
      </c>
      <c r="W114" s="37">
        <f t="shared" si="18"/>
        <v>106</v>
      </c>
      <c r="X114" s="61">
        <f t="shared" si="18"/>
        <v>715</v>
      </c>
      <c r="Y114" s="38">
        <f t="shared" si="18"/>
        <v>351310</v>
      </c>
      <c r="Z114" s="37">
        <f t="shared" si="18"/>
        <v>112</v>
      </c>
      <c r="AA114" s="61">
        <f t="shared" si="18"/>
        <v>777</v>
      </c>
      <c r="AB114" s="38">
        <f t="shared" si="18"/>
        <v>372910</v>
      </c>
      <c r="AC114" s="37">
        <f t="shared" si="18"/>
        <v>107</v>
      </c>
      <c r="AD114" s="61">
        <f t="shared" si="18"/>
        <v>736</v>
      </c>
      <c r="AE114" s="38">
        <f t="shared" si="18"/>
        <v>369250</v>
      </c>
      <c r="AF114" s="37">
        <f t="shared" si="18"/>
        <v>101</v>
      </c>
      <c r="AG114" s="61">
        <f t="shared" si="18"/>
        <v>721</v>
      </c>
      <c r="AH114" s="38">
        <f t="shared" si="18"/>
        <v>363450</v>
      </c>
      <c r="AI114" s="37">
        <f t="shared" si="18"/>
        <v>107</v>
      </c>
      <c r="AJ114" s="61">
        <f t="shared" si="18"/>
        <v>779</v>
      </c>
      <c r="AK114" s="38">
        <f t="shared" si="18"/>
        <v>385280</v>
      </c>
      <c r="AL114" s="37">
        <f t="shared" si="18"/>
        <v>102</v>
      </c>
      <c r="AM114" s="61">
        <f t="shared" si="18"/>
        <v>702</v>
      </c>
      <c r="AN114" s="34">
        <f t="shared" si="18"/>
        <v>367950</v>
      </c>
      <c r="AO114" s="36">
        <f t="shared" si="18"/>
        <v>191800</v>
      </c>
      <c r="AP114" s="35">
        <f t="shared" si="18"/>
        <v>1265</v>
      </c>
      <c r="AQ114" s="116">
        <f t="shared" si="18"/>
        <v>8941</v>
      </c>
      <c r="AR114" s="34">
        <f t="shared" si="18"/>
        <v>4600000</v>
      </c>
      <c r="AS114" s="33">
        <f t="shared" si="18"/>
        <v>1265</v>
      </c>
      <c r="AT114" s="18"/>
      <c r="AU114" s="18"/>
      <c r="BA114" s="5"/>
      <c r="BB114" s="5"/>
      <c r="BC114" s="5"/>
      <c r="BD114" s="5"/>
      <c r="BE114" s="5"/>
      <c r="BF114" s="5"/>
      <c r="BG114" s="5"/>
      <c r="BH114" s="5"/>
      <c r="BI114" s="5"/>
      <c r="BJ114" s="5"/>
      <c r="BK114" s="5"/>
      <c r="BL114" s="5"/>
      <c r="BM114" s="5"/>
      <c r="BN114" s="5"/>
    </row>
    <row r="115" spans="1:66" s="5" customFormat="1">
      <c r="A115" s="4"/>
      <c r="B115" s="67" t="s">
        <v>23</v>
      </c>
      <c r="C115" s="32" t="s">
        <v>30</v>
      </c>
      <c r="D115" s="27"/>
      <c r="E115" s="28"/>
      <c r="F115" s="28"/>
      <c r="G115" s="28"/>
      <c r="H115" s="28"/>
      <c r="I115" s="28"/>
      <c r="J115" s="28"/>
      <c r="K115" s="28"/>
      <c r="L115" s="28"/>
      <c r="M115" s="28"/>
      <c r="N115" s="28"/>
      <c r="O115" s="28"/>
      <c r="P115" s="28"/>
      <c r="Q115" s="28"/>
      <c r="R115" s="28"/>
      <c r="S115" s="28"/>
      <c r="T115" s="28"/>
      <c r="U115" s="26"/>
      <c r="V115" s="26"/>
      <c r="W115" s="26"/>
      <c r="X115" s="26"/>
      <c r="Y115" s="14"/>
      <c r="Z115" s="14"/>
      <c r="AA115" s="14"/>
      <c r="AB115" s="14"/>
      <c r="AC115" s="14"/>
      <c r="AD115" s="14"/>
      <c r="AE115" s="14"/>
      <c r="AF115" s="14"/>
      <c r="AG115" s="14"/>
      <c r="AH115" s="14"/>
      <c r="AI115" s="14"/>
      <c r="AJ115" s="14"/>
      <c r="AK115" s="14"/>
      <c r="AL115" s="14"/>
      <c r="AM115" s="14"/>
      <c r="AN115" s="14"/>
      <c r="AO115" s="14"/>
      <c r="AP115" s="14"/>
      <c r="AQ115" s="14"/>
      <c r="AR115" s="14"/>
      <c r="AS115" s="4"/>
      <c r="AT115" s="4"/>
      <c r="AU115" s="4"/>
      <c r="AV115" s="4"/>
      <c r="AW115" s="4"/>
    </row>
    <row r="116" spans="1:66" s="5" customFormat="1">
      <c r="A116" s="4"/>
      <c r="B116" s="67" t="s">
        <v>24</v>
      </c>
      <c r="C116" s="55" t="s">
        <v>1480</v>
      </c>
      <c r="D116" s="27"/>
      <c r="E116" s="28"/>
      <c r="F116" s="28"/>
      <c r="G116" s="28"/>
      <c r="H116" s="28"/>
      <c r="I116" s="28"/>
      <c r="J116" s="28"/>
      <c r="K116" s="28"/>
      <c r="L116" s="28"/>
      <c r="M116" s="28"/>
      <c r="N116" s="28"/>
      <c r="O116" s="28"/>
      <c r="P116" s="28"/>
      <c r="Q116" s="28"/>
      <c r="R116" s="28"/>
      <c r="S116" s="28"/>
      <c r="T116" s="28"/>
      <c r="U116" s="26"/>
      <c r="V116" s="26"/>
      <c r="W116" s="26"/>
      <c r="X116" s="26"/>
      <c r="Y116" s="14"/>
      <c r="Z116" s="14"/>
      <c r="AA116" s="14"/>
      <c r="AB116" s="14"/>
      <c r="AC116" s="14"/>
      <c r="AD116" s="14"/>
      <c r="AE116" s="14"/>
      <c r="AF116" s="14"/>
      <c r="AG116" s="14"/>
      <c r="AH116" s="14"/>
      <c r="AI116" s="14"/>
      <c r="AJ116" s="14"/>
      <c r="AK116" s="14"/>
      <c r="AL116" s="14"/>
      <c r="AM116" s="14"/>
      <c r="AN116" s="14"/>
      <c r="AO116" s="14"/>
      <c r="AP116" s="14"/>
      <c r="AQ116" s="14"/>
      <c r="AR116" s="14"/>
      <c r="AS116" s="4"/>
      <c r="AT116" s="4"/>
      <c r="AU116" s="4"/>
      <c r="AV116" s="4"/>
      <c r="AW116" s="4"/>
    </row>
    <row r="117" spans="1:66" s="5" customFormat="1">
      <c r="A117" s="4"/>
      <c r="B117" s="107" t="s">
        <v>25</v>
      </c>
      <c r="C117" s="55" t="s">
        <v>916</v>
      </c>
      <c r="D117" s="27"/>
      <c r="E117" s="28"/>
      <c r="F117" s="28"/>
      <c r="G117" s="28"/>
      <c r="H117" s="28"/>
      <c r="I117" s="28"/>
      <c r="J117" s="28"/>
      <c r="K117" s="28"/>
      <c r="L117" s="28"/>
      <c r="M117" s="28"/>
      <c r="N117" s="28"/>
      <c r="O117" s="28"/>
      <c r="P117" s="28"/>
      <c r="Q117" s="28"/>
      <c r="R117" s="28"/>
      <c r="S117" s="28"/>
      <c r="T117" s="28"/>
      <c r="U117" s="26"/>
      <c r="V117" s="26"/>
      <c r="W117" s="26"/>
      <c r="X117" s="26"/>
      <c r="Y117" s="14"/>
      <c r="Z117" s="14"/>
      <c r="AA117" s="14"/>
      <c r="AB117" s="14"/>
      <c r="AC117" s="14"/>
      <c r="AD117" s="14"/>
      <c r="AE117" s="14"/>
      <c r="AF117" s="14"/>
      <c r="AG117" s="14"/>
      <c r="AH117" s="14"/>
      <c r="AI117" s="14"/>
      <c r="AJ117" s="14"/>
      <c r="AK117" s="14"/>
      <c r="AL117" s="14"/>
      <c r="AM117" s="14"/>
      <c r="AN117" s="14"/>
      <c r="AO117" s="14"/>
      <c r="AP117" s="14"/>
      <c r="AQ117" s="14"/>
      <c r="AR117" s="14"/>
      <c r="AS117" s="4"/>
      <c r="AT117" s="4"/>
      <c r="AU117" s="4"/>
      <c r="AV117" s="4"/>
      <c r="AW117" s="4"/>
    </row>
    <row r="118" spans="1:66" s="5" customFormat="1">
      <c r="A118" s="4"/>
      <c r="B118" s="107" t="s">
        <v>26</v>
      </c>
      <c r="C118" s="55" t="s">
        <v>1001</v>
      </c>
      <c r="D118" s="27"/>
      <c r="E118" s="28"/>
      <c r="F118" s="28"/>
      <c r="G118" s="28"/>
      <c r="H118" s="28"/>
      <c r="I118" s="28"/>
      <c r="J118" s="28"/>
      <c r="K118" s="28"/>
      <c r="L118" s="28"/>
      <c r="M118" s="28"/>
      <c r="N118" s="28"/>
      <c r="O118" s="28"/>
      <c r="P118" s="28"/>
      <c r="Q118" s="28"/>
      <c r="R118" s="28"/>
      <c r="S118" s="28"/>
      <c r="T118" s="28"/>
      <c r="U118" s="26"/>
      <c r="V118" s="26"/>
      <c r="W118" s="26"/>
      <c r="X118" s="26"/>
      <c r="Y118" s="14"/>
      <c r="Z118" s="14"/>
      <c r="AA118" s="14"/>
      <c r="AB118" s="14"/>
      <c r="AC118" s="14"/>
      <c r="AD118" s="14"/>
      <c r="AE118" s="14"/>
      <c r="AF118" s="14"/>
      <c r="AG118" s="14"/>
      <c r="AH118" s="14"/>
      <c r="AI118" s="14"/>
      <c r="AJ118" s="14"/>
      <c r="AK118" s="14"/>
      <c r="AL118" s="14"/>
      <c r="AM118" s="14"/>
      <c r="AN118" s="14"/>
      <c r="AO118" s="14"/>
      <c r="AP118" s="14"/>
      <c r="AQ118" s="14"/>
      <c r="AR118" s="14"/>
      <c r="AS118" s="4"/>
      <c r="AT118" s="4"/>
      <c r="AU118" s="4"/>
      <c r="AV118" s="4"/>
      <c r="AW118" s="4"/>
    </row>
    <row r="119" spans="1:66" s="5" customFormat="1">
      <c r="A119" s="4"/>
      <c r="B119" s="107" t="s">
        <v>27</v>
      </c>
      <c r="C119" s="32" t="s">
        <v>843</v>
      </c>
      <c r="D119" s="27"/>
      <c r="E119" s="28"/>
      <c r="F119" s="28"/>
      <c r="G119" s="28"/>
      <c r="H119" s="28"/>
      <c r="I119" s="28"/>
      <c r="J119" s="28"/>
      <c r="K119" s="28"/>
      <c r="L119" s="28"/>
      <c r="M119" s="28"/>
      <c r="N119" s="28"/>
      <c r="O119" s="28"/>
      <c r="P119" s="28"/>
      <c r="Q119" s="28"/>
      <c r="R119" s="28"/>
      <c r="S119" s="28"/>
      <c r="T119" s="28"/>
      <c r="U119" s="26"/>
      <c r="V119" s="26"/>
      <c r="W119" s="26"/>
      <c r="X119" s="26"/>
      <c r="Y119" s="14"/>
      <c r="Z119" s="14"/>
      <c r="AA119" s="14"/>
      <c r="AB119" s="14"/>
      <c r="AC119" s="14"/>
      <c r="AD119" s="14"/>
      <c r="AE119" s="14"/>
      <c r="AF119" s="14"/>
      <c r="AG119" s="14"/>
      <c r="AH119" s="14"/>
      <c r="AI119" s="14"/>
      <c r="AJ119" s="14"/>
      <c r="AK119" s="14"/>
      <c r="AL119" s="14"/>
      <c r="AM119" s="14"/>
      <c r="AN119" s="14"/>
      <c r="AO119" s="14"/>
      <c r="AP119" s="14"/>
      <c r="AQ119" s="14"/>
      <c r="AR119" s="14"/>
      <c r="AS119" s="4"/>
      <c r="AT119" s="4"/>
      <c r="AU119" s="4"/>
      <c r="AV119" s="4"/>
      <c r="AW119" s="4"/>
      <c r="AZ119" s="1"/>
      <c r="BA119" s="1"/>
      <c r="BB119" s="1"/>
      <c r="BC119" s="1"/>
      <c r="BD119" s="1"/>
      <c r="BE119" s="1"/>
      <c r="BF119" s="1"/>
      <c r="BG119" s="1"/>
      <c r="BH119" s="1"/>
      <c r="BI119" s="1"/>
      <c r="BJ119" s="1"/>
      <c r="BK119" s="1"/>
      <c r="BL119" s="1"/>
      <c r="BM119" s="1"/>
    </row>
    <row r="120" spans="1:66" s="5" customFormat="1">
      <c r="A120" s="4"/>
      <c r="B120" s="107" t="s">
        <v>28</v>
      </c>
      <c r="C120" s="32" t="s">
        <v>844</v>
      </c>
      <c r="D120" s="27"/>
      <c r="E120" s="28"/>
      <c r="F120" s="28"/>
      <c r="G120" s="28"/>
      <c r="H120" s="28"/>
      <c r="I120" s="28"/>
      <c r="J120" s="28"/>
      <c r="K120" s="28"/>
      <c r="L120" s="28"/>
      <c r="M120" s="28"/>
      <c r="N120" s="28"/>
      <c r="O120" s="28"/>
      <c r="P120" s="28"/>
      <c r="Q120" s="28"/>
      <c r="R120" s="28"/>
      <c r="S120" s="28"/>
      <c r="T120" s="28"/>
      <c r="U120" s="26"/>
      <c r="V120" s="26"/>
      <c r="W120" s="26"/>
      <c r="X120" s="26"/>
      <c r="Y120" s="14"/>
      <c r="Z120" s="14"/>
      <c r="AA120" s="14"/>
      <c r="AB120" s="14"/>
      <c r="AC120" s="14"/>
      <c r="AD120" s="14"/>
      <c r="AE120" s="14"/>
      <c r="AF120" s="14"/>
      <c r="AG120" s="14"/>
      <c r="AH120" s="14"/>
      <c r="AI120" s="14"/>
      <c r="AJ120" s="14"/>
      <c r="AK120" s="14"/>
      <c r="AL120" s="14"/>
      <c r="AM120" s="14"/>
      <c r="AN120" s="14"/>
      <c r="AO120" s="14"/>
      <c r="AP120" s="14"/>
      <c r="AQ120" s="14"/>
      <c r="AR120" s="14"/>
      <c r="AS120" s="4"/>
      <c r="AT120" s="4"/>
      <c r="AU120" s="4"/>
      <c r="AV120" s="4"/>
      <c r="AW120" s="4"/>
      <c r="AZ120" s="1"/>
      <c r="BA120" s="1"/>
      <c r="BB120" s="1"/>
      <c r="BC120" s="1"/>
      <c r="BD120" s="1"/>
      <c r="BE120" s="1"/>
      <c r="BF120" s="1"/>
      <c r="BG120" s="1"/>
      <c r="BH120" s="1"/>
      <c r="BI120" s="1"/>
      <c r="BJ120" s="1"/>
      <c r="BK120" s="1"/>
      <c r="BL120" s="1"/>
      <c r="BM120" s="1"/>
    </row>
    <row r="121" spans="1:66" s="5" customFormat="1">
      <c r="A121" s="4"/>
      <c r="B121" s="67"/>
      <c r="C121" s="32"/>
      <c r="D121" s="27"/>
      <c r="E121" s="28"/>
      <c r="F121" s="28"/>
      <c r="G121" s="28"/>
      <c r="H121" s="28"/>
      <c r="I121" s="28"/>
      <c r="J121" s="28"/>
      <c r="K121" s="28"/>
      <c r="L121" s="28"/>
      <c r="M121" s="28"/>
      <c r="N121" s="28"/>
      <c r="O121" s="28"/>
      <c r="P121" s="28"/>
      <c r="Q121" s="28"/>
      <c r="R121" s="28"/>
      <c r="S121" s="28"/>
      <c r="T121" s="28"/>
      <c r="U121" s="26"/>
      <c r="V121" s="26"/>
      <c r="W121" s="26"/>
      <c r="X121" s="26"/>
      <c r="Y121" s="14"/>
      <c r="Z121" s="14"/>
      <c r="AA121" s="14"/>
      <c r="AB121" s="14"/>
      <c r="AC121" s="14"/>
      <c r="AD121" s="14"/>
      <c r="AE121" s="14"/>
      <c r="AF121" s="14"/>
      <c r="AG121" s="14"/>
      <c r="AH121" s="14"/>
      <c r="AI121" s="14"/>
      <c r="AJ121" s="14"/>
      <c r="AK121" s="14"/>
      <c r="AL121" s="14"/>
      <c r="AM121" s="14"/>
      <c r="AN121" s="14"/>
      <c r="AO121" s="14"/>
      <c r="AP121" s="14"/>
      <c r="AQ121" s="14"/>
      <c r="AR121" s="14"/>
      <c r="AS121" s="4"/>
      <c r="AT121" s="4"/>
      <c r="AU121" s="4"/>
      <c r="AV121" s="4"/>
      <c r="AW121" s="4"/>
      <c r="AZ121" s="1"/>
      <c r="BA121" s="1"/>
      <c r="BB121" s="1"/>
      <c r="BC121" s="1"/>
      <c r="BD121" s="1"/>
      <c r="BE121" s="1"/>
      <c r="BF121" s="1"/>
      <c r="BG121" s="1"/>
      <c r="BH121" s="1"/>
      <c r="BI121" s="1"/>
      <c r="BJ121" s="1"/>
      <c r="BK121" s="1"/>
      <c r="BL121" s="1"/>
      <c r="BM121" s="1"/>
    </row>
    <row r="122" spans="1:66" s="5" customFormat="1">
      <c r="A122" s="4"/>
      <c r="B122" s="67"/>
      <c r="C122" s="32"/>
      <c r="D122" s="27"/>
      <c r="E122" s="28"/>
      <c r="F122" s="28"/>
      <c r="G122" s="28"/>
      <c r="H122" s="28"/>
      <c r="I122" s="28"/>
      <c r="J122" s="28"/>
      <c r="K122" s="28"/>
      <c r="L122" s="28"/>
      <c r="M122" s="28"/>
      <c r="N122" s="28"/>
      <c r="O122" s="28"/>
      <c r="P122" s="28"/>
      <c r="Q122" s="28"/>
      <c r="R122" s="28"/>
      <c r="S122" s="28"/>
      <c r="T122" s="28"/>
      <c r="U122" s="26"/>
      <c r="V122" s="26"/>
      <c r="W122" s="26"/>
      <c r="X122" s="26"/>
      <c r="Y122" s="14"/>
      <c r="Z122" s="14"/>
      <c r="AA122" s="14"/>
      <c r="AB122" s="14"/>
      <c r="AC122" s="14"/>
      <c r="AD122" s="14"/>
      <c r="AE122" s="14"/>
      <c r="AF122" s="14"/>
      <c r="AG122" s="14"/>
      <c r="AH122" s="14"/>
      <c r="AI122" s="14"/>
      <c r="AJ122" s="14"/>
      <c r="AK122" s="14"/>
      <c r="AL122" s="14"/>
      <c r="AM122" s="14"/>
      <c r="AN122" s="14"/>
      <c r="AO122" s="14"/>
      <c r="AP122" s="14"/>
      <c r="AQ122" s="14"/>
      <c r="AR122" s="14"/>
      <c r="AS122" s="4"/>
      <c r="AT122" s="4"/>
      <c r="AU122" s="4"/>
      <c r="AV122" s="4"/>
      <c r="AW122" s="4"/>
      <c r="AZ122" s="1"/>
      <c r="BA122" s="1"/>
      <c r="BB122" s="1"/>
      <c r="BC122" s="1"/>
      <c r="BD122" s="1"/>
      <c r="BE122" s="1"/>
      <c r="BF122" s="1"/>
      <c r="BG122" s="1"/>
      <c r="BH122" s="1"/>
      <c r="BI122" s="1"/>
      <c r="BJ122" s="1"/>
      <c r="BK122" s="1"/>
      <c r="BL122" s="1"/>
      <c r="BM122" s="1"/>
    </row>
    <row r="123" spans="1:66" s="5" customFormat="1">
      <c r="A123" s="4"/>
      <c r="B123" s="31"/>
      <c r="C123" s="31"/>
      <c r="D123" s="30"/>
      <c r="E123" s="29"/>
      <c r="F123" s="29"/>
      <c r="G123" s="29"/>
      <c r="H123" s="29"/>
      <c r="I123" s="29"/>
      <c r="J123" s="29"/>
      <c r="K123" s="29"/>
      <c r="L123" s="29"/>
      <c r="M123" s="29"/>
      <c r="N123" s="29"/>
      <c r="O123" s="29"/>
      <c r="P123" s="29"/>
      <c r="Q123" s="28"/>
      <c r="R123" s="28"/>
      <c r="S123" s="28"/>
      <c r="T123" s="28"/>
      <c r="U123" s="28"/>
      <c r="V123" s="26"/>
      <c r="W123" s="26"/>
      <c r="X123" s="26"/>
      <c r="Y123" s="26"/>
      <c r="Z123" s="14"/>
      <c r="AA123" s="14"/>
      <c r="AB123" s="14"/>
      <c r="AC123" s="14"/>
      <c r="AD123" s="14"/>
      <c r="AE123" s="14"/>
      <c r="AF123" s="14"/>
      <c r="AG123" s="14"/>
      <c r="AH123" s="14"/>
      <c r="AI123" s="14"/>
      <c r="AJ123" s="14"/>
      <c r="AK123" s="14"/>
      <c r="AL123" s="14"/>
      <c r="AM123" s="14"/>
      <c r="AN123" s="14"/>
      <c r="AO123" s="14"/>
      <c r="AP123" s="14"/>
      <c r="AQ123" s="14"/>
      <c r="AR123" s="14"/>
      <c r="AS123" s="14"/>
      <c r="AT123" s="4"/>
      <c r="AU123" s="4"/>
      <c r="AV123" s="4"/>
      <c r="AW123" s="4"/>
      <c r="AX123" s="4"/>
      <c r="BA123" s="1"/>
      <c r="BB123" s="1"/>
      <c r="BC123" s="1"/>
      <c r="BD123" s="1"/>
      <c r="BE123" s="1"/>
      <c r="BF123" s="1"/>
      <c r="BG123" s="1"/>
      <c r="BH123" s="1"/>
      <c r="BI123" s="1"/>
      <c r="BJ123" s="1"/>
      <c r="BK123" s="1"/>
      <c r="BL123" s="1"/>
      <c r="BM123" s="1"/>
      <c r="BN123" s="1"/>
    </row>
    <row r="124" spans="1:66" s="5" customFormat="1" ht="24" customHeight="1">
      <c r="A124" s="4"/>
      <c r="B124" s="20"/>
      <c r="C124" s="20"/>
      <c r="D124" s="16"/>
      <c r="E124" s="15"/>
      <c r="F124" s="15"/>
      <c r="G124" s="15"/>
      <c r="H124" s="15"/>
      <c r="I124" s="15"/>
      <c r="J124" s="15"/>
      <c r="K124" s="15"/>
      <c r="L124" s="15"/>
      <c r="M124" s="15"/>
      <c r="N124" s="15"/>
      <c r="O124" s="15"/>
      <c r="P124" s="15"/>
      <c r="Q124" s="15"/>
      <c r="R124" s="15"/>
      <c r="S124" s="15"/>
      <c r="T124" s="15"/>
      <c r="U124" s="15"/>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4"/>
      <c r="AU124" s="4"/>
      <c r="AV124" s="4"/>
      <c r="AW124" s="4"/>
      <c r="AX124" s="4"/>
      <c r="BA124" s="1"/>
      <c r="BB124" s="1"/>
      <c r="BC124" s="1"/>
      <c r="BD124" s="1"/>
      <c r="BE124" s="1"/>
      <c r="BF124" s="1"/>
      <c r="BG124" s="1"/>
      <c r="BH124" s="1"/>
      <c r="BI124" s="1"/>
      <c r="BJ124" s="1"/>
      <c r="BK124" s="1"/>
      <c r="BL124" s="1"/>
      <c r="BM124" s="1"/>
      <c r="BN124" s="1"/>
    </row>
    <row r="125" spans="1:66" s="5" customFormat="1" ht="33" customHeight="1">
      <c r="A125" s="4"/>
      <c r="B125" s="20"/>
      <c r="C125" s="20"/>
      <c r="D125" s="16"/>
      <c r="E125" s="15"/>
      <c r="F125" s="15"/>
      <c r="G125" s="15"/>
      <c r="H125" s="15"/>
      <c r="I125" s="15"/>
      <c r="J125" s="15"/>
      <c r="K125" s="15"/>
      <c r="L125" s="15"/>
      <c r="M125" s="15"/>
      <c r="N125" s="15"/>
      <c r="O125" s="15"/>
      <c r="P125" s="15"/>
      <c r="Q125" s="15"/>
      <c r="R125" s="15"/>
      <c r="S125" s="15"/>
      <c r="T125" s="15"/>
      <c r="U125" s="15"/>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4"/>
      <c r="AU125" s="4"/>
      <c r="AV125" s="4"/>
      <c r="AW125" s="4"/>
      <c r="AX125" s="4"/>
      <c r="BA125" s="1"/>
      <c r="BB125" s="1"/>
      <c r="BC125" s="1"/>
      <c r="BD125" s="1"/>
      <c r="BE125" s="1"/>
      <c r="BF125" s="1"/>
      <c r="BG125" s="1"/>
      <c r="BH125" s="1"/>
      <c r="BI125" s="1"/>
      <c r="BJ125" s="1"/>
      <c r="BK125" s="1"/>
      <c r="BL125" s="1"/>
      <c r="BM125" s="1"/>
      <c r="BN125" s="1"/>
    </row>
    <row r="126" spans="1:66">
      <c r="AK126" s="454"/>
      <c r="AL126" s="454"/>
      <c r="AM126" s="454"/>
      <c r="AN126" s="454"/>
      <c r="AO126" s="454"/>
    </row>
    <row r="127" spans="1:66">
      <c r="AF127" s="23"/>
    </row>
  </sheetData>
  <sheetProtection algorithmName="SHA-512" hashValue="p9k1gl6krSkbAPhZszRNjAif+EexiFfw5HbsP1vbos3YrDHJ5A68heTzl1Eh0tPpXR5I1/PVk3QzpPZJpG0DcQ==" saltValue="9ArUVaCbazf6s8S58GK4tg==" spinCount="100000" sheet="1" formatCells="0" formatColumns="0" formatRows="0" insertHyperlinks="0" deleteColumns="0" deleteRows="0"/>
  <mergeCells count="215">
    <mergeCell ref="AK126:AO126"/>
    <mergeCell ref="C109:D109"/>
    <mergeCell ref="C110:D110"/>
    <mergeCell ref="C111:D111"/>
    <mergeCell ref="C112:D112"/>
    <mergeCell ref="C113:D113"/>
    <mergeCell ref="B114:D114"/>
    <mergeCell ref="C103:D103"/>
    <mergeCell ref="C104:D104"/>
    <mergeCell ref="C105:D105"/>
    <mergeCell ref="C106:D106"/>
    <mergeCell ref="C107:D107"/>
    <mergeCell ref="C108:D108"/>
    <mergeCell ref="C97:D97"/>
    <mergeCell ref="C98:D98"/>
    <mergeCell ref="C99:D99"/>
    <mergeCell ref="C100:D100"/>
    <mergeCell ref="C101:D101"/>
    <mergeCell ref="C102:D102"/>
    <mergeCell ref="C91:D91"/>
    <mergeCell ref="C92:D92"/>
    <mergeCell ref="C93:D93"/>
    <mergeCell ref="C94:D94"/>
    <mergeCell ref="C95:D95"/>
    <mergeCell ref="C96:D96"/>
    <mergeCell ref="C85:D85"/>
    <mergeCell ref="C86:D86"/>
    <mergeCell ref="C87:D87"/>
    <mergeCell ref="C88:D88"/>
    <mergeCell ref="C89:D89"/>
    <mergeCell ref="C90:D90"/>
    <mergeCell ref="C79:D79"/>
    <mergeCell ref="C80:D80"/>
    <mergeCell ref="C81:D81"/>
    <mergeCell ref="C82:D82"/>
    <mergeCell ref="C83:D83"/>
    <mergeCell ref="C84:D84"/>
    <mergeCell ref="AP72:AQ72"/>
    <mergeCell ref="AR72:AR73"/>
    <mergeCell ref="Z72:AA72"/>
    <mergeCell ref="AB72:AB73"/>
    <mergeCell ref="AC72:AD72"/>
    <mergeCell ref="AE72:AE73"/>
    <mergeCell ref="AF72:AG72"/>
    <mergeCell ref="AH72:AH73"/>
    <mergeCell ref="Q72:R72"/>
    <mergeCell ref="S72:S73"/>
    <mergeCell ref="T72:U72"/>
    <mergeCell ref="V72:V73"/>
    <mergeCell ref="W72:X72"/>
    <mergeCell ref="Y72:Y73"/>
    <mergeCell ref="AO71:AO73"/>
    <mergeCell ref="AP71:AS71"/>
    <mergeCell ref="W71:Y71"/>
    <mergeCell ref="Z71:AB71"/>
    <mergeCell ref="AC71:AE71"/>
    <mergeCell ref="AF71:AH71"/>
    <mergeCell ref="AI71:AK71"/>
    <mergeCell ref="AL71:AN71"/>
    <mergeCell ref="AS72:AS73"/>
    <mergeCell ref="C74:D74"/>
    <mergeCell ref="C75:D75"/>
    <mergeCell ref="C76:D76"/>
    <mergeCell ref="C77:D77"/>
    <mergeCell ref="C78:D78"/>
    <mergeCell ref="AI72:AJ72"/>
    <mergeCell ref="AK72:AK73"/>
    <mergeCell ref="AL72:AM72"/>
    <mergeCell ref="AN72:AN73"/>
    <mergeCell ref="B71:D73"/>
    <mergeCell ref="E71:G71"/>
    <mergeCell ref="H71:J71"/>
    <mergeCell ref="K71:M71"/>
    <mergeCell ref="N71:P71"/>
    <mergeCell ref="Q71:S71"/>
    <mergeCell ref="T71:V71"/>
    <mergeCell ref="E72:F72"/>
    <mergeCell ref="G72:G73"/>
    <mergeCell ref="H72:I72"/>
    <mergeCell ref="J72:J73"/>
    <mergeCell ref="K72:L72"/>
    <mergeCell ref="M72:M73"/>
    <mergeCell ref="N72:O72"/>
    <mergeCell ref="P72:P73"/>
    <mergeCell ref="B65:AB66"/>
    <mergeCell ref="AD65:AE65"/>
    <mergeCell ref="AF65:AH65"/>
    <mergeCell ref="AI65:AJ65"/>
    <mergeCell ref="AK65:AM65"/>
    <mergeCell ref="AN65:AO65"/>
    <mergeCell ref="AP65:AR65"/>
    <mergeCell ref="B67:AS67"/>
    <mergeCell ref="C68:J68"/>
    <mergeCell ref="AI63:AM63"/>
    <mergeCell ref="AN63:AR63"/>
    <mergeCell ref="B64:E64"/>
    <mergeCell ref="F64:H64"/>
    <mergeCell ref="I64:K64"/>
    <mergeCell ref="L64:P64"/>
    <mergeCell ref="Q64:V64"/>
    <mergeCell ref="W64:AB64"/>
    <mergeCell ref="AD64:AE64"/>
    <mergeCell ref="AF64:AH64"/>
    <mergeCell ref="AI64:AJ64"/>
    <mergeCell ref="AK64:AM64"/>
    <mergeCell ref="AN64:AO64"/>
    <mergeCell ref="AP64:AR64"/>
    <mergeCell ref="J60:K60"/>
    <mergeCell ref="M60:AE60"/>
    <mergeCell ref="I62:AB62"/>
    <mergeCell ref="B63:E63"/>
    <mergeCell ref="F63:H63"/>
    <mergeCell ref="I63:K63"/>
    <mergeCell ref="L63:P63"/>
    <mergeCell ref="Q63:V63"/>
    <mergeCell ref="W63:AB63"/>
    <mergeCell ref="AD63:AH63"/>
    <mergeCell ref="D58:I58"/>
    <mergeCell ref="J58:K58"/>
    <mergeCell ref="M58:AO58"/>
    <mergeCell ref="D59:I59"/>
    <mergeCell ref="J59:K59"/>
    <mergeCell ref="M59:AO59"/>
    <mergeCell ref="D56:I56"/>
    <mergeCell ref="J56:K56"/>
    <mergeCell ref="M56:AO56"/>
    <mergeCell ref="D57:I57"/>
    <mergeCell ref="J57:K57"/>
    <mergeCell ref="M57:AO57"/>
    <mergeCell ref="D54:I54"/>
    <mergeCell ref="J54:K54"/>
    <mergeCell ref="M54:AO54"/>
    <mergeCell ref="D55:I55"/>
    <mergeCell ref="J55:K55"/>
    <mergeCell ref="M55:AO55"/>
    <mergeCell ref="D52:I52"/>
    <mergeCell ref="J52:K52"/>
    <mergeCell ref="M52:AO52"/>
    <mergeCell ref="D53:I53"/>
    <mergeCell ref="J53:K53"/>
    <mergeCell ref="M53:AO53"/>
    <mergeCell ref="D50:I50"/>
    <mergeCell ref="J50:K50"/>
    <mergeCell ref="M50:AO50"/>
    <mergeCell ref="D51:I51"/>
    <mergeCell ref="J51:K51"/>
    <mergeCell ref="M51:AO51"/>
    <mergeCell ref="AH39:AS40"/>
    <mergeCell ref="AH43:AS44"/>
    <mergeCell ref="D48:I48"/>
    <mergeCell ref="J48:L48"/>
    <mergeCell ref="M48:AO48"/>
    <mergeCell ref="D49:I49"/>
    <mergeCell ref="J49:K49"/>
    <mergeCell ref="M49:AO49"/>
    <mergeCell ref="C35:N36"/>
    <mergeCell ref="P35:X35"/>
    <mergeCell ref="Y35:Z35"/>
    <mergeCell ref="AB35:AS35"/>
    <mergeCell ref="P36:X36"/>
    <mergeCell ref="Y36:Z36"/>
    <mergeCell ref="AB36:AS36"/>
    <mergeCell ref="AH32:AI32"/>
    <mergeCell ref="P33:X33"/>
    <mergeCell ref="Y33:AA33"/>
    <mergeCell ref="AB33:AS33"/>
    <mergeCell ref="P34:X34"/>
    <mergeCell ref="Y34:Z34"/>
    <mergeCell ref="AB34:AS34"/>
    <mergeCell ref="Z26:AC26"/>
    <mergeCell ref="C29:V29"/>
    <mergeCell ref="X29:Z29"/>
    <mergeCell ref="C31:M31"/>
    <mergeCell ref="N31:P31"/>
    <mergeCell ref="C32:AB32"/>
    <mergeCell ref="AC32:AD32"/>
    <mergeCell ref="R19:T19"/>
    <mergeCell ref="AF19:AH19"/>
    <mergeCell ref="AA20:AD20"/>
    <mergeCell ref="R23:T23"/>
    <mergeCell ref="AF23:AH23"/>
    <mergeCell ref="AA24:AD24"/>
    <mergeCell ref="AA16:AD16"/>
    <mergeCell ref="C10:D10"/>
    <mergeCell ref="E10:L10"/>
    <mergeCell ref="M10:P10"/>
    <mergeCell ref="Q10:Z10"/>
    <mergeCell ref="C11:D11"/>
    <mergeCell ref="E11:J11"/>
    <mergeCell ref="K11:L11"/>
    <mergeCell ref="M11:P11"/>
    <mergeCell ref="Q11:Z11"/>
    <mergeCell ref="C9:D9"/>
    <mergeCell ref="E9:L9"/>
    <mergeCell ref="M9:P9"/>
    <mergeCell ref="Q9:Z9"/>
    <mergeCell ref="AD9:AR9"/>
    <mergeCell ref="C12:K12"/>
    <mergeCell ref="M12:P12"/>
    <mergeCell ref="Q12:Z12"/>
    <mergeCell ref="R15:T15"/>
    <mergeCell ref="AF15:AH15"/>
    <mergeCell ref="B2:M2"/>
    <mergeCell ref="B3:M3"/>
    <mergeCell ref="N3:AE3"/>
    <mergeCell ref="B4:M4"/>
    <mergeCell ref="C7:D7"/>
    <mergeCell ref="E7:L7"/>
    <mergeCell ref="M7:P7"/>
    <mergeCell ref="Q7:Z7"/>
    <mergeCell ref="C8:D8"/>
    <mergeCell ref="E8:L8"/>
    <mergeCell ref="M8:P8"/>
    <mergeCell ref="Q8:Z8"/>
    <mergeCell ref="AD8:AR8"/>
  </mergeCells>
  <phoneticPr fontId="3"/>
  <conditionalFormatting sqref="E88:E113 H88:H113 K88:K113 Q88:Q113 T88:T113 W88:W113 Z88:Z113 AC88:AC113 AF88:AF113 AI88:AI113 AL88:AL113">
    <cfRule type="expression" dxfId="16" priority="3" stopIfTrue="1">
      <formula>#REF!=$AW$75</formula>
    </cfRule>
    <cfRule type="expression" dxfId="15" priority="4" stopIfTrue="1">
      <formula>#REF!=$AW$73</formula>
    </cfRule>
  </conditionalFormatting>
  <conditionalFormatting sqref="N88:N113">
    <cfRule type="expression" dxfId="14" priority="1" stopIfTrue="1">
      <formula>#REF!=$AW$75</formula>
    </cfRule>
    <cfRule type="expression" dxfId="13" priority="2" stopIfTrue="1">
      <formula>#REF!=$AW$73</formula>
    </cfRule>
  </conditionalFormatting>
  <dataValidations count="17">
    <dataValidation type="custom" errorStyle="information" allowBlank="1" showInputMessage="1" showErrorMessage="1" errorTitle="収入割合" error="収入割合の合計が100%になっていません。見直しをお願いいたします。" sqref="J49:K59" xr:uid="{78E5D780-DAF7-42BC-9565-D16424845BBF}">
      <formula1>SUM($J$48:$K$58)=100</formula1>
    </dataValidation>
    <dataValidation type="custom" errorStyle="information" operator="equal" allowBlank="1" showInputMessage="1" showErrorMessage="1" errorTitle="収入割合" error="収入割合の合計が100%になっていません。再度確認をお願いいたします。" sqref="J60:K60" xr:uid="{E7A18D00-F28A-4E5B-A9CC-5F35EE83A972}">
      <formula1>J60="100"</formula1>
    </dataValidation>
    <dataValidation type="list" allowBlank="1" showInputMessage="1" showErrorMessage="1" sqref="D38:D40 P38:P40 D42:D44 P42:P44 AC38:AC39 AC42:AC43" xr:uid="{4186BDA5-CF69-4CF2-B8A5-54490A05DBDF}">
      <formula1>"〇"</formula1>
    </dataValidation>
    <dataValidation type="list" allowBlank="1" showInputMessage="1" showErrorMessage="1" sqref="R15 X29 AF15 AF19 R19 R23 AF23" xr:uid="{4ED47C1E-2D77-440C-9F0A-E68F718D8F6F}">
      <formula1>"〇,×"</formula1>
    </dataValidation>
    <dataValidation type="whole" operator="greaterThanOrEqual" allowBlank="1" showInputMessage="1" showErrorMessage="1" sqref="N31:P31" xr:uid="{80A7B077-06BC-40F5-869E-AB571320A33F}">
      <formula1>1</formula1>
    </dataValidation>
    <dataValidation type="list" allowBlank="1" showInputMessage="1" showErrorMessage="1" sqref="L12" xr:uid="{849AEE8B-98C1-470C-B3AA-74ABE4AD7D81}">
      <formula1>"○,×"</formula1>
    </dataValidation>
    <dataValidation type="decimal" operator="greaterThanOrEqual" allowBlank="1" showInputMessage="1" showErrorMessage="1" sqref="AO74:AO113 F88:G113 I88:J113 L88:M113 O88:P113 R88:S113 U88:V113 X88:Y113 AA88:AB113 AD88:AE113 AG88:AH113 AJ88:AK113 AM88:AN113" xr:uid="{35C6BAD1-9C36-479E-8801-CA96163E9155}">
      <formula1>0</formula1>
    </dataValidation>
    <dataValidation type="list" allowBlank="1" showInputMessage="1" showErrorMessage="1" sqref="E11:J11" xr:uid="{0020AED5-751E-484A-9DF4-4F3879F1E0BF}">
      <formula1>$AV$3:$AV$9</formula1>
    </dataValidation>
    <dataValidation type="textLength" errorStyle="warning" operator="equal" allowBlank="1" showInputMessage="1" showErrorMessage="1" errorTitle="事業所番号" error="事業所番号は半角10桁で入力してください。" promptTitle="事業所番号" prompt="事業所番号は半角10桁で入力してください。" sqref="E7:L7" xr:uid="{46C62980-8572-4053-8AA1-54DDA18D8E4A}">
      <formula1>10</formula1>
    </dataValidation>
    <dataValidation type="whole" operator="greaterThanOrEqual" allowBlank="1" showInputMessage="1" showErrorMessage="1" sqref="Q10:Z10 AC32 Y34:Z36" xr:uid="{7A85F05A-FF64-45AE-90CC-CDA1BD891673}">
      <formula1>0</formula1>
    </dataValidation>
    <dataValidation type="whole" allowBlank="1" showInputMessage="1" showErrorMessage="1" error="入力できる最大値は12です。" sqref="I64:K64" xr:uid="{12E44339-C81E-4086-91D5-76A5536F5331}">
      <formula1>0</formula1>
      <formula2>12</formula2>
    </dataValidation>
    <dataValidation type="whole" operator="lessThanOrEqual" allowBlank="1" showInputMessage="1" showErrorMessage="1" error="365日を超過しています。" sqref="F64:H64" xr:uid="{FFF75E17-D67D-422E-B923-DDBCFF540D4A}">
      <formula1>365</formula1>
    </dataValidation>
    <dataValidation type="whole" errorStyle="warning" operator="notEqual" allowBlank="1" showInputMessage="1" showErrorMessage="1" error="収入割合の合計が100%ではありません。" sqref="AW65" xr:uid="{E7A94DF1-23D8-472D-913C-E9CB328A788E}">
      <formula1>100</formula1>
    </dataValidation>
    <dataValidation type="whole" allowBlank="1" showInputMessage="1" showErrorMessage="1" sqref="E74:E113 K74:K113 T74:T113 Z74:Z113" xr:uid="{E891E10D-8609-426B-8689-7BC6AE179E0B}">
      <formula1>0</formula1>
      <formula2>30</formula2>
    </dataValidation>
    <dataValidation type="whole" allowBlank="1" showInputMessage="1" showErrorMessage="1" sqref="H74:H113 N74:N113 Q74:Q113 W74:W113 AC74:AC113 AF74:AF113 AL74:AL113" xr:uid="{331BCB86-2227-40A1-BAF9-89135360298C}">
      <formula1>0</formula1>
      <formula2>31</formula2>
    </dataValidation>
    <dataValidation type="whole" allowBlank="1" showInputMessage="1" showErrorMessage="1" sqref="AI74:AI113" xr:uid="{6CE36496-7D79-416E-A375-070191DE6AF5}">
      <formula1>0</formula1>
      <formula2>29</formula2>
    </dataValidation>
    <dataValidation type="textLength" operator="equal" allowBlank="1" showInputMessage="1" showErrorMessage="1" sqref="E8:L8" xr:uid="{86AFCA9E-3A0D-4188-815F-EF4DFD285F78}">
      <formula1>13</formula1>
    </dataValidation>
  </dataValidations>
  <hyperlinks>
    <hyperlink ref="AE7" r:id="rId1" xr:uid="{0E65E93E-80CD-4C52-97A4-D9E82BC86CE4}"/>
    <hyperlink ref="AD8:AN8" location="【参考】農・水・林福連携の就労支援事業収入の割合の算出!A1" display="○農・水・林福連携の就労支援事業収入の割合の算出" xr:uid="{93A59E3D-4634-4C86-82E2-4526981C13B6}"/>
    <hyperlink ref="AD9:AN9" location="【参考】時間単位変換表・年間開所日数カウント表!A1" display="○時間単位変換表・年間開所日数カウント表" xr:uid="{F3411253-ABA8-48A1-BA9F-0CF78DC58BBF}"/>
    <hyperlink ref="Z26" location="【参考】農・水・林福連携の就労支援事業収入の割合の算出!A1" display="→　算出シートへ" xr:uid="{B92D9AC1-B183-40AA-936B-98D14DA01299}"/>
    <hyperlink ref="C68:J68" location="【参考】時間単位変換表・年間開所日数カウント表!A1" display="時間単位変換表・年間開所日数カウント表シートへ" xr:uid="{2C0C4570-804F-4520-97BF-87A0E903B65F}"/>
    <hyperlink ref="Q8" r:id="rId2" xr:uid="{EFBC370B-FC68-4C60-B4AD-64215D94FFF8}"/>
  </hyperlinks>
  <printOptions horizontalCentered="1"/>
  <pageMargins left="0.59055118110236227" right="0.59055118110236227" top="0.59055118110236227" bottom="0.19685039370078741" header="0.31496062992125984" footer="0.51181102362204722"/>
  <pageSetup paperSize="8" scale="49" orientation="portrait" cellComments="asDisplayed" r:id="rId3"/>
  <headerFooter alignWithMargins="0"/>
  <drawing r:id="rId4"/>
  <legacyDrawing r:id="rId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55511-97D6-420A-93C6-5C3257C5807B}">
  <sheetPr>
    <tabColor rgb="FFFFC000"/>
    <pageSetUpPr fitToPage="1"/>
  </sheetPr>
  <dimension ref="A1:BW70"/>
  <sheetViews>
    <sheetView showGridLines="0" view="pageBreakPreview" topLeftCell="A2" zoomScale="73" zoomScaleNormal="85" zoomScaleSheetLayoutView="73" workbookViewId="0">
      <selection activeCell="C11" sqref="C11:J11"/>
    </sheetView>
  </sheetViews>
  <sheetFormatPr defaultColWidth="9" defaultRowHeight="13.5" outlineLevelRow="1" outlineLevelCol="1"/>
  <cols>
    <col min="1" max="1" width="0.625" style="2" customWidth="1"/>
    <col min="2" max="2" width="5.625" style="2" customWidth="1"/>
    <col min="3" max="3" width="10.125" style="2" customWidth="1"/>
    <col min="4" max="4" width="7.5" style="2" customWidth="1"/>
    <col min="5" max="6" width="4.625" style="2" customWidth="1"/>
    <col min="7" max="7" width="5.875" style="2" customWidth="1"/>
    <col min="8" max="9" width="4.625" style="2" customWidth="1"/>
    <col min="10" max="10" width="6" style="2" customWidth="1"/>
    <col min="11" max="12" width="4.625" style="2" customWidth="1"/>
    <col min="13" max="13" width="6" style="2" customWidth="1"/>
    <col min="14" max="15" width="4.625" style="2" customWidth="1"/>
    <col min="16" max="16" width="6" style="2" customWidth="1"/>
    <col min="17" max="18" width="4.625" style="2" customWidth="1"/>
    <col min="19" max="19" width="6" style="2" customWidth="1"/>
    <col min="20" max="21" width="4.625" style="2" customWidth="1"/>
    <col min="22" max="22" width="6" style="2" customWidth="1"/>
    <col min="23" max="24" width="4.625" style="2" customWidth="1"/>
    <col min="25" max="25" width="6" style="2" customWidth="1"/>
    <col min="26" max="28" width="5.125" style="2" customWidth="1"/>
    <col min="29" max="29" width="5.375" style="2" customWidth="1"/>
    <col min="30" max="30" width="4.625" style="2" customWidth="1"/>
    <col min="31" max="31" width="6" style="2" customWidth="1"/>
    <col min="32" max="33" width="4.625" style="2" customWidth="1"/>
    <col min="34" max="34" width="6" style="2" customWidth="1"/>
    <col min="35" max="36" width="4.625" style="2" customWidth="1"/>
    <col min="37" max="37" width="6" style="2" customWidth="1"/>
    <col min="38" max="39" width="4.625" style="2" customWidth="1"/>
    <col min="40" max="40" width="6" style="2" customWidth="1"/>
    <col min="41" max="41" width="7.25" style="2" customWidth="1"/>
    <col min="42" max="43" width="4.625" style="2" customWidth="1"/>
    <col min="44" max="44" width="7" style="2" customWidth="1"/>
    <col min="45" max="45" width="5.75" style="3" customWidth="1"/>
    <col min="46" max="46" width="3" style="2" bestFit="1" customWidth="1"/>
    <col min="47" max="48" width="4.5" style="2" hidden="1" customWidth="1" outlineLevel="1"/>
    <col min="49" max="49" width="5.875" style="2" hidden="1" customWidth="1" outlineLevel="1"/>
    <col min="50" max="50" width="9" style="2" hidden="1" customWidth="1" outlineLevel="1"/>
    <col min="51" max="51" width="4.5" style="1" hidden="1" customWidth="1" outlineLevel="1"/>
    <col min="52" max="66" width="8.875" style="1" hidden="1" customWidth="1" outlineLevel="1"/>
    <col min="67" max="67" width="8.5" style="1" bestFit="1" customWidth="1" collapsed="1"/>
    <col min="68" max="68" width="7.5" style="1" bestFit="1" customWidth="1"/>
    <col min="69" max="69" width="6" style="1" customWidth="1"/>
    <col min="70" max="81" width="5.125" style="1" customWidth="1"/>
    <col min="82" max="16384" width="9" style="1"/>
  </cols>
  <sheetData>
    <row r="1" spans="1:75" ht="36.75" hidden="1" customHeight="1" outlineLevel="1">
      <c r="A1" s="94" t="e">
        <f>#REF!</f>
        <v>#REF!</v>
      </c>
      <c r="B1" s="95" t="e">
        <f>#REF!</f>
        <v>#REF!</v>
      </c>
      <c r="C1" s="2" t="e">
        <f>#REF!</f>
        <v>#REF!</v>
      </c>
      <c r="D1" s="2" t="e">
        <f>#REF!</f>
        <v>#REF!</v>
      </c>
      <c r="E1" s="2" t="e">
        <f>#REF!</f>
        <v>#REF!</v>
      </c>
      <c r="F1" s="2" t="e">
        <f>#REF!</f>
        <v>#REF!</v>
      </c>
      <c r="G1" s="2" t="e">
        <f>#REF!</f>
        <v>#REF!</v>
      </c>
      <c r="H1" s="2" t="e">
        <f>#REF!</f>
        <v>#REF!</v>
      </c>
      <c r="I1" s="2" t="e">
        <f>#REF!</f>
        <v>#REF!</v>
      </c>
      <c r="J1" s="96" t="e">
        <f>#REF!</f>
        <v>#REF!</v>
      </c>
      <c r="K1" s="96" t="e">
        <f>#REF!</f>
        <v>#REF!</v>
      </c>
      <c r="L1" s="2" t="e">
        <f>#REF!</f>
        <v>#REF!</v>
      </c>
      <c r="M1" s="96" t="e">
        <f>#REF!</f>
        <v>#REF!</v>
      </c>
      <c r="N1" s="97" t="e">
        <f>#REF!</f>
        <v>#REF!</v>
      </c>
      <c r="O1" s="97" t="e">
        <f>#REF!</f>
        <v>#REF!</v>
      </c>
      <c r="P1" s="2" t="e">
        <f>#REF!</f>
        <v>#REF!</v>
      </c>
      <c r="Q1" s="2" t="e">
        <f>#REF!</f>
        <v>#REF!</v>
      </c>
      <c r="R1" s="98" t="e">
        <f>#REF!</f>
        <v>#REF!</v>
      </c>
      <c r="S1" s="96" t="e">
        <f>#REF!</f>
        <v>#REF!</v>
      </c>
      <c r="T1" s="2" t="e">
        <f>#REF!</f>
        <v>#REF!</v>
      </c>
      <c r="U1" s="96" t="e">
        <f>#REF!</f>
        <v>#REF!</v>
      </c>
      <c r="V1" s="2" t="e">
        <f>#REF!</f>
        <v>#REF!</v>
      </c>
      <c r="W1" s="96" t="e">
        <f>#REF!</f>
        <v>#REF!</v>
      </c>
      <c r="X1" s="2" t="e">
        <f>#REF!</f>
        <v>#REF!</v>
      </c>
      <c r="Y1" s="2" t="e">
        <f>#REF!</f>
        <v>#REF!</v>
      </c>
      <c r="Z1" s="2" t="e">
        <f>#REF!</f>
        <v>#REF!</v>
      </c>
      <c r="AA1" s="2" t="e">
        <f>#REF!</f>
        <v>#REF!</v>
      </c>
      <c r="AB1" s="2" t="e">
        <f>#REF!</f>
        <v>#REF!</v>
      </c>
      <c r="AC1" s="2" t="e">
        <f>#REF!</f>
        <v>#REF!</v>
      </c>
      <c r="AD1" s="2" t="e">
        <f>#REF!</f>
        <v>#REF!</v>
      </c>
      <c r="AE1" s="2" t="e">
        <f>#REF!</f>
        <v>#REF!</v>
      </c>
      <c r="AF1" s="2" t="e">
        <f>#REF!</f>
        <v>#REF!</v>
      </c>
      <c r="AG1" s="2" t="e">
        <f>#REF!</f>
        <v>#REF!</v>
      </c>
      <c r="AH1" s="2" t="e">
        <f>#REF!</f>
        <v>#REF!</v>
      </c>
      <c r="AI1" s="2" t="e">
        <f>#REF!</f>
        <v>#REF!</v>
      </c>
      <c r="AJ1" s="2" t="e">
        <f>#REF!</f>
        <v>#REF!</v>
      </c>
      <c r="AK1" s="2" t="e">
        <f>#REF!</f>
        <v>#REF!</v>
      </c>
      <c r="AL1" s="2" t="e">
        <f>#REF!</f>
        <v>#REF!</v>
      </c>
      <c r="AM1" s="2" t="e">
        <f>#REF!</f>
        <v>#REF!</v>
      </c>
      <c r="AN1" s="2" t="e">
        <f>#REF!</f>
        <v>#REF!</v>
      </c>
      <c r="AO1" s="2" t="e">
        <f>#REF!</f>
        <v>#REF!</v>
      </c>
      <c r="AP1" s="2" t="e">
        <f>#REF!</f>
        <v>#REF!</v>
      </c>
      <c r="AQ1" s="96" t="e">
        <f>#REF!</f>
        <v>#REF!</v>
      </c>
      <c r="AR1" s="2" t="e">
        <f>#REF!</f>
        <v>#REF!</v>
      </c>
      <c r="AS1" s="99" t="e">
        <f>#REF!</f>
        <v>#REF!</v>
      </c>
      <c r="AT1" s="2" t="e">
        <f>#REF!</f>
        <v>#REF!</v>
      </c>
      <c r="AU1" s="96" t="e">
        <f>#REF!</f>
        <v>#REF!</v>
      </c>
      <c r="AV1" s="2" t="e">
        <f>#REF!</f>
        <v>#REF!</v>
      </c>
      <c r="AW1" s="96" t="e">
        <f>#REF!</f>
        <v>#REF!</v>
      </c>
      <c r="AX1" s="2" t="e">
        <f>#REF!</f>
        <v>#REF!</v>
      </c>
      <c r="AY1" s="100" t="e">
        <f>#REF!</f>
        <v>#REF!</v>
      </c>
      <c r="AZ1" s="1" t="e">
        <f>#REF!</f>
        <v>#REF!</v>
      </c>
      <c r="BA1" s="100" t="e">
        <f>#REF!</f>
        <v>#REF!</v>
      </c>
      <c r="BB1" s="1" t="e">
        <f>#REF!</f>
        <v>#REF!</v>
      </c>
      <c r="BC1" s="100" t="e">
        <f>#REF!</f>
        <v>#REF!</v>
      </c>
      <c r="BD1" s="1" t="e">
        <f>#REF!</f>
        <v>#REF!</v>
      </c>
      <c r="BE1" s="100" t="e">
        <f>#REF!</f>
        <v>#REF!</v>
      </c>
      <c r="BF1" s="1" t="e">
        <f>#REF!</f>
        <v>#REF!</v>
      </c>
      <c r="BG1" s="100" t="e">
        <f>#REF!</f>
        <v>#REF!</v>
      </c>
      <c r="BH1" s="1" t="e">
        <f>#REF!</f>
        <v>#REF!</v>
      </c>
      <c r="BI1" s="100" t="e">
        <f>#REF!</f>
        <v>#REF!</v>
      </c>
      <c r="BJ1" s="1" t="e">
        <f>#REF!</f>
        <v>#REF!</v>
      </c>
      <c r="BK1" s="100" t="e">
        <f>#REF!</f>
        <v>#REF!</v>
      </c>
      <c r="BL1" s="1" t="e">
        <f>#REF!</f>
        <v>#REF!</v>
      </c>
      <c r="BM1" s="101">
        <f>B7</f>
        <v>1265</v>
      </c>
      <c r="BN1" s="101">
        <f>F7</f>
        <v>100</v>
      </c>
      <c r="BO1" s="101">
        <f>L7</f>
        <v>4600000</v>
      </c>
      <c r="BP1" s="100">
        <f>Q7</f>
        <v>30183.727034120737</v>
      </c>
      <c r="BQ1" s="100">
        <f>W7</f>
        <v>514.48383849681238</v>
      </c>
      <c r="BR1" s="100">
        <f>AD8</f>
        <v>0</v>
      </c>
      <c r="BS1" s="100">
        <f>AF8</f>
        <v>0</v>
      </c>
      <c r="BT1" s="100">
        <f>AI8</f>
        <v>0</v>
      </c>
      <c r="BU1" s="100">
        <f>AK8</f>
        <v>0</v>
      </c>
      <c r="BV1" s="100">
        <f>AN8</f>
        <v>0</v>
      </c>
      <c r="BW1" s="100">
        <f>AP8</f>
        <v>0</v>
      </c>
    </row>
    <row r="2" spans="1:75" ht="30" customHeight="1" outlineLevel="1">
      <c r="A2" s="94"/>
      <c r="B2" s="552"/>
      <c r="C2" s="552"/>
      <c r="D2" s="552"/>
      <c r="E2" s="552"/>
      <c r="F2" s="552"/>
      <c r="G2" s="552"/>
      <c r="H2" s="552"/>
      <c r="I2" s="552"/>
      <c r="J2" s="552"/>
      <c r="K2" s="552"/>
      <c r="L2" s="552"/>
      <c r="M2" s="552"/>
      <c r="N2" s="97"/>
      <c r="O2" s="97"/>
      <c r="R2" s="98"/>
      <c r="S2" s="96"/>
      <c r="U2" s="96"/>
      <c r="W2" s="96"/>
      <c r="AQ2" s="96"/>
      <c r="AS2" s="99"/>
      <c r="AU2" s="96"/>
      <c r="AW2" s="96"/>
      <c r="AY2" s="100"/>
      <c r="BA2" s="100"/>
      <c r="BC2" s="100"/>
      <c r="BE2" s="100"/>
      <c r="BG2" s="100"/>
      <c r="BI2" s="100"/>
      <c r="BK2" s="100"/>
      <c r="BM2" s="101"/>
      <c r="BN2" s="101"/>
      <c r="BO2" s="101"/>
      <c r="BP2" s="100"/>
      <c r="BQ2" s="100"/>
      <c r="BR2" s="100"/>
      <c r="BS2" s="100"/>
      <c r="BT2" s="100"/>
      <c r="BU2" s="100"/>
      <c r="BV2" s="100"/>
      <c r="BW2" s="100"/>
    </row>
    <row r="3" spans="1:75" ht="30" customHeight="1">
      <c r="B3" s="552"/>
      <c r="C3" s="552"/>
      <c r="D3" s="552"/>
      <c r="E3" s="552"/>
      <c r="F3" s="552"/>
      <c r="G3" s="552"/>
      <c r="H3" s="552"/>
      <c r="I3" s="552"/>
      <c r="J3" s="552"/>
      <c r="K3" s="552"/>
      <c r="L3" s="552"/>
      <c r="M3" s="552"/>
      <c r="N3" s="551" t="s">
        <v>1577</v>
      </c>
      <c r="O3" s="551"/>
      <c r="P3" s="551"/>
      <c r="Q3" s="551"/>
      <c r="R3" s="551"/>
      <c r="S3" s="551"/>
      <c r="T3" s="551"/>
      <c r="U3" s="551"/>
      <c r="V3" s="551"/>
      <c r="W3" s="551"/>
      <c r="X3" s="551"/>
      <c r="Y3" s="551"/>
      <c r="Z3" s="551"/>
      <c r="AA3" s="551"/>
      <c r="AB3" s="551"/>
      <c r="AC3" s="551"/>
      <c r="AD3" s="551"/>
      <c r="AE3" s="551"/>
      <c r="AF3" s="255"/>
      <c r="AG3" s="255"/>
      <c r="AH3" s="255"/>
      <c r="AV3" s="2" t="s">
        <v>55</v>
      </c>
      <c r="AX3" s="2">
        <v>1</v>
      </c>
    </row>
    <row r="4" spans="1:75" ht="30" customHeight="1">
      <c r="B4" s="552"/>
      <c r="C4" s="552"/>
      <c r="D4" s="552"/>
      <c r="E4" s="552"/>
      <c r="F4" s="552"/>
      <c r="G4" s="552"/>
      <c r="H4" s="552"/>
      <c r="I4" s="552"/>
      <c r="J4" s="552"/>
      <c r="K4" s="552"/>
      <c r="L4" s="552"/>
      <c r="M4" s="552"/>
      <c r="N4" s="56"/>
      <c r="O4" s="56"/>
      <c r="P4" s="56"/>
      <c r="Q4" s="56"/>
      <c r="R4" s="56"/>
      <c r="S4" s="56"/>
      <c r="T4" s="56"/>
      <c r="U4" s="56"/>
      <c r="V4" s="56"/>
      <c r="W4" s="56"/>
      <c r="X4" s="56"/>
      <c r="Y4" s="56"/>
      <c r="Z4" s="56"/>
      <c r="AA4" s="56"/>
      <c r="AB4" s="19"/>
      <c r="AC4" s="19"/>
      <c r="AD4" s="19"/>
      <c r="AE4" s="19"/>
      <c r="AF4" s="19"/>
      <c r="AG4" s="19"/>
      <c r="AH4" s="19"/>
      <c r="AI4" s="19"/>
      <c r="AJ4" s="19"/>
      <c r="AK4" s="19"/>
      <c r="AL4" s="19"/>
      <c r="AM4" s="19"/>
      <c r="AN4" s="19"/>
      <c r="AO4" s="19"/>
      <c r="AP4" s="19"/>
      <c r="AQ4" s="19"/>
      <c r="AR4" s="19"/>
      <c r="AS4" s="19"/>
      <c r="AT4" s="19"/>
      <c r="AV4" s="2" t="s">
        <v>54</v>
      </c>
      <c r="AX4" s="2">
        <v>2</v>
      </c>
    </row>
    <row r="5" spans="1:75" ht="21" customHeight="1">
      <c r="B5" s="53" t="s">
        <v>1261</v>
      </c>
      <c r="C5" s="85"/>
      <c r="D5" s="87"/>
      <c r="E5" s="87"/>
      <c r="F5" s="87"/>
      <c r="G5" s="87"/>
      <c r="H5" s="87"/>
      <c r="I5" s="404"/>
      <c r="J5" s="404"/>
      <c r="K5" s="404"/>
      <c r="L5" s="404"/>
      <c r="M5" s="404"/>
      <c r="N5" s="404"/>
      <c r="O5" s="404"/>
      <c r="P5" s="404"/>
      <c r="Q5" s="404"/>
      <c r="R5" s="404"/>
      <c r="S5" s="404"/>
      <c r="T5" s="404"/>
      <c r="U5" s="404"/>
      <c r="V5" s="404"/>
      <c r="W5" s="404"/>
      <c r="X5" s="404"/>
      <c r="Y5" s="404"/>
      <c r="Z5" s="404"/>
      <c r="AA5" s="404"/>
      <c r="AB5" s="404"/>
      <c r="AC5" s="19"/>
      <c r="AD5" s="19"/>
      <c r="AE5" s="19"/>
      <c r="AF5" s="19"/>
      <c r="AG5" s="19"/>
      <c r="AH5" s="19"/>
      <c r="AI5" s="19"/>
      <c r="AJ5" s="19"/>
      <c r="AK5" s="19"/>
      <c r="AL5" s="19"/>
      <c r="AM5" s="19"/>
      <c r="AN5" s="19"/>
      <c r="AO5" s="19"/>
      <c r="AP5" s="19"/>
      <c r="AQ5" s="19"/>
      <c r="AR5" s="19"/>
      <c r="AS5" s="19"/>
      <c r="AT5" s="19"/>
    </row>
    <row r="6" spans="1:75" ht="21" customHeight="1">
      <c r="B6" s="379" t="s">
        <v>1513</v>
      </c>
      <c r="C6" s="380"/>
      <c r="D6" s="380"/>
      <c r="E6" s="381"/>
      <c r="F6" s="379" t="s">
        <v>1514</v>
      </c>
      <c r="G6" s="380"/>
      <c r="H6" s="381"/>
      <c r="I6" s="379" t="s">
        <v>1515</v>
      </c>
      <c r="J6" s="380"/>
      <c r="K6" s="381"/>
      <c r="L6" s="382" t="s">
        <v>1516</v>
      </c>
      <c r="M6" s="383"/>
      <c r="N6" s="383"/>
      <c r="O6" s="383"/>
      <c r="P6" s="384"/>
      <c r="Q6" s="382" t="s">
        <v>1517</v>
      </c>
      <c r="R6" s="383"/>
      <c r="S6" s="383"/>
      <c r="T6" s="383"/>
      <c r="U6" s="383"/>
      <c r="V6" s="384"/>
      <c r="W6" s="382" t="s">
        <v>1518</v>
      </c>
      <c r="X6" s="383"/>
      <c r="Y6" s="383"/>
      <c r="Z6" s="383"/>
      <c r="AA6" s="383"/>
      <c r="AB6" s="384"/>
      <c r="AC6" s="19"/>
      <c r="AD6" s="19"/>
      <c r="AE6" s="19"/>
      <c r="AF6" s="19"/>
      <c r="AG6" s="19"/>
      <c r="AH6" s="19"/>
      <c r="AI6" s="19"/>
      <c r="AJ6" s="19"/>
      <c r="AK6" s="19"/>
      <c r="AL6" s="19"/>
      <c r="AM6" s="19"/>
      <c r="AN6" s="19"/>
      <c r="AO6" s="19"/>
      <c r="AP6" s="19"/>
      <c r="AQ6" s="19"/>
      <c r="AR6" s="19"/>
      <c r="AS6" s="19"/>
      <c r="AT6" s="19"/>
    </row>
    <row r="7" spans="1:75" ht="21" customHeight="1">
      <c r="B7" s="396">
        <f>$AS$57</f>
        <v>1265</v>
      </c>
      <c r="C7" s="396"/>
      <c r="D7" s="396"/>
      <c r="E7" s="396"/>
      <c r="F7" s="459">
        <v>100</v>
      </c>
      <c r="G7" s="460"/>
      <c r="H7" s="461"/>
      <c r="I7" s="459">
        <v>12</v>
      </c>
      <c r="J7" s="460"/>
      <c r="K7" s="461"/>
      <c r="L7" s="397">
        <f>$AR$57</f>
        <v>4600000</v>
      </c>
      <c r="M7" s="397"/>
      <c r="N7" s="397"/>
      <c r="O7" s="397"/>
      <c r="P7" s="397"/>
      <c r="Q7" s="397">
        <f>IFERROR(L7/AW8/I7,"")</f>
        <v>30183.727034120737</v>
      </c>
      <c r="R7" s="397"/>
      <c r="S7" s="397"/>
      <c r="T7" s="397"/>
      <c r="U7" s="397"/>
      <c r="V7" s="397"/>
      <c r="W7" s="397">
        <f>IFERROR(L7/AQ57,"")</f>
        <v>514.48383849681238</v>
      </c>
      <c r="X7" s="397"/>
      <c r="Y7" s="397"/>
      <c r="Z7" s="397"/>
      <c r="AA7" s="397"/>
      <c r="AB7" s="397"/>
      <c r="AC7" s="19"/>
      <c r="AD7" s="19"/>
      <c r="AE7" s="19"/>
      <c r="AF7" s="19"/>
      <c r="AG7" s="19"/>
      <c r="AH7" s="19"/>
      <c r="AI7" s="19"/>
      <c r="AJ7" s="19"/>
      <c r="AK7" s="19"/>
      <c r="AL7" s="19"/>
      <c r="AM7" s="19"/>
      <c r="AN7" s="19"/>
      <c r="AO7" s="19"/>
      <c r="AP7" s="19"/>
      <c r="AQ7" s="19"/>
      <c r="AR7" s="19"/>
      <c r="AS7" s="19"/>
      <c r="AT7" s="19"/>
      <c r="AW7" s="109" t="s">
        <v>917</v>
      </c>
    </row>
    <row r="8" spans="1:75" ht="38.25" customHeight="1">
      <c r="B8" s="431" t="s">
        <v>1479</v>
      </c>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19"/>
      <c r="AD8" s="19"/>
      <c r="AE8" s="19"/>
      <c r="AF8" s="19"/>
      <c r="AG8" s="19"/>
      <c r="AH8" s="19"/>
      <c r="AI8" s="19"/>
      <c r="AJ8" s="19"/>
      <c r="AK8" s="19"/>
      <c r="AL8" s="19"/>
      <c r="AM8" s="19"/>
      <c r="AN8" s="19"/>
      <c r="AO8" s="19"/>
      <c r="AP8" s="19"/>
      <c r="AQ8" s="19"/>
      <c r="AR8" s="19"/>
      <c r="AS8" s="19"/>
      <c r="AT8" s="19"/>
      <c r="AW8" s="110">
        <f>ROUNDUP(B7/F7,1)</f>
        <v>12.7</v>
      </c>
      <c r="AX8" s="2" t="s">
        <v>31</v>
      </c>
    </row>
    <row r="9" spans="1:75" s="8" customFormat="1" ht="51" customHeight="1">
      <c r="B9" s="432"/>
      <c r="C9" s="432"/>
      <c r="D9" s="432"/>
      <c r="E9" s="432"/>
      <c r="F9" s="432"/>
      <c r="G9" s="432"/>
      <c r="H9" s="432"/>
      <c r="I9" s="432"/>
      <c r="J9" s="432"/>
      <c r="K9" s="432"/>
      <c r="L9" s="432"/>
      <c r="M9" s="432"/>
      <c r="N9" s="432"/>
      <c r="O9" s="432"/>
      <c r="P9" s="432"/>
      <c r="Q9" s="432"/>
      <c r="R9" s="432"/>
      <c r="S9" s="432"/>
      <c r="T9" s="432"/>
      <c r="U9" s="432"/>
      <c r="V9" s="432"/>
      <c r="W9" s="432"/>
      <c r="X9" s="432"/>
      <c r="Y9" s="432"/>
      <c r="Z9" s="432"/>
      <c r="AA9" s="432"/>
      <c r="AB9" s="432"/>
      <c r="AC9" s="19"/>
      <c r="AD9" s="19"/>
      <c r="AE9" s="19"/>
      <c r="AF9" s="19"/>
      <c r="AG9" s="19"/>
      <c r="AH9" s="19"/>
      <c r="AI9" s="19"/>
      <c r="AJ9" s="19"/>
      <c r="AK9" s="19"/>
      <c r="AL9" s="19"/>
      <c r="AM9" s="19"/>
      <c r="AN9" s="19"/>
      <c r="AO9" s="19"/>
      <c r="AP9" s="19"/>
      <c r="AQ9" s="19"/>
      <c r="AR9" s="19"/>
      <c r="AS9" s="19"/>
      <c r="AT9" s="19"/>
    </row>
    <row r="10" spans="1:75" s="8" customFormat="1" ht="24.75" customHeight="1">
      <c r="B10" s="374" t="s">
        <v>1297</v>
      </c>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row>
    <row r="11" spans="1:75" s="8" customFormat="1" ht="24.75" customHeight="1">
      <c r="B11" s="262" t="s">
        <v>35</v>
      </c>
      <c r="C11" s="375" t="s">
        <v>1298</v>
      </c>
      <c r="D11" s="375"/>
      <c r="E11" s="375"/>
      <c r="F11" s="375"/>
      <c r="G11" s="375"/>
      <c r="H11" s="375"/>
      <c r="I11" s="375"/>
      <c r="J11" s="375"/>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262"/>
      <c r="AL11" s="262"/>
      <c r="AM11" s="262"/>
      <c r="AN11" s="262"/>
      <c r="AO11" s="262"/>
      <c r="AP11" s="262"/>
      <c r="AQ11" s="262"/>
      <c r="AR11" s="262"/>
      <c r="AS11" s="262"/>
    </row>
    <row r="12" spans="1:75" s="8" customFormat="1" ht="14.25">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10"/>
      <c r="AD12" s="10"/>
      <c r="AE12" s="10"/>
      <c r="AF12" s="10"/>
      <c r="AG12" s="9"/>
      <c r="AH12" s="9"/>
      <c r="AI12" s="52"/>
      <c r="AJ12" s="52"/>
      <c r="AK12" s="52"/>
      <c r="AL12" s="9"/>
      <c r="AM12" s="9"/>
      <c r="AN12" s="9"/>
      <c r="AO12" s="9"/>
      <c r="AS12" s="11"/>
    </row>
    <row r="13" spans="1:75" s="24" customFormat="1" ht="24" customHeight="1" thickBot="1">
      <c r="B13" s="290" t="s">
        <v>1579</v>
      </c>
      <c r="C13" s="51"/>
      <c r="J13" s="93"/>
      <c r="AS13" s="25"/>
    </row>
    <row r="14" spans="1:75" s="5" customFormat="1" ht="17.25" customHeight="1">
      <c r="A14" s="4"/>
      <c r="B14" s="433" t="s">
        <v>22</v>
      </c>
      <c r="C14" s="434"/>
      <c r="D14" s="435"/>
      <c r="E14" s="391" t="s">
        <v>0</v>
      </c>
      <c r="F14" s="391"/>
      <c r="G14" s="392"/>
      <c r="H14" s="391" t="s">
        <v>9</v>
      </c>
      <c r="I14" s="391"/>
      <c r="J14" s="392"/>
      <c r="K14" s="391" t="s">
        <v>10</v>
      </c>
      <c r="L14" s="391"/>
      <c r="M14" s="392"/>
      <c r="N14" s="391" t="s">
        <v>11</v>
      </c>
      <c r="O14" s="391"/>
      <c r="P14" s="392"/>
      <c r="Q14" s="391" t="s">
        <v>12</v>
      </c>
      <c r="R14" s="391"/>
      <c r="S14" s="392"/>
      <c r="T14" s="391" t="s">
        <v>13</v>
      </c>
      <c r="U14" s="391"/>
      <c r="V14" s="392"/>
      <c r="W14" s="391" t="s">
        <v>14</v>
      </c>
      <c r="X14" s="391"/>
      <c r="Y14" s="392"/>
      <c r="Z14" s="391" t="s">
        <v>15</v>
      </c>
      <c r="AA14" s="391"/>
      <c r="AB14" s="392"/>
      <c r="AC14" s="391" t="s">
        <v>16</v>
      </c>
      <c r="AD14" s="391"/>
      <c r="AE14" s="392"/>
      <c r="AF14" s="391" t="s">
        <v>17</v>
      </c>
      <c r="AG14" s="391"/>
      <c r="AH14" s="392"/>
      <c r="AI14" s="391" t="s">
        <v>18</v>
      </c>
      <c r="AJ14" s="434"/>
      <c r="AK14" s="451"/>
      <c r="AL14" s="451" t="s">
        <v>19</v>
      </c>
      <c r="AM14" s="434"/>
      <c r="AN14" s="434"/>
      <c r="AO14" s="448" t="s">
        <v>29</v>
      </c>
      <c r="AP14" s="401" t="s">
        <v>1</v>
      </c>
      <c r="AQ14" s="402"/>
      <c r="AR14" s="402"/>
      <c r="AS14" s="403"/>
      <c r="AT14" s="4"/>
      <c r="AU14" s="4"/>
      <c r="AV14" s="4"/>
      <c r="AW14" s="4"/>
      <c r="AX14" s="4"/>
    </row>
    <row r="15" spans="1:75" s="5" customFormat="1" ht="18.75" customHeight="1">
      <c r="A15" s="4"/>
      <c r="B15" s="436"/>
      <c r="C15" s="437"/>
      <c r="D15" s="438"/>
      <c r="E15" s="390" t="s">
        <v>7</v>
      </c>
      <c r="F15" s="390"/>
      <c r="G15" s="387" t="s">
        <v>822</v>
      </c>
      <c r="H15" s="389" t="s">
        <v>7</v>
      </c>
      <c r="I15" s="390"/>
      <c r="J15" s="387" t="s">
        <v>822</v>
      </c>
      <c r="K15" s="389" t="s">
        <v>7</v>
      </c>
      <c r="L15" s="390"/>
      <c r="M15" s="387" t="s">
        <v>822</v>
      </c>
      <c r="N15" s="389" t="s">
        <v>7</v>
      </c>
      <c r="O15" s="390"/>
      <c r="P15" s="387" t="s">
        <v>822</v>
      </c>
      <c r="Q15" s="389" t="s">
        <v>7</v>
      </c>
      <c r="R15" s="390"/>
      <c r="S15" s="387" t="s">
        <v>822</v>
      </c>
      <c r="T15" s="389" t="s">
        <v>7</v>
      </c>
      <c r="U15" s="390"/>
      <c r="V15" s="387" t="s">
        <v>822</v>
      </c>
      <c r="W15" s="389" t="s">
        <v>7</v>
      </c>
      <c r="X15" s="390"/>
      <c r="Y15" s="387" t="s">
        <v>822</v>
      </c>
      <c r="Z15" s="389" t="s">
        <v>7</v>
      </c>
      <c r="AA15" s="390"/>
      <c r="AB15" s="387" t="s">
        <v>822</v>
      </c>
      <c r="AC15" s="389" t="s">
        <v>7</v>
      </c>
      <c r="AD15" s="390"/>
      <c r="AE15" s="387" t="s">
        <v>822</v>
      </c>
      <c r="AF15" s="389" t="s">
        <v>7</v>
      </c>
      <c r="AG15" s="390"/>
      <c r="AH15" s="387" t="s">
        <v>822</v>
      </c>
      <c r="AI15" s="389" t="s">
        <v>7</v>
      </c>
      <c r="AJ15" s="390"/>
      <c r="AK15" s="387" t="s">
        <v>822</v>
      </c>
      <c r="AL15" s="389" t="s">
        <v>7</v>
      </c>
      <c r="AM15" s="390"/>
      <c r="AN15" s="387" t="s">
        <v>822</v>
      </c>
      <c r="AO15" s="449"/>
      <c r="AP15" s="444" t="s">
        <v>7</v>
      </c>
      <c r="AQ15" s="445"/>
      <c r="AR15" s="446" t="s">
        <v>20</v>
      </c>
      <c r="AS15" s="442" t="s">
        <v>21</v>
      </c>
      <c r="AT15" s="4"/>
      <c r="AU15" s="4"/>
      <c r="AV15" s="4"/>
      <c r="AW15" s="4"/>
      <c r="AX15" s="4"/>
    </row>
    <row r="16" spans="1:75" s="5" customFormat="1" ht="27" customHeight="1" thickBot="1">
      <c r="A16" s="4"/>
      <c r="B16" s="439"/>
      <c r="C16" s="440"/>
      <c r="D16" s="441"/>
      <c r="E16" s="47" t="s">
        <v>8</v>
      </c>
      <c r="F16" s="49" t="s">
        <v>5</v>
      </c>
      <c r="G16" s="388"/>
      <c r="H16" s="50" t="s">
        <v>8</v>
      </c>
      <c r="I16" s="49" t="s">
        <v>5</v>
      </c>
      <c r="J16" s="388"/>
      <c r="K16" s="50" t="s">
        <v>8</v>
      </c>
      <c r="L16" s="49" t="s">
        <v>5</v>
      </c>
      <c r="M16" s="388"/>
      <c r="N16" s="50" t="s">
        <v>8</v>
      </c>
      <c r="O16" s="49" t="s">
        <v>5</v>
      </c>
      <c r="P16" s="388"/>
      <c r="Q16" s="50" t="s">
        <v>8</v>
      </c>
      <c r="R16" s="49" t="s">
        <v>5</v>
      </c>
      <c r="S16" s="388"/>
      <c r="T16" s="50" t="s">
        <v>8</v>
      </c>
      <c r="U16" s="49" t="s">
        <v>5</v>
      </c>
      <c r="V16" s="388"/>
      <c r="W16" s="50" t="s">
        <v>8</v>
      </c>
      <c r="X16" s="49" t="s">
        <v>5</v>
      </c>
      <c r="Y16" s="388"/>
      <c r="Z16" s="50" t="s">
        <v>8</v>
      </c>
      <c r="AA16" s="49" t="s">
        <v>5</v>
      </c>
      <c r="AB16" s="388"/>
      <c r="AC16" s="50" t="s">
        <v>8</v>
      </c>
      <c r="AD16" s="49" t="s">
        <v>5</v>
      </c>
      <c r="AE16" s="388"/>
      <c r="AF16" s="50" t="s">
        <v>8</v>
      </c>
      <c r="AG16" s="49" t="s">
        <v>5</v>
      </c>
      <c r="AH16" s="388"/>
      <c r="AI16" s="50" t="s">
        <v>8</v>
      </c>
      <c r="AJ16" s="49" t="s">
        <v>5</v>
      </c>
      <c r="AK16" s="388"/>
      <c r="AL16" s="50" t="s">
        <v>8</v>
      </c>
      <c r="AM16" s="49" t="s">
        <v>5</v>
      </c>
      <c r="AN16" s="388"/>
      <c r="AO16" s="450"/>
      <c r="AP16" s="48" t="s">
        <v>8</v>
      </c>
      <c r="AQ16" s="47" t="s">
        <v>5</v>
      </c>
      <c r="AR16" s="447"/>
      <c r="AS16" s="443"/>
      <c r="AT16" s="4"/>
      <c r="AU16" s="4"/>
      <c r="AV16" s="4"/>
      <c r="AW16" s="4" t="s">
        <v>3</v>
      </c>
      <c r="AX16" s="4"/>
      <c r="BA16" s="5">
        <v>4</v>
      </c>
      <c r="BB16" s="5">
        <v>5</v>
      </c>
      <c r="BC16" s="5">
        <v>6</v>
      </c>
      <c r="BD16" s="5">
        <v>7</v>
      </c>
      <c r="BE16" s="5">
        <v>8</v>
      </c>
      <c r="BF16" s="5">
        <v>9</v>
      </c>
      <c r="BG16" s="5">
        <v>10</v>
      </c>
      <c r="BH16" s="5">
        <v>11</v>
      </c>
      <c r="BI16" s="5">
        <v>12</v>
      </c>
      <c r="BJ16" s="5">
        <v>1</v>
      </c>
      <c r="BK16" s="5">
        <v>2</v>
      </c>
      <c r="BL16" s="5">
        <v>3</v>
      </c>
    </row>
    <row r="17" spans="2:65" s="18" customFormat="1" ht="21" customHeight="1">
      <c r="B17" s="82">
        <v>1</v>
      </c>
      <c r="C17" s="452" t="s">
        <v>808</v>
      </c>
      <c r="D17" s="453"/>
      <c r="E17" s="74">
        <v>10</v>
      </c>
      <c r="F17" s="69">
        <v>80</v>
      </c>
      <c r="G17" s="71">
        <v>45000</v>
      </c>
      <c r="H17" s="106">
        <v>10</v>
      </c>
      <c r="I17" s="69">
        <v>80</v>
      </c>
      <c r="J17" s="71">
        <v>45000</v>
      </c>
      <c r="K17" s="106">
        <v>10</v>
      </c>
      <c r="L17" s="72">
        <v>80</v>
      </c>
      <c r="M17" s="71">
        <v>45000</v>
      </c>
      <c r="N17" s="106">
        <v>10</v>
      </c>
      <c r="O17" s="72">
        <v>85</v>
      </c>
      <c r="P17" s="71">
        <v>45000</v>
      </c>
      <c r="Q17" s="106">
        <v>10</v>
      </c>
      <c r="R17" s="69">
        <v>80</v>
      </c>
      <c r="S17" s="71">
        <v>45000</v>
      </c>
      <c r="T17" s="106">
        <v>10</v>
      </c>
      <c r="U17" s="69">
        <v>80</v>
      </c>
      <c r="V17" s="71">
        <v>45000</v>
      </c>
      <c r="W17" s="106">
        <v>10</v>
      </c>
      <c r="X17" s="69">
        <v>80</v>
      </c>
      <c r="Y17" s="71">
        <v>45000</v>
      </c>
      <c r="Z17" s="106">
        <v>10</v>
      </c>
      <c r="AA17" s="69">
        <v>75</v>
      </c>
      <c r="AB17" s="71">
        <v>45000</v>
      </c>
      <c r="AC17" s="106">
        <v>10</v>
      </c>
      <c r="AD17" s="69">
        <v>80</v>
      </c>
      <c r="AE17" s="71">
        <v>45000</v>
      </c>
      <c r="AF17" s="106">
        <v>10</v>
      </c>
      <c r="AG17" s="69">
        <v>70</v>
      </c>
      <c r="AH17" s="71">
        <v>45000</v>
      </c>
      <c r="AI17" s="106">
        <v>10</v>
      </c>
      <c r="AJ17" s="69">
        <v>70</v>
      </c>
      <c r="AK17" s="71">
        <v>45000</v>
      </c>
      <c r="AL17" s="106">
        <v>10</v>
      </c>
      <c r="AM17" s="69">
        <v>80</v>
      </c>
      <c r="AN17" s="70">
        <v>45000</v>
      </c>
      <c r="AO17" s="73">
        <v>15000</v>
      </c>
      <c r="AP17" s="280">
        <f t="shared" ref="AP17:AQ32" si="0">SUM(E17,H17,K17,N17,Q17,T17,W17,Z17,AC17,AF17,AI17,AL17)</f>
        <v>120</v>
      </c>
      <c r="AQ17" s="281">
        <f t="shared" si="0"/>
        <v>940</v>
      </c>
      <c r="AR17" s="282">
        <f>SUM(G17,J17,M17,P17,S17,V17,Y17,AB17,AE17,AH17,AK17,AN17,AO17)</f>
        <v>555000</v>
      </c>
      <c r="AS17" s="283">
        <f>E17+H17+K17+N17+Q17+T17+W17+Z17+AC17+AF17+AI17+AL17</f>
        <v>120</v>
      </c>
      <c r="AW17" s="18" t="s">
        <v>4</v>
      </c>
      <c r="BA17" s="22">
        <f t="shared" ref="BA17:BA56" si="1">$G17</f>
        <v>45000</v>
      </c>
      <c r="BB17" s="22">
        <f t="shared" ref="BB17:BB56" si="2">$J17</f>
        <v>45000</v>
      </c>
      <c r="BC17" s="22">
        <f t="shared" ref="BC17:BC56" si="3">$M17</f>
        <v>45000</v>
      </c>
      <c r="BD17" s="22">
        <f t="shared" ref="BD17:BD56" si="4">$P17</f>
        <v>45000</v>
      </c>
      <c r="BE17" s="22">
        <f t="shared" ref="BE17:BE56" si="5">$S17</f>
        <v>45000</v>
      </c>
      <c r="BF17" s="22">
        <f t="shared" ref="BF17:BF56" si="6">$V17</f>
        <v>45000</v>
      </c>
      <c r="BG17" s="22">
        <f t="shared" ref="BG17:BG56" si="7">$Y17</f>
        <v>45000</v>
      </c>
      <c r="BH17" s="22">
        <f t="shared" ref="BH17:BH56" si="8">$AB17</f>
        <v>45000</v>
      </c>
      <c r="BI17" s="22">
        <f t="shared" ref="BI17:BI56" si="9">$AE17</f>
        <v>45000</v>
      </c>
      <c r="BJ17" s="22">
        <f t="shared" ref="BJ17:BJ56" si="10">$AH17</f>
        <v>45000</v>
      </c>
      <c r="BK17" s="22">
        <f t="shared" ref="BK17:BK56" si="11">$AK17</f>
        <v>45000</v>
      </c>
      <c r="BL17" s="22">
        <f t="shared" ref="BL17:BL56" si="12">$AN17</f>
        <v>45000</v>
      </c>
      <c r="BM17" s="22">
        <f t="shared" ref="BM17:BM56" si="13">SUM($BA17:$BL17)+$AO17</f>
        <v>555000</v>
      </c>
    </row>
    <row r="18" spans="2:65" s="18" customFormat="1" ht="21" customHeight="1">
      <c r="B18" s="83">
        <f>B17+1</f>
        <v>2</v>
      </c>
      <c r="C18" s="370" t="s">
        <v>809</v>
      </c>
      <c r="D18" s="371"/>
      <c r="E18" s="74">
        <v>10</v>
      </c>
      <c r="F18" s="75">
        <v>80</v>
      </c>
      <c r="G18" s="78">
        <v>44000</v>
      </c>
      <c r="H18" s="106">
        <v>10</v>
      </c>
      <c r="I18" s="75">
        <v>80</v>
      </c>
      <c r="J18" s="78">
        <v>44000</v>
      </c>
      <c r="K18" s="106">
        <v>10</v>
      </c>
      <c r="L18" s="79">
        <v>82</v>
      </c>
      <c r="M18" s="78">
        <v>44000</v>
      </c>
      <c r="N18" s="106">
        <v>10</v>
      </c>
      <c r="O18" s="79">
        <v>80</v>
      </c>
      <c r="P18" s="78">
        <v>44000</v>
      </c>
      <c r="Q18" s="106">
        <v>10</v>
      </c>
      <c r="R18" s="75">
        <v>75</v>
      </c>
      <c r="S18" s="78">
        <v>44000</v>
      </c>
      <c r="T18" s="106">
        <v>10</v>
      </c>
      <c r="U18" s="75">
        <v>83</v>
      </c>
      <c r="V18" s="78">
        <v>44000</v>
      </c>
      <c r="W18" s="106">
        <v>10</v>
      </c>
      <c r="X18" s="75">
        <v>70</v>
      </c>
      <c r="Y18" s="78">
        <v>44000</v>
      </c>
      <c r="Z18" s="106">
        <v>10</v>
      </c>
      <c r="AA18" s="75">
        <v>83</v>
      </c>
      <c r="AB18" s="78">
        <v>44000</v>
      </c>
      <c r="AC18" s="106">
        <v>10</v>
      </c>
      <c r="AD18" s="75">
        <v>70</v>
      </c>
      <c r="AE18" s="78">
        <v>44000</v>
      </c>
      <c r="AF18" s="106">
        <v>10</v>
      </c>
      <c r="AG18" s="75">
        <v>70</v>
      </c>
      <c r="AH18" s="78">
        <v>44000</v>
      </c>
      <c r="AI18" s="106">
        <v>10</v>
      </c>
      <c r="AJ18" s="75">
        <v>78</v>
      </c>
      <c r="AK18" s="78">
        <v>44000</v>
      </c>
      <c r="AL18" s="106">
        <v>10</v>
      </c>
      <c r="AM18" s="75">
        <v>68</v>
      </c>
      <c r="AN18" s="76">
        <v>44000</v>
      </c>
      <c r="AO18" s="80">
        <v>15000</v>
      </c>
      <c r="AP18" s="284">
        <f t="shared" si="0"/>
        <v>120</v>
      </c>
      <c r="AQ18" s="285">
        <f t="shared" si="0"/>
        <v>919</v>
      </c>
      <c r="AR18" s="286">
        <f t="shared" ref="AR18:AR56" si="14">SUM(G18,J18,M18,P18,S18,V18,Y18,AB18,AE18,AH18,AK18,AN18,AO18)</f>
        <v>543000</v>
      </c>
      <c r="AS18" s="287">
        <f>E18+H18+K18+N18+Q18+T18+W18+Z18+AC18+AF18+AI18+AL18</f>
        <v>120</v>
      </c>
      <c r="AW18" s="18" t="s">
        <v>2</v>
      </c>
      <c r="BA18" s="22">
        <f t="shared" si="1"/>
        <v>44000</v>
      </c>
      <c r="BB18" s="22">
        <f t="shared" si="2"/>
        <v>44000</v>
      </c>
      <c r="BC18" s="22">
        <f t="shared" si="3"/>
        <v>44000</v>
      </c>
      <c r="BD18" s="22">
        <f t="shared" si="4"/>
        <v>44000</v>
      </c>
      <c r="BE18" s="22">
        <f t="shared" si="5"/>
        <v>44000</v>
      </c>
      <c r="BF18" s="22">
        <f t="shared" si="6"/>
        <v>44000</v>
      </c>
      <c r="BG18" s="22">
        <f t="shared" si="7"/>
        <v>44000</v>
      </c>
      <c r="BH18" s="22">
        <f t="shared" si="8"/>
        <v>44000</v>
      </c>
      <c r="BI18" s="22">
        <f t="shared" si="9"/>
        <v>44000</v>
      </c>
      <c r="BJ18" s="22">
        <f t="shared" si="10"/>
        <v>44000</v>
      </c>
      <c r="BK18" s="22">
        <f t="shared" si="11"/>
        <v>44000</v>
      </c>
      <c r="BL18" s="22">
        <f t="shared" si="12"/>
        <v>44000</v>
      </c>
      <c r="BM18" s="22">
        <f t="shared" si="13"/>
        <v>543000</v>
      </c>
    </row>
    <row r="19" spans="2:65" s="18" customFormat="1" ht="21" customHeight="1">
      <c r="B19" s="83">
        <f t="shared" ref="B19:B56" si="15">B18+1</f>
        <v>3</v>
      </c>
      <c r="C19" s="370" t="s">
        <v>810</v>
      </c>
      <c r="D19" s="371"/>
      <c r="E19" s="74"/>
      <c r="F19" s="75"/>
      <c r="G19" s="78"/>
      <c r="H19" s="106"/>
      <c r="I19" s="75"/>
      <c r="J19" s="78"/>
      <c r="K19" s="106"/>
      <c r="L19" s="79"/>
      <c r="M19" s="78"/>
      <c r="N19" s="106"/>
      <c r="O19" s="79"/>
      <c r="P19" s="78"/>
      <c r="Q19" s="106"/>
      <c r="R19" s="75"/>
      <c r="S19" s="78"/>
      <c r="T19" s="106"/>
      <c r="U19" s="75"/>
      <c r="V19" s="78"/>
      <c r="W19" s="106"/>
      <c r="X19" s="75"/>
      <c r="Y19" s="78"/>
      <c r="Z19" s="106"/>
      <c r="AA19" s="75"/>
      <c r="AB19" s="78"/>
      <c r="AC19" s="106"/>
      <c r="AD19" s="75">
        <v>75</v>
      </c>
      <c r="AE19" s="78">
        <v>42000</v>
      </c>
      <c r="AF19" s="106"/>
      <c r="AG19" s="75">
        <v>75</v>
      </c>
      <c r="AH19" s="78">
        <v>42000</v>
      </c>
      <c r="AI19" s="106"/>
      <c r="AJ19" s="75">
        <v>80</v>
      </c>
      <c r="AK19" s="78">
        <v>42000</v>
      </c>
      <c r="AL19" s="106"/>
      <c r="AM19" s="75">
        <v>80</v>
      </c>
      <c r="AN19" s="76">
        <v>42000</v>
      </c>
      <c r="AO19" s="80">
        <v>10000</v>
      </c>
      <c r="AP19" s="284">
        <f t="shared" si="0"/>
        <v>0</v>
      </c>
      <c r="AQ19" s="285">
        <f t="shared" si="0"/>
        <v>310</v>
      </c>
      <c r="AR19" s="286">
        <f t="shared" si="14"/>
        <v>178000</v>
      </c>
      <c r="AS19" s="287">
        <f t="shared" ref="AS19:AS56" si="16">E19+H19+K19+N19+Q19+T19+W19+Z19+AC19+AF19+AI19+AL19</f>
        <v>0</v>
      </c>
      <c r="BA19" s="22">
        <f t="shared" si="1"/>
        <v>0</v>
      </c>
      <c r="BB19" s="22">
        <f t="shared" si="2"/>
        <v>0</v>
      </c>
      <c r="BC19" s="22">
        <f t="shared" si="3"/>
        <v>0</v>
      </c>
      <c r="BD19" s="22">
        <f t="shared" si="4"/>
        <v>0</v>
      </c>
      <c r="BE19" s="22">
        <f t="shared" si="5"/>
        <v>0</v>
      </c>
      <c r="BF19" s="22">
        <f t="shared" si="6"/>
        <v>0</v>
      </c>
      <c r="BG19" s="22">
        <f t="shared" si="7"/>
        <v>0</v>
      </c>
      <c r="BH19" s="22">
        <f t="shared" si="8"/>
        <v>0</v>
      </c>
      <c r="BI19" s="22">
        <f t="shared" si="9"/>
        <v>42000</v>
      </c>
      <c r="BJ19" s="22">
        <f t="shared" si="10"/>
        <v>42000</v>
      </c>
      <c r="BK19" s="22">
        <f t="shared" si="11"/>
        <v>42000</v>
      </c>
      <c r="BL19" s="22">
        <f t="shared" si="12"/>
        <v>42000</v>
      </c>
      <c r="BM19" s="22">
        <f t="shared" si="13"/>
        <v>178000</v>
      </c>
    </row>
    <row r="20" spans="2:65" s="18" customFormat="1" ht="21" customHeight="1">
      <c r="B20" s="83">
        <f t="shared" si="15"/>
        <v>4</v>
      </c>
      <c r="C20" s="370" t="s">
        <v>811</v>
      </c>
      <c r="D20" s="371"/>
      <c r="E20" s="74">
        <v>10</v>
      </c>
      <c r="F20" s="75">
        <v>90</v>
      </c>
      <c r="G20" s="78">
        <v>46000</v>
      </c>
      <c r="H20" s="106">
        <v>10</v>
      </c>
      <c r="I20" s="75">
        <v>90</v>
      </c>
      <c r="J20" s="78">
        <v>46000</v>
      </c>
      <c r="K20" s="106">
        <v>10</v>
      </c>
      <c r="L20" s="79">
        <v>85</v>
      </c>
      <c r="M20" s="78">
        <v>46000</v>
      </c>
      <c r="N20" s="106">
        <v>10</v>
      </c>
      <c r="O20" s="79">
        <v>90</v>
      </c>
      <c r="P20" s="78">
        <v>46000</v>
      </c>
      <c r="Q20" s="106">
        <v>10</v>
      </c>
      <c r="R20" s="75">
        <v>90</v>
      </c>
      <c r="S20" s="78">
        <v>46000</v>
      </c>
      <c r="T20" s="106">
        <v>10</v>
      </c>
      <c r="U20" s="75">
        <v>90</v>
      </c>
      <c r="V20" s="78">
        <v>46000</v>
      </c>
      <c r="W20" s="106">
        <v>10</v>
      </c>
      <c r="X20" s="75"/>
      <c r="Y20" s="78"/>
      <c r="Z20" s="106">
        <v>10</v>
      </c>
      <c r="AA20" s="75"/>
      <c r="AB20" s="78"/>
      <c r="AC20" s="106"/>
      <c r="AD20" s="75"/>
      <c r="AE20" s="78"/>
      <c r="AF20" s="106"/>
      <c r="AG20" s="75"/>
      <c r="AH20" s="78"/>
      <c r="AI20" s="106"/>
      <c r="AJ20" s="75"/>
      <c r="AK20" s="78"/>
      <c r="AL20" s="106"/>
      <c r="AM20" s="75"/>
      <c r="AN20" s="76"/>
      <c r="AO20" s="80">
        <v>20000</v>
      </c>
      <c r="AP20" s="284">
        <f t="shared" si="0"/>
        <v>80</v>
      </c>
      <c r="AQ20" s="285">
        <f t="shared" si="0"/>
        <v>535</v>
      </c>
      <c r="AR20" s="286">
        <f t="shared" si="14"/>
        <v>296000</v>
      </c>
      <c r="AS20" s="287">
        <f t="shared" si="16"/>
        <v>80</v>
      </c>
      <c r="BA20" s="22">
        <f t="shared" si="1"/>
        <v>46000</v>
      </c>
      <c r="BB20" s="22">
        <f t="shared" si="2"/>
        <v>46000</v>
      </c>
      <c r="BC20" s="22">
        <f t="shared" si="3"/>
        <v>46000</v>
      </c>
      <c r="BD20" s="22">
        <f t="shared" si="4"/>
        <v>46000</v>
      </c>
      <c r="BE20" s="22">
        <f t="shared" si="5"/>
        <v>46000</v>
      </c>
      <c r="BF20" s="22">
        <f t="shared" si="6"/>
        <v>46000</v>
      </c>
      <c r="BG20" s="22">
        <f t="shared" si="7"/>
        <v>0</v>
      </c>
      <c r="BH20" s="22">
        <f t="shared" si="8"/>
        <v>0</v>
      </c>
      <c r="BI20" s="22">
        <f t="shared" si="9"/>
        <v>0</v>
      </c>
      <c r="BJ20" s="22">
        <f t="shared" si="10"/>
        <v>0</v>
      </c>
      <c r="BK20" s="22">
        <f t="shared" si="11"/>
        <v>0</v>
      </c>
      <c r="BL20" s="22">
        <f t="shared" si="12"/>
        <v>0</v>
      </c>
      <c r="BM20" s="22">
        <f t="shared" si="13"/>
        <v>296000</v>
      </c>
    </row>
    <row r="21" spans="2:65" s="18" customFormat="1" ht="21" customHeight="1">
      <c r="B21" s="83">
        <f t="shared" si="15"/>
        <v>5</v>
      </c>
      <c r="C21" s="370" t="s">
        <v>812</v>
      </c>
      <c r="D21" s="371"/>
      <c r="E21" s="74"/>
      <c r="F21" s="75"/>
      <c r="G21" s="76"/>
      <c r="H21" s="77"/>
      <c r="I21" s="75"/>
      <c r="J21" s="78"/>
      <c r="K21" s="77"/>
      <c r="L21" s="79"/>
      <c r="M21" s="78"/>
      <c r="N21" s="77"/>
      <c r="O21" s="79"/>
      <c r="P21" s="78"/>
      <c r="Q21" s="77">
        <v>10</v>
      </c>
      <c r="R21" s="75">
        <v>80</v>
      </c>
      <c r="S21" s="78">
        <v>42000</v>
      </c>
      <c r="T21" s="77">
        <v>10</v>
      </c>
      <c r="U21" s="75">
        <v>80</v>
      </c>
      <c r="V21" s="78">
        <v>42000</v>
      </c>
      <c r="W21" s="77">
        <v>10</v>
      </c>
      <c r="X21" s="75">
        <v>80</v>
      </c>
      <c r="Y21" s="78">
        <v>42000</v>
      </c>
      <c r="Z21" s="106">
        <v>10</v>
      </c>
      <c r="AA21" s="75">
        <v>75</v>
      </c>
      <c r="AB21" s="78">
        <v>42000</v>
      </c>
      <c r="AC21" s="106"/>
      <c r="AD21" s="75"/>
      <c r="AE21" s="78"/>
      <c r="AF21" s="77"/>
      <c r="AG21" s="75"/>
      <c r="AH21" s="78"/>
      <c r="AI21" s="77"/>
      <c r="AJ21" s="75"/>
      <c r="AK21" s="78"/>
      <c r="AL21" s="77"/>
      <c r="AM21" s="75"/>
      <c r="AN21" s="76"/>
      <c r="AO21" s="80">
        <v>10000</v>
      </c>
      <c r="AP21" s="284">
        <f t="shared" si="0"/>
        <v>40</v>
      </c>
      <c r="AQ21" s="285">
        <f t="shared" si="0"/>
        <v>315</v>
      </c>
      <c r="AR21" s="286">
        <f t="shared" si="14"/>
        <v>178000</v>
      </c>
      <c r="AS21" s="287">
        <f t="shared" si="16"/>
        <v>40</v>
      </c>
      <c r="BA21" s="22">
        <f t="shared" si="1"/>
        <v>0</v>
      </c>
      <c r="BB21" s="22">
        <f t="shared" si="2"/>
        <v>0</v>
      </c>
      <c r="BC21" s="22">
        <f t="shared" si="3"/>
        <v>0</v>
      </c>
      <c r="BD21" s="22">
        <f t="shared" si="4"/>
        <v>0</v>
      </c>
      <c r="BE21" s="22">
        <f t="shared" si="5"/>
        <v>42000</v>
      </c>
      <c r="BF21" s="22">
        <f t="shared" si="6"/>
        <v>42000</v>
      </c>
      <c r="BG21" s="22">
        <f t="shared" si="7"/>
        <v>42000</v>
      </c>
      <c r="BH21" s="22">
        <f t="shared" si="8"/>
        <v>42000</v>
      </c>
      <c r="BI21" s="22">
        <f t="shared" si="9"/>
        <v>0</v>
      </c>
      <c r="BJ21" s="22">
        <f t="shared" si="10"/>
        <v>0</v>
      </c>
      <c r="BK21" s="22">
        <f t="shared" si="11"/>
        <v>0</v>
      </c>
      <c r="BL21" s="22">
        <f t="shared" si="12"/>
        <v>0</v>
      </c>
      <c r="BM21" s="22">
        <f t="shared" si="13"/>
        <v>178000</v>
      </c>
    </row>
    <row r="22" spans="2:65" s="18" customFormat="1" ht="21" customHeight="1">
      <c r="B22" s="83">
        <f t="shared" si="15"/>
        <v>6</v>
      </c>
      <c r="C22" s="370" t="s">
        <v>813</v>
      </c>
      <c r="D22" s="371"/>
      <c r="E22" s="74">
        <v>20</v>
      </c>
      <c r="F22" s="75">
        <v>100</v>
      </c>
      <c r="G22" s="76">
        <v>46000</v>
      </c>
      <c r="H22" s="77">
        <v>20</v>
      </c>
      <c r="I22" s="75">
        <v>100</v>
      </c>
      <c r="J22" s="78">
        <v>46000</v>
      </c>
      <c r="K22" s="77">
        <v>20</v>
      </c>
      <c r="L22" s="79">
        <v>98</v>
      </c>
      <c r="M22" s="78">
        <v>46000</v>
      </c>
      <c r="N22" s="77">
        <v>18</v>
      </c>
      <c r="O22" s="79">
        <v>80</v>
      </c>
      <c r="P22" s="78">
        <v>41400</v>
      </c>
      <c r="Q22" s="77"/>
      <c r="R22" s="75"/>
      <c r="S22" s="78"/>
      <c r="T22" s="77"/>
      <c r="U22" s="75"/>
      <c r="V22" s="78"/>
      <c r="W22" s="77"/>
      <c r="X22" s="75"/>
      <c r="Y22" s="78"/>
      <c r="Z22" s="77"/>
      <c r="AA22" s="75"/>
      <c r="AB22" s="78"/>
      <c r="AC22" s="77"/>
      <c r="AD22" s="75"/>
      <c r="AE22" s="78"/>
      <c r="AF22" s="77"/>
      <c r="AG22" s="75"/>
      <c r="AH22" s="78"/>
      <c r="AI22" s="77"/>
      <c r="AJ22" s="75"/>
      <c r="AK22" s="78"/>
      <c r="AL22" s="77"/>
      <c r="AM22" s="75"/>
      <c r="AN22" s="76"/>
      <c r="AO22" s="80">
        <v>20000</v>
      </c>
      <c r="AP22" s="284">
        <f t="shared" si="0"/>
        <v>78</v>
      </c>
      <c r="AQ22" s="285">
        <f t="shared" si="0"/>
        <v>378</v>
      </c>
      <c r="AR22" s="286">
        <f t="shared" si="14"/>
        <v>199400</v>
      </c>
      <c r="AS22" s="287">
        <f t="shared" si="16"/>
        <v>78</v>
      </c>
      <c r="BA22" s="22">
        <f t="shared" si="1"/>
        <v>46000</v>
      </c>
      <c r="BB22" s="22">
        <f t="shared" si="2"/>
        <v>46000</v>
      </c>
      <c r="BC22" s="22">
        <f t="shared" si="3"/>
        <v>46000</v>
      </c>
      <c r="BD22" s="22">
        <f t="shared" si="4"/>
        <v>41400</v>
      </c>
      <c r="BE22" s="22">
        <f t="shared" si="5"/>
        <v>0</v>
      </c>
      <c r="BF22" s="22">
        <f t="shared" si="6"/>
        <v>0</v>
      </c>
      <c r="BG22" s="22">
        <f t="shared" si="7"/>
        <v>0</v>
      </c>
      <c r="BH22" s="22">
        <f t="shared" si="8"/>
        <v>0</v>
      </c>
      <c r="BI22" s="22">
        <f t="shared" si="9"/>
        <v>0</v>
      </c>
      <c r="BJ22" s="22">
        <f t="shared" si="10"/>
        <v>0</v>
      </c>
      <c r="BK22" s="22">
        <f t="shared" si="11"/>
        <v>0</v>
      </c>
      <c r="BL22" s="22">
        <f t="shared" si="12"/>
        <v>0</v>
      </c>
      <c r="BM22" s="22">
        <f t="shared" si="13"/>
        <v>199400</v>
      </c>
    </row>
    <row r="23" spans="2:65" s="18" customFormat="1" ht="21" customHeight="1">
      <c r="B23" s="83">
        <f t="shared" si="15"/>
        <v>7</v>
      </c>
      <c r="C23" s="370" t="s">
        <v>814</v>
      </c>
      <c r="D23" s="371"/>
      <c r="E23" s="74"/>
      <c r="F23" s="75"/>
      <c r="G23" s="76"/>
      <c r="H23" s="77"/>
      <c r="I23" s="75"/>
      <c r="J23" s="78"/>
      <c r="K23" s="77"/>
      <c r="L23" s="79"/>
      <c r="M23" s="78"/>
      <c r="N23" s="77"/>
      <c r="O23" s="79"/>
      <c r="P23" s="78"/>
      <c r="Q23" s="77"/>
      <c r="R23" s="75"/>
      <c r="S23" s="78"/>
      <c r="T23" s="77"/>
      <c r="U23" s="75"/>
      <c r="V23" s="78"/>
      <c r="W23" s="77"/>
      <c r="X23" s="75"/>
      <c r="Y23" s="78"/>
      <c r="Z23" s="77"/>
      <c r="AA23" s="75"/>
      <c r="AB23" s="78"/>
      <c r="AC23" s="77">
        <v>20</v>
      </c>
      <c r="AD23" s="75">
        <v>80</v>
      </c>
      <c r="AE23" s="78">
        <v>42000</v>
      </c>
      <c r="AF23" s="77">
        <v>16</v>
      </c>
      <c r="AG23" s="75">
        <v>66</v>
      </c>
      <c r="AH23" s="78">
        <v>33600</v>
      </c>
      <c r="AI23" s="77">
        <v>20</v>
      </c>
      <c r="AJ23" s="75">
        <v>80</v>
      </c>
      <c r="AK23" s="78">
        <v>42000</v>
      </c>
      <c r="AL23" s="77">
        <v>18</v>
      </c>
      <c r="AM23" s="75">
        <v>45</v>
      </c>
      <c r="AN23" s="76">
        <v>37800</v>
      </c>
      <c r="AO23" s="80">
        <v>10000</v>
      </c>
      <c r="AP23" s="284">
        <f t="shared" si="0"/>
        <v>74</v>
      </c>
      <c r="AQ23" s="285">
        <f t="shared" si="0"/>
        <v>271</v>
      </c>
      <c r="AR23" s="286">
        <f t="shared" si="14"/>
        <v>165400</v>
      </c>
      <c r="AS23" s="287">
        <f t="shared" si="16"/>
        <v>74</v>
      </c>
      <c r="BA23" s="22">
        <f t="shared" si="1"/>
        <v>0</v>
      </c>
      <c r="BB23" s="22">
        <f t="shared" si="2"/>
        <v>0</v>
      </c>
      <c r="BC23" s="22">
        <f t="shared" si="3"/>
        <v>0</v>
      </c>
      <c r="BD23" s="22">
        <f t="shared" si="4"/>
        <v>0</v>
      </c>
      <c r="BE23" s="22">
        <f t="shared" si="5"/>
        <v>0</v>
      </c>
      <c r="BF23" s="22">
        <f t="shared" si="6"/>
        <v>0</v>
      </c>
      <c r="BG23" s="22">
        <f t="shared" si="7"/>
        <v>0</v>
      </c>
      <c r="BH23" s="22">
        <f t="shared" si="8"/>
        <v>0</v>
      </c>
      <c r="BI23" s="22">
        <f t="shared" si="9"/>
        <v>42000</v>
      </c>
      <c r="BJ23" s="22">
        <f t="shared" si="10"/>
        <v>33600</v>
      </c>
      <c r="BK23" s="22">
        <f t="shared" si="11"/>
        <v>42000</v>
      </c>
      <c r="BL23" s="22">
        <f t="shared" si="12"/>
        <v>37800</v>
      </c>
      <c r="BM23" s="22">
        <f t="shared" si="13"/>
        <v>165400</v>
      </c>
    </row>
    <row r="24" spans="2:65" s="18" customFormat="1" ht="21" customHeight="1">
      <c r="B24" s="83">
        <f t="shared" si="15"/>
        <v>8</v>
      </c>
      <c r="C24" s="370" t="s">
        <v>815</v>
      </c>
      <c r="D24" s="371"/>
      <c r="E24" s="74">
        <v>10</v>
      </c>
      <c r="F24" s="75">
        <v>40</v>
      </c>
      <c r="G24" s="76">
        <v>21000</v>
      </c>
      <c r="H24" s="77">
        <v>18</v>
      </c>
      <c r="I24" s="75">
        <v>80</v>
      </c>
      <c r="J24" s="78">
        <v>37800</v>
      </c>
      <c r="K24" s="77">
        <v>12</v>
      </c>
      <c r="L24" s="79">
        <v>48</v>
      </c>
      <c r="M24" s="78">
        <v>25200</v>
      </c>
      <c r="N24" s="77">
        <v>12</v>
      </c>
      <c r="O24" s="79">
        <v>48</v>
      </c>
      <c r="P24" s="78">
        <v>25200</v>
      </c>
      <c r="Q24" s="77">
        <v>15</v>
      </c>
      <c r="R24" s="75">
        <v>60</v>
      </c>
      <c r="S24" s="78">
        <v>31500</v>
      </c>
      <c r="T24" s="77">
        <v>15</v>
      </c>
      <c r="U24" s="75">
        <v>60</v>
      </c>
      <c r="V24" s="78">
        <v>31500</v>
      </c>
      <c r="W24" s="77">
        <v>15</v>
      </c>
      <c r="X24" s="75">
        <v>60</v>
      </c>
      <c r="Y24" s="78">
        <v>31500</v>
      </c>
      <c r="Z24" s="77">
        <v>20</v>
      </c>
      <c r="AA24" s="75">
        <v>95</v>
      </c>
      <c r="AB24" s="78">
        <v>42000</v>
      </c>
      <c r="AC24" s="77">
        <v>18</v>
      </c>
      <c r="AD24" s="75">
        <v>80</v>
      </c>
      <c r="AE24" s="78">
        <v>37800</v>
      </c>
      <c r="AF24" s="77">
        <v>15</v>
      </c>
      <c r="AG24" s="75">
        <v>60</v>
      </c>
      <c r="AH24" s="78">
        <v>31500</v>
      </c>
      <c r="AI24" s="77">
        <v>15</v>
      </c>
      <c r="AJ24" s="75">
        <v>60</v>
      </c>
      <c r="AK24" s="78">
        <v>31500</v>
      </c>
      <c r="AL24" s="77">
        <v>20</v>
      </c>
      <c r="AM24" s="75">
        <v>80</v>
      </c>
      <c r="AN24" s="76">
        <v>42000</v>
      </c>
      <c r="AO24" s="80">
        <v>10000</v>
      </c>
      <c r="AP24" s="284">
        <f t="shared" si="0"/>
        <v>185</v>
      </c>
      <c r="AQ24" s="285">
        <f t="shared" si="0"/>
        <v>771</v>
      </c>
      <c r="AR24" s="286">
        <f t="shared" si="14"/>
        <v>398500</v>
      </c>
      <c r="AS24" s="287">
        <f t="shared" si="16"/>
        <v>185</v>
      </c>
      <c r="BA24" s="22">
        <f t="shared" si="1"/>
        <v>21000</v>
      </c>
      <c r="BB24" s="22">
        <f t="shared" si="2"/>
        <v>37800</v>
      </c>
      <c r="BC24" s="22">
        <f t="shared" si="3"/>
        <v>25200</v>
      </c>
      <c r="BD24" s="22">
        <f t="shared" si="4"/>
        <v>25200</v>
      </c>
      <c r="BE24" s="22">
        <f t="shared" si="5"/>
        <v>31500</v>
      </c>
      <c r="BF24" s="22">
        <f t="shared" si="6"/>
        <v>31500</v>
      </c>
      <c r="BG24" s="22">
        <f t="shared" si="7"/>
        <v>31500</v>
      </c>
      <c r="BH24" s="22">
        <f t="shared" si="8"/>
        <v>42000</v>
      </c>
      <c r="BI24" s="22">
        <f t="shared" si="9"/>
        <v>37800</v>
      </c>
      <c r="BJ24" s="22">
        <f t="shared" si="10"/>
        <v>31500</v>
      </c>
      <c r="BK24" s="22">
        <f t="shared" si="11"/>
        <v>31500</v>
      </c>
      <c r="BL24" s="22">
        <f t="shared" si="12"/>
        <v>42000</v>
      </c>
      <c r="BM24" s="22">
        <f t="shared" si="13"/>
        <v>398500</v>
      </c>
    </row>
    <row r="25" spans="2:65" s="18" customFormat="1" ht="21" customHeight="1">
      <c r="B25" s="83">
        <f t="shared" si="15"/>
        <v>9</v>
      </c>
      <c r="C25" s="370" t="s">
        <v>816</v>
      </c>
      <c r="D25" s="371"/>
      <c r="E25" s="74"/>
      <c r="F25" s="75"/>
      <c r="G25" s="76"/>
      <c r="H25" s="77"/>
      <c r="I25" s="75"/>
      <c r="J25" s="78"/>
      <c r="K25" s="77">
        <v>10</v>
      </c>
      <c r="L25" s="79">
        <v>40</v>
      </c>
      <c r="M25" s="78">
        <v>21000</v>
      </c>
      <c r="N25" s="77">
        <v>10</v>
      </c>
      <c r="O25" s="79">
        <v>40</v>
      </c>
      <c r="P25" s="78">
        <v>21000</v>
      </c>
      <c r="Q25" s="77">
        <v>10</v>
      </c>
      <c r="R25" s="75">
        <v>40</v>
      </c>
      <c r="S25" s="78">
        <v>21000</v>
      </c>
      <c r="T25" s="77">
        <v>10</v>
      </c>
      <c r="U25" s="75">
        <v>40</v>
      </c>
      <c r="V25" s="78">
        <v>21000</v>
      </c>
      <c r="W25" s="77">
        <v>11</v>
      </c>
      <c r="X25" s="75">
        <v>46</v>
      </c>
      <c r="Y25" s="78">
        <v>23100</v>
      </c>
      <c r="Z25" s="77">
        <v>12</v>
      </c>
      <c r="AA25" s="75">
        <v>50</v>
      </c>
      <c r="AB25" s="78">
        <v>25200</v>
      </c>
      <c r="AC25" s="77">
        <v>9</v>
      </c>
      <c r="AD25" s="75">
        <v>36</v>
      </c>
      <c r="AE25" s="78">
        <v>18900</v>
      </c>
      <c r="AF25" s="77">
        <v>10</v>
      </c>
      <c r="AG25" s="75">
        <v>40</v>
      </c>
      <c r="AH25" s="78">
        <v>21000</v>
      </c>
      <c r="AI25" s="77">
        <v>12</v>
      </c>
      <c r="AJ25" s="75">
        <v>50</v>
      </c>
      <c r="AK25" s="78">
        <v>25200</v>
      </c>
      <c r="AL25" s="77">
        <v>14</v>
      </c>
      <c r="AM25" s="75">
        <v>54</v>
      </c>
      <c r="AN25" s="76">
        <v>29400</v>
      </c>
      <c r="AO25" s="80">
        <v>10000</v>
      </c>
      <c r="AP25" s="284">
        <f t="shared" si="0"/>
        <v>108</v>
      </c>
      <c r="AQ25" s="285">
        <f t="shared" si="0"/>
        <v>436</v>
      </c>
      <c r="AR25" s="286">
        <f t="shared" si="14"/>
        <v>236800</v>
      </c>
      <c r="AS25" s="287">
        <f t="shared" si="16"/>
        <v>108</v>
      </c>
      <c r="BA25" s="22">
        <f t="shared" si="1"/>
        <v>0</v>
      </c>
      <c r="BB25" s="22">
        <f t="shared" si="2"/>
        <v>0</v>
      </c>
      <c r="BC25" s="22">
        <f t="shared" si="3"/>
        <v>21000</v>
      </c>
      <c r="BD25" s="22">
        <f t="shared" si="4"/>
        <v>21000</v>
      </c>
      <c r="BE25" s="22">
        <f t="shared" si="5"/>
        <v>21000</v>
      </c>
      <c r="BF25" s="22">
        <f t="shared" si="6"/>
        <v>21000</v>
      </c>
      <c r="BG25" s="22">
        <f t="shared" si="7"/>
        <v>23100</v>
      </c>
      <c r="BH25" s="22">
        <f t="shared" si="8"/>
        <v>25200</v>
      </c>
      <c r="BI25" s="22">
        <f t="shared" si="9"/>
        <v>18900</v>
      </c>
      <c r="BJ25" s="22">
        <f t="shared" si="10"/>
        <v>21000</v>
      </c>
      <c r="BK25" s="22">
        <f t="shared" si="11"/>
        <v>25200</v>
      </c>
      <c r="BL25" s="22">
        <f t="shared" si="12"/>
        <v>29400</v>
      </c>
      <c r="BM25" s="22">
        <f t="shared" si="13"/>
        <v>236800</v>
      </c>
    </row>
    <row r="26" spans="2:65" s="18" customFormat="1" ht="21" customHeight="1">
      <c r="B26" s="83">
        <f t="shared" si="15"/>
        <v>10</v>
      </c>
      <c r="C26" s="370" t="s">
        <v>817</v>
      </c>
      <c r="D26" s="371"/>
      <c r="E26" s="74">
        <v>10</v>
      </c>
      <c r="F26" s="75">
        <v>80</v>
      </c>
      <c r="G26" s="76">
        <v>33600</v>
      </c>
      <c r="H26" s="77">
        <v>10</v>
      </c>
      <c r="I26" s="75">
        <v>80</v>
      </c>
      <c r="J26" s="78">
        <v>33600</v>
      </c>
      <c r="K26" s="77">
        <v>10</v>
      </c>
      <c r="L26" s="79">
        <v>80</v>
      </c>
      <c r="M26" s="78">
        <v>33600</v>
      </c>
      <c r="N26" s="77">
        <v>10</v>
      </c>
      <c r="O26" s="79">
        <v>96</v>
      </c>
      <c r="P26" s="78">
        <v>40320</v>
      </c>
      <c r="Q26" s="77">
        <v>10</v>
      </c>
      <c r="R26" s="75">
        <v>100</v>
      </c>
      <c r="S26" s="78">
        <v>42000</v>
      </c>
      <c r="T26" s="77">
        <v>10</v>
      </c>
      <c r="U26" s="75">
        <v>94</v>
      </c>
      <c r="V26" s="78">
        <v>39480</v>
      </c>
      <c r="W26" s="77">
        <v>10</v>
      </c>
      <c r="X26" s="75">
        <v>98</v>
      </c>
      <c r="Y26" s="78">
        <v>41160</v>
      </c>
      <c r="Z26" s="77">
        <v>10</v>
      </c>
      <c r="AA26" s="75">
        <v>98</v>
      </c>
      <c r="AB26" s="78">
        <v>41160</v>
      </c>
      <c r="AC26" s="77">
        <v>10</v>
      </c>
      <c r="AD26" s="75">
        <v>100</v>
      </c>
      <c r="AE26" s="78">
        <v>42000</v>
      </c>
      <c r="AF26" s="77">
        <v>10</v>
      </c>
      <c r="AG26" s="75">
        <v>100</v>
      </c>
      <c r="AH26" s="78">
        <v>42000</v>
      </c>
      <c r="AI26" s="77">
        <v>10</v>
      </c>
      <c r="AJ26" s="75">
        <v>100</v>
      </c>
      <c r="AK26" s="78">
        <v>42000</v>
      </c>
      <c r="AL26" s="77">
        <v>10</v>
      </c>
      <c r="AM26" s="75">
        <v>100</v>
      </c>
      <c r="AN26" s="76">
        <v>42000</v>
      </c>
      <c r="AO26" s="80">
        <v>16000</v>
      </c>
      <c r="AP26" s="284">
        <f t="shared" si="0"/>
        <v>120</v>
      </c>
      <c r="AQ26" s="285">
        <f t="shared" si="0"/>
        <v>1126</v>
      </c>
      <c r="AR26" s="286">
        <f t="shared" si="14"/>
        <v>488920</v>
      </c>
      <c r="AS26" s="287">
        <f t="shared" si="16"/>
        <v>120</v>
      </c>
      <c r="BA26" s="22">
        <f t="shared" si="1"/>
        <v>33600</v>
      </c>
      <c r="BB26" s="22">
        <f t="shared" si="2"/>
        <v>33600</v>
      </c>
      <c r="BC26" s="22">
        <f t="shared" si="3"/>
        <v>33600</v>
      </c>
      <c r="BD26" s="22">
        <f t="shared" si="4"/>
        <v>40320</v>
      </c>
      <c r="BE26" s="22">
        <f t="shared" si="5"/>
        <v>42000</v>
      </c>
      <c r="BF26" s="22">
        <f t="shared" si="6"/>
        <v>39480</v>
      </c>
      <c r="BG26" s="22">
        <f t="shared" si="7"/>
        <v>41160</v>
      </c>
      <c r="BH26" s="22">
        <f t="shared" si="8"/>
        <v>41160</v>
      </c>
      <c r="BI26" s="22">
        <f t="shared" si="9"/>
        <v>42000</v>
      </c>
      <c r="BJ26" s="22">
        <f t="shared" si="10"/>
        <v>42000</v>
      </c>
      <c r="BK26" s="22">
        <f t="shared" si="11"/>
        <v>42000</v>
      </c>
      <c r="BL26" s="22">
        <f t="shared" si="12"/>
        <v>42000</v>
      </c>
      <c r="BM26" s="22">
        <f t="shared" si="13"/>
        <v>488920</v>
      </c>
    </row>
    <row r="27" spans="2:65" s="18" customFormat="1" ht="21" customHeight="1">
      <c r="B27" s="83">
        <f t="shared" si="15"/>
        <v>11</v>
      </c>
      <c r="C27" s="370" t="s">
        <v>818</v>
      </c>
      <c r="D27" s="371"/>
      <c r="E27" s="74">
        <v>10</v>
      </c>
      <c r="F27" s="75">
        <v>100</v>
      </c>
      <c r="G27" s="76">
        <v>45000</v>
      </c>
      <c r="H27" s="77">
        <v>10</v>
      </c>
      <c r="I27" s="75">
        <v>96</v>
      </c>
      <c r="J27" s="78">
        <v>43200</v>
      </c>
      <c r="K27" s="77">
        <v>10</v>
      </c>
      <c r="L27" s="79">
        <v>100</v>
      </c>
      <c r="M27" s="78">
        <v>45000</v>
      </c>
      <c r="N27" s="77">
        <v>10</v>
      </c>
      <c r="O27" s="79">
        <v>100</v>
      </c>
      <c r="P27" s="78">
        <v>45000</v>
      </c>
      <c r="Q27" s="77">
        <v>10</v>
      </c>
      <c r="R27" s="75">
        <v>100</v>
      </c>
      <c r="S27" s="78">
        <v>45000</v>
      </c>
      <c r="T27" s="77">
        <v>10</v>
      </c>
      <c r="U27" s="75">
        <v>100</v>
      </c>
      <c r="V27" s="78">
        <v>45000</v>
      </c>
      <c r="W27" s="77">
        <v>10</v>
      </c>
      <c r="X27" s="75">
        <v>100</v>
      </c>
      <c r="Y27" s="78">
        <v>45000</v>
      </c>
      <c r="Z27" s="77">
        <v>10</v>
      </c>
      <c r="AA27" s="75">
        <v>106</v>
      </c>
      <c r="AB27" s="78">
        <v>47700</v>
      </c>
      <c r="AC27" s="77">
        <v>10</v>
      </c>
      <c r="AD27" s="75">
        <v>85</v>
      </c>
      <c r="AE27" s="78">
        <v>38250</v>
      </c>
      <c r="AF27" s="77">
        <v>10</v>
      </c>
      <c r="AG27" s="75">
        <v>90</v>
      </c>
      <c r="AH27" s="78">
        <v>40500</v>
      </c>
      <c r="AI27" s="77">
        <v>10</v>
      </c>
      <c r="AJ27" s="75">
        <v>100</v>
      </c>
      <c r="AK27" s="78">
        <v>45000</v>
      </c>
      <c r="AL27" s="77">
        <v>10</v>
      </c>
      <c r="AM27" s="75">
        <v>95</v>
      </c>
      <c r="AN27" s="76">
        <v>42750</v>
      </c>
      <c r="AO27" s="80">
        <v>15800</v>
      </c>
      <c r="AP27" s="284">
        <f t="shared" si="0"/>
        <v>120</v>
      </c>
      <c r="AQ27" s="285">
        <f t="shared" si="0"/>
        <v>1172</v>
      </c>
      <c r="AR27" s="286">
        <f t="shared" si="14"/>
        <v>543200</v>
      </c>
      <c r="AS27" s="287">
        <f t="shared" si="16"/>
        <v>120</v>
      </c>
      <c r="BA27" s="22">
        <f t="shared" si="1"/>
        <v>45000</v>
      </c>
      <c r="BB27" s="22">
        <f t="shared" si="2"/>
        <v>43200</v>
      </c>
      <c r="BC27" s="22">
        <f t="shared" si="3"/>
        <v>45000</v>
      </c>
      <c r="BD27" s="22">
        <f t="shared" si="4"/>
        <v>45000</v>
      </c>
      <c r="BE27" s="22">
        <f t="shared" si="5"/>
        <v>45000</v>
      </c>
      <c r="BF27" s="22">
        <f t="shared" si="6"/>
        <v>45000</v>
      </c>
      <c r="BG27" s="22">
        <f t="shared" si="7"/>
        <v>45000</v>
      </c>
      <c r="BH27" s="22">
        <f t="shared" si="8"/>
        <v>47700</v>
      </c>
      <c r="BI27" s="22">
        <f t="shared" si="9"/>
        <v>38250</v>
      </c>
      <c r="BJ27" s="22">
        <f t="shared" si="10"/>
        <v>40500</v>
      </c>
      <c r="BK27" s="22">
        <f t="shared" si="11"/>
        <v>45000</v>
      </c>
      <c r="BL27" s="22">
        <f t="shared" si="12"/>
        <v>42750</v>
      </c>
      <c r="BM27" s="22">
        <f t="shared" si="13"/>
        <v>543200</v>
      </c>
    </row>
    <row r="28" spans="2:65" s="18" customFormat="1" ht="21" customHeight="1">
      <c r="B28" s="83">
        <f t="shared" si="15"/>
        <v>12</v>
      </c>
      <c r="C28" s="370" t="s">
        <v>819</v>
      </c>
      <c r="D28" s="371"/>
      <c r="E28" s="74">
        <v>10</v>
      </c>
      <c r="F28" s="75">
        <v>100</v>
      </c>
      <c r="G28" s="76">
        <v>45000</v>
      </c>
      <c r="H28" s="77">
        <v>10</v>
      </c>
      <c r="I28" s="75">
        <v>100</v>
      </c>
      <c r="J28" s="78">
        <v>45000</v>
      </c>
      <c r="K28" s="77">
        <v>10</v>
      </c>
      <c r="L28" s="79">
        <v>100</v>
      </c>
      <c r="M28" s="78">
        <v>45000</v>
      </c>
      <c r="N28" s="77">
        <v>10</v>
      </c>
      <c r="O28" s="79">
        <v>100</v>
      </c>
      <c r="P28" s="78">
        <v>45000</v>
      </c>
      <c r="Q28" s="77">
        <v>10</v>
      </c>
      <c r="R28" s="75">
        <v>95</v>
      </c>
      <c r="S28" s="78">
        <v>42750</v>
      </c>
      <c r="T28" s="77">
        <v>10</v>
      </c>
      <c r="U28" s="75">
        <v>96</v>
      </c>
      <c r="V28" s="78">
        <v>43200</v>
      </c>
      <c r="W28" s="77">
        <v>10</v>
      </c>
      <c r="X28" s="75">
        <v>86</v>
      </c>
      <c r="Y28" s="78">
        <v>38700</v>
      </c>
      <c r="Z28" s="77">
        <v>10</v>
      </c>
      <c r="AA28" s="75">
        <v>100</v>
      </c>
      <c r="AB28" s="78">
        <v>45000</v>
      </c>
      <c r="AC28" s="77"/>
      <c r="AD28" s="75"/>
      <c r="AE28" s="78"/>
      <c r="AF28" s="77"/>
      <c r="AG28" s="75"/>
      <c r="AH28" s="78"/>
      <c r="AI28" s="77"/>
      <c r="AJ28" s="75"/>
      <c r="AK28" s="78"/>
      <c r="AL28" s="77"/>
      <c r="AM28" s="75"/>
      <c r="AN28" s="76"/>
      <c r="AO28" s="80">
        <v>20000</v>
      </c>
      <c r="AP28" s="284">
        <f t="shared" si="0"/>
        <v>80</v>
      </c>
      <c r="AQ28" s="285">
        <f t="shared" si="0"/>
        <v>777</v>
      </c>
      <c r="AR28" s="286">
        <f t="shared" si="14"/>
        <v>369650</v>
      </c>
      <c r="AS28" s="287">
        <f t="shared" si="16"/>
        <v>80</v>
      </c>
      <c r="BA28" s="22">
        <f t="shared" si="1"/>
        <v>45000</v>
      </c>
      <c r="BB28" s="22">
        <f t="shared" si="2"/>
        <v>45000</v>
      </c>
      <c r="BC28" s="22">
        <f t="shared" si="3"/>
        <v>45000</v>
      </c>
      <c r="BD28" s="22">
        <f t="shared" si="4"/>
        <v>45000</v>
      </c>
      <c r="BE28" s="22">
        <f t="shared" si="5"/>
        <v>42750</v>
      </c>
      <c r="BF28" s="22">
        <f t="shared" si="6"/>
        <v>43200</v>
      </c>
      <c r="BG28" s="22">
        <f t="shared" si="7"/>
        <v>38700</v>
      </c>
      <c r="BH28" s="22">
        <f t="shared" si="8"/>
        <v>45000</v>
      </c>
      <c r="BI28" s="22">
        <f t="shared" si="9"/>
        <v>0</v>
      </c>
      <c r="BJ28" s="22">
        <f t="shared" si="10"/>
        <v>0</v>
      </c>
      <c r="BK28" s="22">
        <f t="shared" si="11"/>
        <v>0</v>
      </c>
      <c r="BL28" s="22">
        <f t="shared" si="12"/>
        <v>0</v>
      </c>
      <c r="BM28" s="22">
        <f t="shared" si="13"/>
        <v>369650</v>
      </c>
    </row>
    <row r="29" spans="2:65" s="18" customFormat="1" ht="21" customHeight="1">
      <c r="B29" s="83">
        <f t="shared" si="15"/>
        <v>13</v>
      </c>
      <c r="C29" s="370" t="s">
        <v>820</v>
      </c>
      <c r="D29" s="371"/>
      <c r="E29" s="74"/>
      <c r="F29" s="75"/>
      <c r="G29" s="76"/>
      <c r="H29" s="77"/>
      <c r="I29" s="75"/>
      <c r="J29" s="78"/>
      <c r="K29" s="77"/>
      <c r="L29" s="79"/>
      <c r="M29" s="78"/>
      <c r="N29" s="77"/>
      <c r="O29" s="79"/>
      <c r="P29" s="78"/>
      <c r="Q29" s="77"/>
      <c r="R29" s="75"/>
      <c r="S29" s="78"/>
      <c r="T29" s="77"/>
      <c r="U29" s="75"/>
      <c r="V29" s="78"/>
      <c r="W29" s="77">
        <v>10</v>
      </c>
      <c r="X29" s="75">
        <v>95</v>
      </c>
      <c r="Y29" s="78">
        <v>40850</v>
      </c>
      <c r="Z29" s="77">
        <v>10</v>
      </c>
      <c r="AA29" s="75">
        <v>95</v>
      </c>
      <c r="AB29" s="78">
        <v>40850</v>
      </c>
      <c r="AC29" s="77">
        <v>10</v>
      </c>
      <c r="AD29" s="75">
        <v>90</v>
      </c>
      <c r="AE29" s="78">
        <v>42500</v>
      </c>
      <c r="AF29" s="77">
        <v>10</v>
      </c>
      <c r="AG29" s="75">
        <v>85</v>
      </c>
      <c r="AH29" s="78">
        <v>36550</v>
      </c>
      <c r="AI29" s="77">
        <v>10</v>
      </c>
      <c r="AJ29" s="75">
        <v>96</v>
      </c>
      <c r="AK29" s="78">
        <v>41280</v>
      </c>
      <c r="AL29" s="77">
        <v>10</v>
      </c>
      <c r="AM29" s="75">
        <v>100</v>
      </c>
      <c r="AN29" s="76">
        <v>43000</v>
      </c>
      <c r="AO29" s="80">
        <v>10000</v>
      </c>
      <c r="AP29" s="284">
        <f t="shared" si="0"/>
        <v>60</v>
      </c>
      <c r="AQ29" s="285">
        <f t="shared" si="0"/>
        <v>561</v>
      </c>
      <c r="AR29" s="286">
        <f t="shared" si="14"/>
        <v>255030</v>
      </c>
      <c r="AS29" s="287">
        <f t="shared" si="16"/>
        <v>60</v>
      </c>
      <c r="BA29" s="22">
        <f t="shared" si="1"/>
        <v>0</v>
      </c>
      <c r="BB29" s="22">
        <f t="shared" si="2"/>
        <v>0</v>
      </c>
      <c r="BC29" s="22">
        <f t="shared" si="3"/>
        <v>0</v>
      </c>
      <c r="BD29" s="22">
        <f t="shared" si="4"/>
        <v>0</v>
      </c>
      <c r="BE29" s="22">
        <f t="shared" si="5"/>
        <v>0</v>
      </c>
      <c r="BF29" s="22">
        <f t="shared" si="6"/>
        <v>0</v>
      </c>
      <c r="BG29" s="22">
        <f t="shared" si="7"/>
        <v>40850</v>
      </c>
      <c r="BH29" s="22">
        <f t="shared" si="8"/>
        <v>40850</v>
      </c>
      <c r="BI29" s="22">
        <f t="shared" si="9"/>
        <v>42500</v>
      </c>
      <c r="BJ29" s="22">
        <f t="shared" si="10"/>
        <v>36550</v>
      </c>
      <c r="BK29" s="22">
        <f t="shared" si="11"/>
        <v>41280</v>
      </c>
      <c r="BL29" s="22">
        <f t="shared" si="12"/>
        <v>43000</v>
      </c>
      <c r="BM29" s="22">
        <f t="shared" si="13"/>
        <v>255030</v>
      </c>
    </row>
    <row r="30" spans="2:65" s="18" customFormat="1" ht="21" customHeight="1">
      <c r="B30" s="83">
        <f t="shared" si="15"/>
        <v>14</v>
      </c>
      <c r="C30" s="370" t="s">
        <v>821</v>
      </c>
      <c r="D30" s="371"/>
      <c r="E30" s="74"/>
      <c r="F30" s="75"/>
      <c r="G30" s="76"/>
      <c r="H30" s="77">
        <v>10</v>
      </c>
      <c r="I30" s="75">
        <v>45</v>
      </c>
      <c r="J30" s="78">
        <v>18900</v>
      </c>
      <c r="K30" s="77">
        <v>10</v>
      </c>
      <c r="L30" s="79">
        <v>70</v>
      </c>
      <c r="M30" s="78">
        <v>29400</v>
      </c>
      <c r="N30" s="77">
        <v>10</v>
      </c>
      <c r="O30" s="79">
        <v>35</v>
      </c>
      <c r="P30" s="78">
        <v>14800</v>
      </c>
      <c r="Q30" s="77">
        <v>10</v>
      </c>
      <c r="R30" s="75">
        <v>80</v>
      </c>
      <c r="S30" s="78">
        <v>36000</v>
      </c>
      <c r="T30" s="77">
        <v>10</v>
      </c>
      <c r="U30" s="75">
        <v>30</v>
      </c>
      <c r="V30" s="78">
        <v>12600</v>
      </c>
      <c r="W30" s="77"/>
      <c r="X30" s="75"/>
      <c r="Y30" s="78"/>
      <c r="Z30" s="77"/>
      <c r="AA30" s="75"/>
      <c r="AB30" s="78"/>
      <c r="AC30" s="77">
        <v>10</v>
      </c>
      <c r="AD30" s="75">
        <v>40</v>
      </c>
      <c r="AE30" s="78">
        <v>16800</v>
      </c>
      <c r="AF30" s="77">
        <v>10</v>
      </c>
      <c r="AG30" s="75">
        <v>65</v>
      </c>
      <c r="AH30" s="78">
        <v>27300</v>
      </c>
      <c r="AI30" s="77">
        <v>10</v>
      </c>
      <c r="AJ30" s="75">
        <v>65</v>
      </c>
      <c r="AK30" s="78">
        <v>27300</v>
      </c>
      <c r="AL30" s="77"/>
      <c r="AM30" s="75"/>
      <c r="AN30" s="76"/>
      <c r="AO30" s="80">
        <v>10000</v>
      </c>
      <c r="AP30" s="284">
        <f t="shared" si="0"/>
        <v>80</v>
      </c>
      <c r="AQ30" s="285">
        <f t="shared" si="0"/>
        <v>430</v>
      </c>
      <c r="AR30" s="286">
        <f t="shared" si="14"/>
        <v>193100</v>
      </c>
      <c r="AS30" s="287">
        <f t="shared" si="16"/>
        <v>80</v>
      </c>
      <c r="BA30" s="22">
        <f t="shared" si="1"/>
        <v>0</v>
      </c>
      <c r="BB30" s="22">
        <f t="shared" si="2"/>
        <v>18900</v>
      </c>
      <c r="BC30" s="22">
        <f t="shared" si="3"/>
        <v>29400</v>
      </c>
      <c r="BD30" s="22">
        <f t="shared" si="4"/>
        <v>14800</v>
      </c>
      <c r="BE30" s="22">
        <f t="shared" si="5"/>
        <v>36000</v>
      </c>
      <c r="BF30" s="22">
        <f t="shared" si="6"/>
        <v>12600</v>
      </c>
      <c r="BG30" s="22">
        <f t="shared" si="7"/>
        <v>0</v>
      </c>
      <c r="BH30" s="22">
        <f t="shared" si="8"/>
        <v>0</v>
      </c>
      <c r="BI30" s="22">
        <f t="shared" si="9"/>
        <v>16800</v>
      </c>
      <c r="BJ30" s="22">
        <f t="shared" si="10"/>
        <v>27300</v>
      </c>
      <c r="BK30" s="22">
        <f t="shared" si="11"/>
        <v>27300</v>
      </c>
      <c r="BL30" s="22">
        <f t="shared" si="12"/>
        <v>0</v>
      </c>
      <c r="BM30" s="22">
        <f t="shared" si="13"/>
        <v>193100</v>
      </c>
    </row>
    <row r="31" spans="2:65" s="18" customFormat="1" ht="21" customHeight="1">
      <c r="B31" s="83">
        <f t="shared" si="15"/>
        <v>15</v>
      </c>
      <c r="C31" s="370"/>
      <c r="D31" s="371"/>
      <c r="E31" s="74"/>
      <c r="F31" s="75"/>
      <c r="G31" s="76"/>
      <c r="H31" s="77"/>
      <c r="I31" s="75"/>
      <c r="J31" s="78"/>
      <c r="K31" s="77"/>
      <c r="L31" s="79"/>
      <c r="M31" s="78"/>
      <c r="N31" s="77"/>
      <c r="O31" s="79"/>
      <c r="P31" s="78"/>
      <c r="Q31" s="77"/>
      <c r="R31" s="75"/>
      <c r="S31" s="78"/>
      <c r="T31" s="77"/>
      <c r="U31" s="75"/>
      <c r="V31" s="78"/>
      <c r="W31" s="77"/>
      <c r="X31" s="75"/>
      <c r="Y31" s="78"/>
      <c r="Z31" s="77"/>
      <c r="AA31" s="75"/>
      <c r="AB31" s="78"/>
      <c r="AC31" s="77"/>
      <c r="AD31" s="75"/>
      <c r="AE31" s="78"/>
      <c r="AF31" s="77"/>
      <c r="AG31" s="75"/>
      <c r="AH31" s="78"/>
      <c r="AI31" s="77"/>
      <c r="AJ31" s="75"/>
      <c r="AK31" s="78"/>
      <c r="AL31" s="77"/>
      <c r="AM31" s="75"/>
      <c r="AN31" s="76"/>
      <c r="AO31" s="80"/>
      <c r="AP31" s="284">
        <f t="shared" si="0"/>
        <v>0</v>
      </c>
      <c r="AQ31" s="285">
        <f t="shared" si="0"/>
        <v>0</v>
      </c>
      <c r="AR31" s="286">
        <f t="shared" si="14"/>
        <v>0</v>
      </c>
      <c r="AS31" s="287">
        <f t="shared" si="16"/>
        <v>0</v>
      </c>
      <c r="BA31" s="22">
        <f t="shared" si="1"/>
        <v>0</v>
      </c>
      <c r="BB31" s="22">
        <f t="shared" si="2"/>
        <v>0</v>
      </c>
      <c r="BC31" s="22">
        <f t="shared" si="3"/>
        <v>0</v>
      </c>
      <c r="BD31" s="22">
        <f t="shared" si="4"/>
        <v>0</v>
      </c>
      <c r="BE31" s="22">
        <f t="shared" si="5"/>
        <v>0</v>
      </c>
      <c r="BF31" s="22">
        <f t="shared" si="6"/>
        <v>0</v>
      </c>
      <c r="BG31" s="22">
        <f t="shared" si="7"/>
        <v>0</v>
      </c>
      <c r="BH31" s="22">
        <f t="shared" si="8"/>
        <v>0</v>
      </c>
      <c r="BI31" s="22">
        <f t="shared" si="9"/>
        <v>0</v>
      </c>
      <c r="BJ31" s="22">
        <f t="shared" si="10"/>
        <v>0</v>
      </c>
      <c r="BK31" s="22">
        <f t="shared" si="11"/>
        <v>0</v>
      </c>
      <c r="BL31" s="22">
        <f t="shared" si="12"/>
        <v>0</v>
      </c>
      <c r="BM31" s="22">
        <f t="shared" si="13"/>
        <v>0</v>
      </c>
    </row>
    <row r="32" spans="2:65" s="18" customFormat="1" ht="21" customHeight="1">
      <c r="B32" s="83">
        <f t="shared" si="15"/>
        <v>16</v>
      </c>
      <c r="C32" s="370"/>
      <c r="D32" s="371"/>
      <c r="E32" s="74"/>
      <c r="F32" s="75"/>
      <c r="G32" s="76"/>
      <c r="H32" s="77"/>
      <c r="I32" s="75"/>
      <c r="J32" s="78"/>
      <c r="K32" s="77"/>
      <c r="L32" s="79"/>
      <c r="M32" s="78"/>
      <c r="N32" s="77"/>
      <c r="O32" s="79"/>
      <c r="P32" s="78"/>
      <c r="Q32" s="77"/>
      <c r="R32" s="75"/>
      <c r="S32" s="78"/>
      <c r="T32" s="77"/>
      <c r="U32" s="75"/>
      <c r="V32" s="78"/>
      <c r="W32" s="77"/>
      <c r="X32" s="75"/>
      <c r="Y32" s="78"/>
      <c r="Z32" s="77"/>
      <c r="AA32" s="75"/>
      <c r="AB32" s="78"/>
      <c r="AC32" s="77"/>
      <c r="AD32" s="75"/>
      <c r="AE32" s="78"/>
      <c r="AF32" s="77"/>
      <c r="AG32" s="75"/>
      <c r="AH32" s="78"/>
      <c r="AI32" s="77"/>
      <c r="AJ32" s="75"/>
      <c r="AK32" s="78"/>
      <c r="AL32" s="77"/>
      <c r="AM32" s="75"/>
      <c r="AN32" s="76"/>
      <c r="AO32" s="80"/>
      <c r="AP32" s="284">
        <f t="shared" si="0"/>
        <v>0</v>
      </c>
      <c r="AQ32" s="285">
        <f t="shared" si="0"/>
        <v>0</v>
      </c>
      <c r="AR32" s="286">
        <f t="shared" si="14"/>
        <v>0</v>
      </c>
      <c r="AS32" s="287">
        <f t="shared" si="16"/>
        <v>0</v>
      </c>
      <c r="BA32" s="22">
        <f t="shared" si="1"/>
        <v>0</v>
      </c>
      <c r="BB32" s="22">
        <f t="shared" si="2"/>
        <v>0</v>
      </c>
      <c r="BC32" s="22">
        <f t="shared" si="3"/>
        <v>0</v>
      </c>
      <c r="BD32" s="22">
        <f t="shared" si="4"/>
        <v>0</v>
      </c>
      <c r="BE32" s="22">
        <f t="shared" si="5"/>
        <v>0</v>
      </c>
      <c r="BF32" s="22">
        <f t="shared" si="6"/>
        <v>0</v>
      </c>
      <c r="BG32" s="22">
        <f t="shared" si="7"/>
        <v>0</v>
      </c>
      <c r="BH32" s="22">
        <f t="shared" si="8"/>
        <v>0</v>
      </c>
      <c r="BI32" s="22">
        <f t="shared" si="9"/>
        <v>0</v>
      </c>
      <c r="BJ32" s="22">
        <f t="shared" si="10"/>
        <v>0</v>
      </c>
      <c r="BK32" s="22">
        <f t="shared" si="11"/>
        <v>0</v>
      </c>
      <c r="BL32" s="22">
        <f t="shared" si="12"/>
        <v>0</v>
      </c>
      <c r="BM32" s="22">
        <f t="shared" si="13"/>
        <v>0</v>
      </c>
    </row>
    <row r="33" spans="2:66" s="18" customFormat="1" ht="21" customHeight="1">
      <c r="B33" s="83">
        <f t="shared" si="15"/>
        <v>17</v>
      </c>
      <c r="C33" s="370"/>
      <c r="D33" s="371"/>
      <c r="E33" s="74"/>
      <c r="F33" s="75"/>
      <c r="G33" s="76"/>
      <c r="H33" s="77"/>
      <c r="I33" s="75"/>
      <c r="J33" s="78"/>
      <c r="K33" s="77"/>
      <c r="L33" s="79"/>
      <c r="M33" s="78"/>
      <c r="N33" s="77"/>
      <c r="O33" s="79"/>
      <c r="P33" s="78"/>
      <c r="Q33" s="77"/>
      <c r="R33" s="75"/>
      <c r="S33" s="78"/>
      <c r="T33" s="77"/>
      <c r="U33" s="75"/>
      <c r="V33" s="78"/>
      <c r="W33" s="77"/>
      <c r="X33" s="75"/>
      <c r="Y33" s="78"/>
      <c r="Z33" s="77"/>
      <c r="AA33" s="75"/>
      <c r="AB33" s="78"/>
      <c r="AC33" s="77"/>
      <c r="AD33" s="75"/>
      <c r="AE33" s="78"/>
      <c r="AF33" s="77"/>
      <c r="AG33" s="75"/>
      <c r="AH33" s="78"/>
      <c r="AI33" s="77"/>
      <c r="AJ33" s="75"/>
      <c r="AK33" s="78"/>
      <c r="AL33" s="77"/>
      <c r="AM33" s="75"/>
      <c r="AN33" s="76"/>
      <c r="AO33" s="80"/>
      <c r="AP33" s="284">
        <f t="shared" ref="AP33:AQ56" si="17">SUM(E33,H33,K33,N33,Q33,T33,W33,Z33,AC33,AF33,AI33,AL33)</f>
        <v>0</v>
      </c>
      <c r="AQ33" s="285">
        <f t="shared" si="17"/>
        <v>0</v>
      </c>
      <c r="AR33" s="286">
        <f t="shared" si="14"/>
        <v>0</v>
      </c>
      <c r="AS33" s="287">
        <f>E33+H33+K33+N33+Q33+T33+W33+Z33+AC33+AF33+AI33+AL33</f>
        <v>0</v>
      </c>
      <c r="BA33" s="22">
        <f t="shared" si="1"/>
        <v>0</v>
      </c>
      <c r="BB33" s="22">
        <f t="shared" si="2"/>
        <v>0</v>
      </c>
      <c r="BC33" s="22">
        <f t="shared" si="3"/>
        <v>0</v>
      </c>
      <c r="BD33" s="22">
        <f t="shared" si="4"/>
        <v>0</v>
      </c>
      <c r="BE33" s="22">
        <f t="shared" si="5"/>
        <v>0</v>
      </c>
      <c r="BF33" s="22">
        <f t="shared" si="6"/>
        <v>0</v>
      </c>
      <c r="BG33" s="22">
        <f t="shared" si="7"/>
        <v>0</v>
      </c>
      <c r="BH33" s="22">
        <f t="shared" si="8"/>
        <v>0</v>
      </c>
      <c r="BI33" s="22">
        <f t="shared" si="9"/>
        <v>0</v>
      </c>
      <c r="BJ33" s="22">
        <f t="shared" si="10"/>
        <v>0</v>
      </c>
      <c r="BK33" s="22">
        <f t="shared" si="11"/>
        <v>0</v>
      </c>
      <c r="BL33" s="22">
        <f t="shared" si="12"/>
        <v>0</v>
      </c>
      <c r="BM33" s="22">
        <f t="shared" si="13"/>
        <v>0</v>
      </c>
    </row>
    <row r="34" spans="2:66" s="18" customFormat="1" ht="21" customHeight="1">
      <c r="B34" s="83">
        <f t="shared" si="15"/>
        <v>18</v>
      </c>
      <c r="C34" s="370"/>
      <c r="D34" s="371"/>
      <c r="E34" s="74"/>
      <c r="F34" s="75"/>
      <c r="G34" s="76"/>
      <c r="H34" s="77"/>
      <c r="I34" s="75"/>
      <c r="J34" s="78"/>
      <c r="K34" s="77"/>
      <c r="L34" s="79"/>
      <c r="M34" s="78"/>
      <c r="N34" s="77"/>
      <c r="O34" s="79"/>
      <c r="P34" s="78"/>
      <c r="Q34" s="77"/>
      <c r="R34" s="75"/>
      <c r="S34" s="78"/>
      <c r="T34" s="77"/>
      <c r="U34" s="75"/>
      <c r="V34" s="78"/>
      <c r="W34" s="77"/>
      <c r="X34" s="75"/>
      <c r="Y34" s="78"/>
      <c r="Z34" s="77"/>
      <c r="AA34" s="75"/>
      <c r="AB34" s="78"/>
      <c r="AC34" s="77"/>
      <c r="AD34" s="75"/>
      <c r="AE34" s="78"/>
      <c r="AF34" s="77"/>
      <c r="AG34" s="75"/>
      <c r="AH34" s="78"/>
      <c r="AI34" s="77"/>
      <c r="AJ34" s="75"/>
      <c r="AK34" s="78"/>
      <c r="AL34" s="77"/>
      <c r="AM34" s="75"/>
      <c r="AN34" s="76"/>
      <c r="AO34" s="80"/>
      <c r="AP34" s="284">
        <f t="shared" si="17"/>
        <v>0</v>
      </c>
      <c r="AQ34" s="285">
        <f t="shared" si="17"/>
        <v>0</v>
      </c>
      <c r="AR34" s="286">
        <f t="shared" si="14"/>
        <v>0</v>
      </c>
      <c r="AS34" s="287">
        <f t="shared" si="16"/>
        <v>0</v>
      </c>
      <c r="BA34" s="22">
        <f t="shared" si="1"/>
        <v>0</v>
      </c>
      <c r="BB34" s="22">
        <f t="shared" si="2"/>
        <v>0</v>
      </c>
      <c r="BC34" s="22">
        <f t="shared" si="3"/>
        <v>0</v>
      </c>
      <c r="BD34" s="22">
        <f t="shared" si="4"/>
        <v>0</v>
      </c>
      <c r="BE34" s="22">
        <f t="shared" si="5"/>
        <v>0</v>
      </c>
      <c r="BF34" s="22">
        <f t="shared" si="6"/>
        <v>0</v>
      </c>
      <c r="BG34" s="22">
        <f t="shared" si="7"/>
        <v>0</v>
      </c>
      <c r="BH34" s="22">
        <f t="shared" si="8"/>
        <v>0</v>
      </c>
      <c r="BI34" s="22">
        <f t="shared" si="9"/>
        <v>0</v>
      </c>
      <c r="BJ34" s="22">
        <f t="shared" si="10"/>
        <v>0</v>
      </c>
      <c r="BK34" s="22">
        <f t="shared" si="11"/>
        <v>0</v>
      </c>
      <c r="BL34" s="22">
        <f t="shared" si="12"/>
        <v>0</v>
      </c>
      <c r="BM34" s="22">
        <f t="shared" si="13"/>
        <v>0</v>
      </c>
    </row>
    <row r="35" spans="2:66" s="18" customFormat="1" ht="21" customHeight="1">
      <c r="B35" s="83">
        <f t="shared" si="15"/>
        <v>19</v>
      </c>
      <c r="C35" s="370"/>
      <c r="D35" s="371"/>
      <c r="E35" s="74"/>
      <c r="F35" s="75"/>
      <c r="G35" s="76"/>
      <c r="H35" s="77"/>
      <c r="I35" s="75"/>
      <c r="J35" s="78"/>
      <c r="K35" s="77"/>
      <c r="L35" s="79"/>
      <c r="M35" s="78"/>
      <c r="N35" s="77"/>
      <c r="O35" s="79"/>
      <c r="P35" s="78"/>
      <c r="Q35" s="77"/>
      <c r="R35" s="75"/>
      <c r="S35" s="78"/>
      <c r="T35" s="77"/>
      <c r="U35" s="75"/>
      <c r="V35" s="78"/>
      <c r="W35" s="77"/>
      <c r="X35" s="75"/>
      <c r="Y35" s="78"/>
      <c r="Z35" s="77"/>
      <c r="AA35" s="75"/>
      <c r="AB35" s="78"/>
      <c r="AC35" s="77"/>
      <c r="AD35" s="75"/>
      <c r="AE35" s="78"/>
      <c r="AF35" s="77"/>
      <c r="AG35" s="75"/>
      <c r="AH35" s="78"/>
      <c r="AI35" s="77"/>
      <c r="AJ35" s="75"/>
      <c r="AK35" s="78"/>
      <c r="AL35" s="77"/>
      <c r="AM35" s="75"/>
      <c r="AN35" s="76"/>
      <c r="AO35" s="80"/>
      <c r="AP35" s="284">
        <f t="shared" si="17"/>
        <v>0</v>
      </c>
      <c r="AQ35" s="285">
        <f t="shared" si="17"/>
        <v>0</v>
      </c>
      <c r="AR35" s="286">
        <f t="shared" si="14"/>
        <v>0</v>
      </c>
      <c r="AS35" s="287">
        <f t="shared" si="16"/>
        <v>0</v>
      </c>
      <c r="BA35" s="22">
        <f t="shared" si="1"/>
        <v>0</v>
      </c>
      <c r="BB35" s="22">
        <f t="shared" si="2"/>
        <v>0</v>
      </c>
      <c r="BC35" s="22">
        <f t="shared" si="3"/>
        <v>0</v>
      </c>
      <c r="BD35" s="22">
        <f t="shared" si="4"/>
        <v>0</v>
      </c>
      <c r="BE35" s="22">
        <f t="shared" si="5"/>
        <v>0</v>
      </c>
      <c r="BF35" s="22">
        <f t="shared" si="6"/>
        <v>0</v>
      </c>
      <c r="BG35" s="22">
        <f t="shared" si="7"/>
        <v>0</v>
      </c>
      <c r="BH35" s="22">
        <f t="shared" si="8"/>
        <v>0</v>
      </c>
      <c r="BI35" s="22">
        <f t="shared" si="9"/>
        <v>0</v>
      </c>
      <c r="BJ35" s="22">
        <f t="shared" si="10"/>
        <v>0</v>
      </c>
      <c r="BK35" s="22">
        <f t="shared" si="11"/>
        <v>0</v>
      </c>
      <c r="BL35" s="22">
        <f t="shared" si="12"/>
        <v>0</v>
      </c>
      <c r="BM35" s="22">
        <f t="shared" si="13"/>
        <v>0</v>
      </c>
    </row>
    <row r="36" spans="2:66" s="18" customFormat="1" ht="21" customHeight="1">
      <c r="B36" s="83">
        <f t="shared" si="15"/>
        <v>20</v>
      </c>
      <c r="C36" s="370"/>
      <c r="D36" s="371"/>
      <c r="E36" s="74"/>
      <c r="F36" s="75"/>
      <c r="G36" s="76"/>
      <c r="H36" s="77"/>
      <c r="I36" s="75"/>
      <c r="J36" s="78"/>
      <c r="K36" s="77"/>
      <c r="L36" s="79"/>
      <c r="M36" s="78"/>
      <c r="N36" s="77"/>
      <c r="O36" s="79"/>
      <c r="P36" s="78"/>
      <c r="Q36" s="77"/>
      <c r="R36" s="75"/>
      <c r="S36" s="78"/>
      <c r="T36" s="77"/>
      <c r="U36" s="75"/>
      <c r="V36" s="78"/>
      <c r="W36" s="77"/>
      <c r="X36" s="75"/>
      <c r="Y36" s="78"/>
      <c r="Z36" s="77"/>
      <c r="AA36" s="75"/>
      <c r="AB36" s="78"/>
      <c r="AC36" s="77"/>
      <c r="AD36" s="75"/>
      <c r="AE36" s="78"/>
      <c r="AF36" s="77"/>
      <c r="AG36" s="75"/>
      <c r="AH36" s="78"/>
      <c r="AI36" s="77"/>
      <c r="AJ36" s="75"/>
      <c r="AK36" s="78"/>
      <c r="AL36" s="77"/>
      <c r="AM36" s="75"/>
      <c r="AN36" s="76"/>
      <c r="AO36" s="80"/>
      <c r="AP36" s="284">
        <f t="shared" si="17"/>
        <v>0</v>
      </c>
      <c r="AQ36" s="285">
        <f t="shared" si="17"/>
        <v>0</v>
      </c>
      <c r="AR36" s="286">
        <f t="shared" si="14"/>
        <v>0</v>
      </c>
      <c r="AS36" s="287">
        <f t="shared" si="16"/>
        <v>0</v>
      </c>
      <c r="BA36" s="22">
        <f t="shared" si="1"/>
        <v>0</v>
      </c>
      <c r="BB36" s="22">
        <f t="shared" si="2"/>
        <v>0</v>
      </c>
      <c r="BC36" s="22">
        <f t="shared" si="3"/>
        <v>0</v>
      </c>
      <c r="BD36" s="22">
        <f t="shared" si="4"/>
        <v>0</v>
      </c>
      <c r="BE36" s="22">
        <f t="shared" si="5"/>
        <v>0</v>
      </c>
      <c r="BF36" s="22">
        <f t="shared" si="6"/>
        <v>0</v>
      </c>
      <c r="BG36" s="22">
        <f t="shared" si="7"/>
        <v>0</v>
      </c>
      <c r="BH36" s="22">
        <f t="shared" si="8"/>
        <v>0</v>
      </c>
      <c r="BI36" s="22">
        <f t="shared" si="9"/>
        <v>0</v>
      </c>
      <c r="BJ36" s="22">
        <f t="shared" si="10"/>
        <v>0</v>
      </c>
      <c r="BK36" s="22">
        <f t="shared" si="11"/>
        <v>0</v>
      </c>
      <c r="BL36" s="22">
        <f t="shared" si="12"/>
        <v>0</v>
      </c>
      <c r="BM36" s="22">
        <f t="shared" si="13"/>
        <v>0</v>
      </c>
    </row>
    <row r="37" spans="2:66" s="18" customFormat="1" ht="21" customHeight="1">
      <c r="B37" s="83">
        <f t="shared" si="15"/>
        <v>21</v>
      </c>
      <c r="C37" s="370"/>
      <c r="D37" s="371"/>
      <c r="E37" s="74"/>
      <c r="F37" s="75"/>
      <c r="G37" s="76"/>
      <c r="H37" s="77"/>
      <c r="I37" s="75"/>
      <c r="J37" s="78"/>
      <c r="K37" s="77"/>
      <c r="L37" s="79"/>
      <c r="M37" s="78"/>
      <c r="N37" s="77"/>
      <c r="O37" s="79"/>
      <c r="P37" s="78"/>
      <c r="Q37" s="77"/>
      <c r="R37" s="75"/>
      <c r="S37" s="78"/>
      <c r="T37" s="77"/>
      <c r="U37" s="75"/>
      <c r="V37" s="78"/>
      <c r="W37" s="77"/>
      <c r="X37" s="75"/>
      <c r="Y37" s="78"/>
      <c r="Z37" s="77"/>
      <c r="AA37" s="75"/>
      <c r="AB37" s="78"/>
      <c r="AC37" s="77"/>
      <c r="AD37" s="75"/>
      <c r="AE37" s="78"/>
      <c r="AF37" s="77"/>
      <c r="AG37" s="75"/>
      <c r="AH37" s="78"/>
      <c r="AI37" s="77"/>
      <c r="AJ37" s="75"/>
      <c r="AK37" s="78"/>
      <c r="AL37" s="77"/>
      <c r="AM37" s="75"/>
      <c r="AN37" s="76"/>
      <c r="AO37" s="80"/>
      <c r="AP37" s="284">
        <f t="shared" si="17"/>
        <v>0</v>
      </c>
      <c r="AQ37" s="285">
        <f t="shared" si="17"/>
        <v>0</v>
      </c>
      <c r="AR37" s="286">
        <f t="shared" si="14"/>
        <v>0</v>
      </c>
      <c r="AS37" s="287">
        <f t="shared" si="16"/>
        <v>0</v>
      </c>
      <c r="BA37" s="22">
        <f t="shared" si="1"/>
        <v>0</v>
      </c>
      <c r="BB37" s="22">
        <f t="shared" si="2"/>
        <v>0</v>
      </c>
      <c r="BC37" s="22">
        <f t="shared" si="3"/>
        <v>0</v>
      </c>
      <c r="BD37" s="22">
        <f t="shared" si="4"/>
        <v>0</v>
      </c>
      <c r="BE37" s="22">
        <f t="shared" si="5"/>
        <v>0</v>
      </c>
      <c r="BF37" s="22">
        <f t="shared" si="6"/>
        <v>0</v>
      </c>
      <c r="BG37" s="22">
        <f t="shared" si="7"/>
        <v>0</v>
      </c>
      <c r="BH37" s="22">
        <f t="shared" si="8"/>
        <v>0</v>
      </c>
      <c r="BI37" s="22">
        <f t="shared" si="9"/>
        <v>0</v>
      </c>
      <c r="BJ37" s="22">
        <f t="shared" si="10"/>
        <v>0</v>
      </c>
      <c r="BK37" s="22">
        <f t="shared" si="11"/>
        <v>0</v>
      </c>
      <c r="BL37" s="22">
        <f t="shared" si="12"/>
        <v>0</v>
      </c>
      <c r="BM37" s="22">
        <f t="shared" si="13"/>
        <v>0</v>
      </c>
    </row>
    <row r="38" spans="2:66" s="18" customFormat="1" ht="21" customHeight="1">
      <c r="B38" s="83">
        <f t="shared" si="15"/>
        <v>22</v>
      </c>
      <c r="C38" s="370"/>
      <c r="D38" s="371"/>
      <c r="E38" s="74"/>
      <c r="F38" s="75"/>
      <c r="G38" s="76"/>
      <c r="H38" s="77"/>
      <c r="I38" s="75"/>
      <c r="J38" s="78"/>
      <c r="K38" s="77"/>
      <c r="L38" s="79"/>
      <c r="M38" s="78"/>
      <c r="N38" s="77"/>
      <c r="O38" s="79"/>
      <c r="P38" s="78"/>
      <c r="Q38" s="77"/>
      <c r="R38" s="75"/>
      <c r="S38" s="78"/>
      <c r="T38" s="77"/>
      <c r="U38" s="75"/>
      <c r="V38" s="78"/>
      <c r="W38" s="77"/>
      <c r="X38" s="75"/>
      <c r="Y38" s="78"/>
      <c r="Z38" s="77"/>
      <c r="AA38" s="75"/>
      <c r="AB38" s="78"/>
      <c r="AC38" s="77"/>
      <c r="AD38" s="75"/>
      <c r="AE38" s="78"/>
      <c r="AF38" s="77"/>
      <c r="AG38" s="75"/>
      <c r="AH38" s="78"/>
      <c r="AI38" s="77"/>
      <c r="AJ38" s="75"/>
      <c r="AK38" s="78"/>
      <c r="AL38" s="77"/>
      <c r="AM38" s="75"/>
      <c r="AN38" s="76"/>
      <c r="AO38" s="80"/>
      <c r="AP38" s="284">
        <f t="shared" si="17"/>
        <v>0</v>
      </c>
      <c r="AQ38" s="285">
        <f t="shared" si="17"/>
        <v>0</v>
      </c>
      <c r="AR38" s="286">
        <f t="shared" si="14"/>
        <v>0</v>
      </c>
      <c r="AS38" s="287">
        <f t="shared" si="16"/>
        <v>0</v>
      </c>
      <c r="BA38" s="22">
        <f t="shared" si="1"/>
        <v>0</v>
      </c>
      <c r="BB38" s="22">
        <f t="shared" si="2"/>
        <v>0</v>
      </c>
      <c r="BC38" s="22">
        <f t="shared" si="3"/>
        <v>0</v>
      </c>
      <c r="BD38" s="22">
        <f t="shared" si="4"/>
        <v>0</v>
      </c>
      <c r="BE38" s="22">
        <f t="shared" si="5"/>
        <v>0</v>
      </c>
      <c r="BF38" s="22">
        <f t="shared" si="6"/>
        <v>0</v>
      </c>
      <c r="BG38" s="22">
        <f t="shared" si="7"/>
        <v>0</v>
      </c>
      <c r="BH38" s="22">
        <f t="shared" si="8"/>
        <v>0</v>
      </c>
      <c r="BI38" s="22">
        <f t="shared" si="9"/>
        <v>0</v>
      </c>
      <c r="BJ38" s="22">
        <f t="shared" si="10"/>
        <v>0</v>
      </c>
      <c r="BK38" s="22">
        <f t="shared" si="11"/>
        <v>0</v>
      </c>
      <c r="BL38" s="22">
        <f t="shared" si="12"/>
        <v>0</v>
      </c>
      <c r="BM38" s="22">
        <f t="shared" si="13"/>
        <v>0</v>
      </c>
    </row>
    <row r="39" spans="2:66" s="18" customFormat="1" ht="21" customHeight="1">
      <c r="B39" s="83">
        <f t="shared" si="15"/>
        <v>23</v>
      </c>
      <c r="C39" s="370"/>
      <c r="D39" s="371"/>
      <c r="E39" s="74"/>
      <c r="F39" s="75"/>
      <c r="G39" s="76"/>
      <c r="H39" s="77"/>
      <c r="I39" s="75"/>
      <c r="J39" s="78"/>
      <c r="K39" s="77"/>
      <c r="L39" s="79"/>
      <c r="M39" s="78"/>
      <c r="N39" s="77"/>
      <c r="O39" s="79"/>
      <c r="P39" s="78"/>
      <c r="Q39" s="77"/>
      <c r="R39" s="75"/>
      <c r="S39" s="78"/>
      <c r="T39" s="77"/>
      <c r="U39" s="75"/>
      <c r="V39" s="78"/>
      <c r="W39" s="77"/>
      <c r="X39" s="75"/>
      <c r="Y39" s="78"/>
      <c r="Z39" s="77"/>
      <c r="AA39" s="75"/>
      <c r="AB39" s="78"/>
      <c r="AC39" s="77"/>
      <c r="AD39" s="75"/>
      <c r="AE39" s="78"/>
      <c r="AF39" s="77"/>
      <c r="AG39" s="75"/>
      <c r="AH39" s="78"/>
      <c r="AI39" s="77"/>
      <c r="AJ39" s="75"/>
      <c r="AK39" s="78"/>
      <c r="AL39" s="77"/>
      <c r="AM39" s="75"/>
      <c r="AN39" s="76"/>
      <c r="AO39" s="80"/>
      <c r="AP39" s="284">
        <f t="shared" si="17"/>
        <v>0</v>
      </c>
      <c r="AQ39" s="285">
        <f t="shared" si="17"/>
        <v>0</v>
      </c>
      <c r="AR39" s="286">
        <f t="shared" si="14"/>
        <v>0</v>
      </c>
      <c r="AS39" s="287">
        <f t="shared" si="16"/>
        <v>0</v>
      </c>
      <c r="BA39" s="22">
        <f t="shared" si="1"/>
        <v>0</v>
      </c>
      <c r="BB39" s="22">
        <f t="shared" si="2"/>
        <v>0</v>
      </c>
      <c r="BC39" s="22">
        <f t="shared" si="3"/>
        <v>0</v>
      </c>
      <c r="BD39" s="22">
        <f t="shared" si="4"/>
        <v>0</v>
      </c>
      <c r="BE39" s="22">
        <f t="shared" si="5"/>
        <v>0</v>
      </c>
      <c r="BF39" s="22">
        <f t="shared" si="6"/>
        <v>0</v>
      </c>
      <c r="BG39" s="22">
        <f t="shared" si="7"/>
        <v>0</v>
      </c>
      <c r="BH39" s="22">
        <f t="shared" si="8"/>
        <v>0</v>
      </c>
      <c r="BI39" s="22">
        <f t="shared" si="9"/>
        <v>0</v>
      </c>
      <c r="BJ39" s="22">
        <f t="shared" si="10"/>
        <v>0</v>
      </c>
      <c r="BK39" s="22">
        <f t="shared" si="11"/>
        <v>0</v>
      </c>
      <c r="BL39" s="22">
        <f t="shared" si="12"/>
        <v>0</v>
      </c>
      <c r="BM39" s="22">
        <f t="shared" si="13"/>
        <v>0</v>
      </c>
    </row>
    <row r="40" spans="2:66" s="18" customFormat="1" ht="21" customHeight="1">
      <c r="B40" s="83">
        <f t="shared" si="15"/>
        <v>24</v>
      </c>
      <c r="C40" s="370"/>
      <c r="D40" s="371"/>
      <c r="E40" s="74"/>
      <c r="F40" s="75"/>
      <c r="G40" s="76"/>
      <c r="H40" s="77"/>
      <c r="I40" s="75"/>
      <c r="J40" s="78"/>
      <c r="K40" s="77"/>
      <c r="L40" s="79"/>
      <c r="M40" s="78"/>
      <c r="N40" s="77"/>
      <c r="O40" s="79"/>
      <c r="P40" s="78"/>
      <c r="Q40" s="77"/>
      <c r="R40" s="75"/>
      <c r="S40" s="78"/>
      <c r="T40" s="77"/>
      <c r="U40" s="75"/>
      <c r="V40" s="78"/>
      <c r="W40" s="77"/>
      <c r="X40" s="75"/>
      <c r="Y40" s="78"/>
      <c r="Z40" s="77"/>
      <c r="AA40" s="75"/>
      <c r="AB40" s="78"/>
      <c r="AC40" s="77"/>
      <c r="AD40" s="75"/>
      <c r="AE40" s="78"/>
      <c r="AF40" s="77"/>
      <c r="AG40" s="75"/>
      <c r="AH40" s="78"/>
      <c r="AI40" s="77"/>
      <c r="AJ40" s="75"/>
      <c r="AK40" s="78"/>
      <c r="AL40" s="77"/>
      <c r="AM40" s="75"/>
      <c r="AN40" s="76"/>
      <c r="AO40" s="80"/>
      <c r="AP40" s="284">
        <f t="shared" si="17"/>
        <v>0</v>
      </c>
      <c r="AQ40" s="285">
        <f t="shared" si="17"/>
        <v>0</v>
      </c>
      <c r="AR40" s="286">
        <f t="shared" si="14"/>
        <v>0</v>
      </c>
      <c r="AS40" s="287">
        <f t="shared" si="16"/>
        <v>0</v>
      </c>
      <c r="BA40" s="22">
        <f t="shared" si="1"/>
        <v>0</v>
      </c>
      <c r="BB40" s="22">
        <f t="shared" si="2"/>
        <v>0</v>
      </c>
      <c r="BC40" s="22">
        <f t="shared" si="3"/>
        <v>0</v>
      </c>
      <c r="BD40" s="22">
        <f t="shared" si="4"/>
        <v>0</v>
      </c>
      <c r="BE40" s="22">
        <f t="shared" si="5"/>
        <v>0</v>
      </c>
      <c r="BF40" s="22">
        <f t="shared" si="6"/>
        <v>0</v>
      </c>
      <c r="BG40" s="22">
        <f t="shared" si="7"/>
        <v>0</v>
      </c>
      <c r="BH40" s="22">
        <f t="shared" si="8"/>
        <v>0</v>
      </c>
      <c r="BI40" s="22">
        <f t="shared" si="9"/>
        <v>0</v>
      </c>
      <c r="BJ40" s="22">
        <f t="shared" si="10"/>
        <v>0</v>
      </c>
      <c r="BK40" s="22">
        <f t="shared" si="11"/>
        <v>0</v>
      </c>
      <c r="BL40" s="22">
        <f t="shared" si="12"/>
        <v>0</v>
      </c>
      <c r="BM40" s="22">
        <f t="shared" si="13"/>
        <v>0</v>
      </c>
    </row>
    <row r="41" spans="2:66" s="18" customFormat="1" ht="21" customHeight="1">
      <c r="B41" s="83">
        <f t="shared" si="15"/>
        <v>25</v>
      </c>
      <c r="C41" s="370"/>
      <c r="D41" s="371"/>
      <c r="E41" s="74"/>
      <c r="F41" s="75"/>
      <c r="G41" s="76"/>
      <c r="H41" s="77"/>
      <c r="I41" s="75"/>
      <c r="J41" s="78"/>
      <c r="K41" s="77"/>
      <c r="L41" s="79"/>
      <c r="M41" s="78"/>
      <c r="N41" s="77"/>
      <c r="O41" s="79"/>
      <c r="P41" s="78"/>
      <c r="Q41" s="77"/>
      <c r="R41" s="75"/>
      <c r="S41" s="78"/>
      <c r="T41" s="77"/>
      <c r="U41" s="75"/>
      <c r="V41" s="78"/>
      <c r="W41" s="77"/>
      <c r="X41" s="75"/>
      <c r="Y41" s="78"/>
      <c r="Z41" s="77"/>
      <c r="AA41" s="75"/>
      <c r="AB41" s="78"/>
      <c r="AC41" s="77"/>
      <c r="AD41" s="75"/>
      <c r="AE41" s="78"/>
      <c r="AF41" s="77"/>
      <c r="AG41" s="75"/>
      <c r="AH41" s="78"/>
      <c r="AI41" s="77"/>
      <c r="AJ41" s="75"/>
      <c r="AK41" s="78"/>
      <c r="AL41" s="77"/>
      <c r="AM41" s="75"/>
      <c r="AN41" s="76"/>
      <c r="AO41" s="80"/>
      <c r="AP41" s="284">
        <f t="shared" si="17"/>
        <v>0</v>
      </c>
      <c r="AQ41" s="285">
        <f t="shared" si="17"/>
        <v>0</v>
      </c>
      <c r="AR41" s="286">
        <f t="shared" si="14"/>
        <v>0</v>
      </c>
      <c r="AS41" s="287">
        <f t="shared" si="16"/>
        <v>0</v>
      </c>
      <c r="BA41" s="22">
        <f t="shared" si="1"/>
        <v>0</v>
      </c>
      <c r="BB41" s="22">
        <f t="shared" si="2"/>
        <v>0</v>
      </c>
      <c r="BC41" s="22">
        <f t="shared" si="3"/>
        <v>0</v>
      </c>
      <c r="BD41" s="22">
        <f t="shared" si="4"/>
        <v>0</v>
      </c>
      <c r="BE41" s="22">
        <f t="shared" si="5"/>
        <v>0</v>
      </c>
      <c r="BF41" s="22">
        <f t="shared" si="6"/>
        <v>0</v>
      </c>
      <c r="BG41" s="22">
        <f t="shared" si="7"/>
        <v>0</v>
      </c>
      <c r="BH41" s="22">
        <f t="shared" si="8"/>
        <v>0</v>
      </c>
      <c r="BI41" s="22">
        <f t="shared" si="9"/>
        <v>0</v>
      </c>
      <c r="BJ41" s="22">
        <f t="shared" si="10"/>
        <v>0</v>
      </c>
      <c r="BK41" s="22">
        <f t="shared" si="11"/>
        <v>0</v>
      </c>
      <c r="BL41" s="22">
        <f t="shared" si="12"/>
        <v>0</v>
      </c>
      <c r="BM41" s="22">
        <f t="shared" si="13"/>
        <v>0</v>
      </c>
    </row>
    <row r="42" spans="2:66" s="18" customFormat="1" ht="21" customHeight="1">
      <c r="B42" s="83">
        <f t="shared" si="15"/>
        <v>26</v>
      </c>
      <c r="C42" s="370"/>
      <c r="D42" s="371"/>
      <c r="E42" s="74"/>
      <c r="F42" s="75"/>
      <c r="G42" s="76"/>
      <c r="H42" s="77"/>
      <c r="I42" s="75"/>
      <c r="J42" s="78"/>
      <c r="K42" s="77"/>
      <c r="L42" s="79"/>
      <c r="M42" s="78"/>
      <c r="N42" s="77"/>
      <c r="O42" s="79"/>
      <c r="P42" s="78"/>
      <c r="Q42" s="77"/>
      <c r="R42" s="75"/>
      <c r="S42" s="78"/>
      <c r="T42" s="77"/>
      <c r="U42" s="75"/>
      <c r="V42" s="78"/>
      <c r="W42" s="77"/>
      <c r="X42" s="75"/>
      <c r="Y42" s="78"/>
      <c r="Z42" s="77"/>
      <c r="AA42" s="75"/>
      <c r="AB42" s="78"/>
      <c r="AC42" s="77"/>
      <c r="AD42" s="75"/>
      <c r="AE42" s="78"/>
      <c r="AF42" s="77"/>
      <c r="AG42" s="75"/>
      <c r="AH42" s="78"/>
      <c r="AI42" s="77"/>
      <c r="AJ42" s="75"/>
      <c r="AK42" s="78"/>
      <c r="AL42" s="77"/>
      <c r="AM42" s="75"/>
      <c r="AN42" s="76"/>
      <c r="AO42" s="80"/>
      <c r="AP42" s="284">
        <f t="shared" si="17"/>
        <v>0</v>
      </c>
      <c r="AQ42" s="285">
        <f t="shared" si="17"/>
        <v>0</v>
      </c>
      <c r="AR42" s="286">
        <f t="shared" si="14"/>
        <v>0</v>
      </c>
      <c r="AS42" s="287">
        <f t="shared" si="16"/>
        <v>0</v>
      </c>
      <c r="BA42" s="22">
        <f t="shared" si="1"/>
        <v>0</v>
      </c>
      <c r="BB42" s="22">
        <f t="shared" si="2"/>
        <v>0</v>
      </c>
      <c r="BC42" s="22">
        <f t="shared" si="3"/>
        <v>0</v>
      </c>
      <c r="BD42" s="22">
        <f t="shared" si="4"/>
        <v>0</v>
      </c>
      <c r="BE42" s="22">
        <f t="shared" si="5"/>
        <v>0</v>
      </c>
      <c r="BF42" s="22">
        <f t="shared" si="6"/>
        <v>0</v>
      </c>
      <c r="BG42" s="22">
        <f t="shared" si="7"/>
        <v>0</v>
      </c>
      <c r="BH42" s="22">
        <f t="shared" si="8"/>
        <v>0</v>
      </c>
      <c r="BI42" s="22">
        <f t="shared" si="9"/>
        <v>0</v>
      </c>
      <c r="BJ42" s="22">
        <f t="shared" si="10"/>
        <v>0</v>
      </c>
      <c r="BK42" s="22">
        <f t="shared" si="11"/>
        <v>0</v>
      </c>
      <c r="BL42" s="22">
        <f t="shared" si="12"/>
        <v>0</v>
      </c>
      <c r="BM42" s="22">
        <f t="shared" si="13"/>
        <v>0</v>
      </c>
    </row>
    <row r="43" spans="2:66" s="18" customFormat="1" ht="21" customHeight="1">
      <c r="B43" s="83">
        <f t="shared" si="15"/>
        <v>27</v>
      </c>
      <c r="C43" s="370"/>
      <c r="D43" s="371"/>
      <c r="E43" s="74"/>
      <c r="F43" s="75"/>
      <c r="G43" s="76"/>
      <c r="H43" s="77"/>
      <c r="I43" s="75"/>
      <c r="J43" s="78"/>
      <c r="K43" s="77"/>
      <c r="L43" s="79"/>
      <c r="M43" s="78"/>
      <c r="N43" s="77"/>
      <c r="O43" s="79"/>
      <c r="P43" s="78"/>
      <c r="Q43" s="77"/>
      <c r="R43" s="75"/>
      <c r="S43" s="78"/>
      <c r="T43" s="77"/>
      <c r="U43" s="75"/>
      <c r="V43" s="78"/>
      <c r="W43" s="77"/>
      <c r="X43" s="75"/>
      <c r="Y43" s="78"/>
      <c r="Z43" s="77"/>
      <c r="AA43" s="75"/>
      <c r="AB43" s="78"/>
      <c r="AC43" s="77"/>
      <c r="AD43" s="75"/>
      <c r="AE43" s="78"/>
      <c r="AF43" s="77"/>
      <c r="AG43" s="75"/>
      <c r="AH43" s="78"/>
      <c r="AI43" s="77"/>
      <c r="AJ43" s="75"/>
      <c r="AK43" s="78"/>
      <c r="AL43" s="77"/>
      <c r="AM43" s="75"/>
      <c r="AN43" s="76"/>
      <c r="AO43" s="80"/>
      <c r="AP43" s="284">
        <f t="shared" si="17"/>
        <v>0</v>
      </c>
      <c r="AQ43" s="285">
        <f t="shared" si="17"/>
        <v>0</v>
      </c>
      <c r="AR43" s="286">
        <f t="shared" si="14"/>
        <v>0</v>
      </c>
      <c r="AS43" s="287">
        <f t="shared" si="16"/>
        <v>0</v>
      </c>
      <c r="BA43" s="22">
        <f t="shared" si="1"/>
        <v>0</v>
      </c>
      <c r="BB43" s="22">
        <f t="shared" si="2"/>
        <v>0</v>
      </c>
      <c r="BC43" s="22">
        <f t="shared" si="3"/>
        <v>0</v>
      </c>
      <c r="BD43" s="22">
        <f t="shared" si="4"/>
        <v>0</v>
      </c>
      <c r="BE43" s="22">
        <f t="shared" si="5"/>
        <v>0</v>
      </c>
      <c r="BF43" s="22">
        <f t="shared" si="6"/>
        <v>0</v>
      </c>
      <c r="BG43" s="22">
        <f t="shared" si="7"/>
        <v>0</v>
      </c>
      <c r="BH43" s="22">
        <f t="shared" si="8"/>
        <v>0</v>
      </c>
      <c r="BI43" s="22">
        <f t="shared" si="9"/>
        <v>0</v>
      </c>
      <c r="BJ43" s="22">
        <f t="shared" si="10"/>
        <v>0</v>
      </c>
      <c r="BK43" s="22">
        <f t="shared" si="11"/>
        <v>0</v>
      </c>
      <c r="BL43" s="22">
        <f t="shared" si="12"/>
        <v>0</v>
      </c>
      <c r="BM43" s="22">
        <f t="shared" si="13"/>
        <v>0</v>
      </c>
    </row>
    <row r="44" spans="2:66" s="18" customFormat="1" ht="21" customHeight="1">
      <c r="B44" s="83">
        <f t="shared" si="15"/>
        <v>28</v>
      </c>
      <c r="C44" s="370"/>
      <c r="D44" s="371"/>
      <c r="E44" s="74"/>
      <c r="F44" s="75"/>
      <c r="G44" s="76"/>
      <c r="H44" s="77"/>
      <c r="I44" s="75"/>
      <c r="J44" s="78"/>
      <c r="K44" s="77"/>
      <c r="L44" s="79"/>
      <c r="M44" s="78"/>
      <c r="N44" s="77"/>
      <c r="O44" s="79"/>
      <c r="P44" s="78"/>
      <c r="Q44" s="77"/>
      <c r="R44" s="75"/>
      <c r="S44" s="78"/>
      <c r="T44" s="77"/>
      <c r="U44" s="75"/>
      <c r="V44" s="78"/>
      <c r="W44" s="77"/>
      <c r="X44" s="75"/>
      <c r="Y44" s="78"/>
      <c r="Z44" s="77"/>
      <c r="AA44" s="75"/>
      <c r="AB44" s="78"/>
      <c r="AC44" s="77"/>
      <c r="AD44" s="75"/>
      <c r="AE44" s="78"/>
      <c r="AF44" s="77"/>
      <c r="AG44" s="75"/>
      <c r="AH44" s="78"/>
      <c r="AI44" s="77"/>
      <c r="AJ44" s="75"/>
      <c r="AK44" s="78"/>
      <c r="AL44" s="77"/>
      <c r="AM44" s="75"/>
      <c r="AN44" s="76"/>
      <c r="AO44" s="80"/>
      <c r="AP44" s="284">
        <f t="shared" si="17"/>
        <v>0</v>
      </c>
      <c r="AQ44" s="285">
        <f t="shared" si="17"/>
        <v>0</v>
      </c>
      <c r="AR44" s="286">
        <f t="shared" si="14"/>
        <v>0</v>
      </c>
      <c r="AS44" s="288">
        <f t="shared" si="16"/>
        <v>0</v>
      </c>
      <c r="BA44" s="22">
        <f t="shared" si="1"/>
        <v>0</v>
      </c>
      <c r="BB44" s="22">
        <f t="shared" si="2"/>
        <v>0</v>
      </c>
      <c r="BC44" s="22">
        <f t="shared" si="3"/>
        <v>0</v>
      </c>
      <c r="BD44" s="22">
        <f t="shared" si="4"/>
        <v>0</v>
      </c>
      <c r="BE44" s="22">
        <f t="shared" si="5"/>
        <v>0</v>
      </c>
      <c r="BF44" s="22">
        <f t="shared" si="6"/>
        <v>0</v>
      </c>
      <c r="BG44" s="22">
        <f t="shared" si="7"/>
        <v>0</v>
      </c>
      <c r="BH44" s="22">
        <f t="shared" si="8"/>
        <v>0</v>
      </c>
      <c r="BI44" s="22">
        <f t="shared" si="9"/>
        <v>0</v>
      </c>
      <c r="BJ44" s="22">
        <f t="shared" si="10"/>
        <v>0</v>
      </c>
      <c r="BK44" s="22">
        <f t="shared" si="11"/>
        <v>0</v>
      </c>
      <c r="BL44" s="22">
        <f t="shared" si="12"/>
        <v>0</v>
      </c>
      <c r="BM44" s="22">
        <f t="shared" si="13"/>
        <v>0</v>
      </c>
    </row>
    <row r="45" spans="2:66" s="18" customFormat="1" ht="21" customHeight="1">
      <c r="B45" s="83">
        <f t="shared" si="15"/>
        <v>29</v>
      </c>
      <c r="C45" s="370"/>
      <c r="D45" s="371"/>
      <c r="E45" s="74"/>
      <c r="F45" s="75"/>
      <c r="G45" s="76"/>
      <c r="H45" s="77"/>
      <c r="I45" s="75"/>
      <c r="J45" s="78"/>
      <c r="K45" s="77"/>
      <c r="L45" s="79"/>
      <c r="M45" s="78"/>
      <c r="N45" s="77"/>
      <c r="O45" s="79"/>
      <c r="P45" s="78"/>
      <c r="Q45" s="77"/>
      <c r="R45" s="75"/>
      <c r="S45" s="78"/>
      <c r="T45" s="77"/>
      <c r="U45" s="75"/>
      <c r="V45" s="78"/>
      <c r="W45" s="77"/>
      <c r="X45" s="75"/>
      <c r="Y45" s="78"/>
      <c r="Z45" s="77"/>
      <c r="AA45" s="75"/>
      <c r="AB45" s="78"/>
      <c r="AC45" s="77"/>
      <c r="AD45" s="75"/>
      <c r="AE45" s="78"/>
      <c r="AF45" s="77"/>
      <c r="AG45" s="75"/>
      <c r="AH45" s="78"/>
      <c r="AI45" s="77"/>
      <c r="AJ45" s="75"/>
      <c r="AK45" s="78"/>
      <c r="AL45" s="77"/>
      <c r="AM45" s="75"/>
      <c r="AN45" s="76"/>
      <c r="AO45" s="80"/>
      <c r="AP45" s="284">
        <f t="shared" si="17"/>
        <v>0</v>
      </c>
      <c r="AQ45" s="285">
        <f t="shared" si="17"/>
        <v>0</v>
      </c>
      <c r="AR45" s="286">
        <f t="shared" si="14"/>
        <v>0</v>
      </c>
      <c r="AS45" s="288">
        <f t="shared" si="16"/>
        <v>0</v>
      </c>
      <c r="BA45" s="22">
        <f t="shared" si="1"/>
        <v>0</v>
      </c>
      <c r="BB45" s="22">
        <f t="shared" si="2"/>
        <v>0</v>
      </c>
      <c r="BC45" s="22">
        <f t="shared" si="3"/>
        <v>0</v>
      </c>
      <c r="BD45" s="22">
        <f t="shared" si="4"/>
        <v>0</v>
      </c>
      <c r="BE45" s="22">
        <f t="shared" si="5"/>
        <v>0</v>
      </c>
      <c r="BF45" s="22">
        <f t="shared" si="6"/>
        <v>0</v>
      </c>
      <c r="BG45" s="22">
        <f t="shared" si="7"/>
        <v>0</v>
      </c>
      <c r="BH45" s="22">
        <f t="shared" si="8"/>
        <v>0</v>
      </c>
      <c r="BI45" s="22">
        <f t="shared" si="9"/>
        <v>0</v>
      </c>
      <c r="BJ45" s="22">
        <f t="shared" si="10"/>
        <v>0</v>
      </c>
      <c r="BK45" s="22">
        <f t="shared" si="11"/>
        <v>0</v>
      </c>
      <c r="BL45" s="22">
        <f t="shared" si="12"/>
        <v>0</v>
      </c>
      <c r="BM45" s="22">
        <f t="shared" si="13"/>
        <v>0</v>
      </c>
    </row>
    <row r="46" spans="2:66" s="18" customFormat="1" ht="21" customHeight="1">
      <c r="B46" s="83">
        <f t="shared" si="15"/>
        <v>30</v>
      </c>
      <c r="C46" s="370"/>
      <c r="D46" s="371"/>
      <c r="E46" s="74"/>
      <c r="F46" s="75"/>
      <c r="G46" s="76"/>
      <c r="H46" s="77"/>
      <c r="I46" s="75"/>
      <c r="J46" s="78"/>
      <c r="K46" s="77"/>
      <c r="L46" s="79"/>
      <c r="M46" s="78"/>
      <c r="N46" s="77"/>
      <c r="O46" s="79"/>
      <c r="P46" s="78"/>
      <c r="Q46" s="77"/>
      <c r="R46" s="75"/>
      <c r="S46" s="78"/>
      <c r="T46" s="77"/>
      <c r="U46" s="75"/>
      <c r="V46" s="78"/>
      <c r="W46" s="77"/>
      <c r="X46" s="75"/>
      <c r="Y46" s="78"/>
      <c r="Z46" s="77"/>
      <c r="AA46" s="75"/>
      <c r="AB46" s="78"/>
      <c r="AC46" s="77"/>
      <c r="AD46" s="75"/>
      <c r="AE46" s="78"/>
      <c r="AF46" s="77"/>
      <c r="AG46" s="75"/>
      <c r="AH46" s="78"/>
      <c r="AI46" s="77"/>
      <c r="AJ46" s="75"/>
      <c r="AK46" s="78"/>
      <c r="AL46" s="77"/>
      <c r="AM46" s="75"/>
      <c r="AN46" s="76"/>
      <c r="AO46" s="80"/>
      <c r="AP46" s="284">
        <f t="shared" si="17"/>
        <v>0</v>
      </c>
      <c r="AQ46" s="285">
        <f t="shared" si="17"/>
        <v>0</v>
      </c>
      <c r="AR46" s="286">
        <f t="shared" si="14"/>
        <v>0</v>
      </c>
      <c r="AS46" s="288">
        <f t="shared" si="16"/>
        <v>0</v>
      </c>
      <c r="BA46" s="22">
        <f t="shared" si="1"/>
        <v>0</v>
      </c>
      <c r="BB46" s="22">
        <f t="shared" si="2"/>
        <v>0</v>
      </c>
      <c r="BC46" s="22">
        <f t="shared" si="3"/>
        <v>0</v>
      </c>
      <c r="BD46" s="22">
        <f t="shared" si="4"/>
        <v>0</v>
      </c>
      <c r="BE46" s="22">
        <f t="shared" si="5"/>
        <v>0</v>
      </c>
      <c r="BF46" s="22">
        <f t="shared" si="6"/>
        <v>0</v>
      </c>
      <c r="BG46" s="22">
        <f t="shared" si="7"/>
        <v>0</v>
      </c>
      <c r="BH46" s="22">
        <f t="shared" si="8"/>
        <v>0</v>
      </c>
      <c r="BI46" s="22">
        <f t="shared" si="9"/>
        <v>0</v>
      </c>
      <c r="BJ46" s="22">
        <f t="shared" si="10"/>
        <v>0</v>
      </c>
      <c r="BK46" s="22">
        <f t="shared" si="11"/>
        <v>0</v>
      </c>
      <c r="BL46" s="22">
        <f t="shared" si="12"/>
        <v>0</v>
      </c>
      <c r="BM46" s="22">
        <f t="shared" si="13"/>
        <v>0</v>
      </c>
    </row>
    <row r="47" spans="2:66" s="18" customFormat="1" ht="21" customHeight="1">
      <c r="B47" s="83">
        <f t="shared" si="15"/>
        <v>31</v>
      </c>
      <c r="C47" s="370"/>
      <c r="D47" s="371"/>
      <c r="E47" s="74"/>
      <c r="F47" s="75"/>
      <c r="G47" s="76"/>
      <c r="H47" s="77"/>
      <c r="I47" s="75"/>
      <c r="J47" s="78"/>
      <c r="K47" s="77"/>
      <c r="L47" s="79"/>
      <c r="M47" s="78"/>
      <c r="N47" s="77"/>
      <c r="O47" s="79"/>
      <c r="P47" s="78"/>
      <c r="Q47" s="77"/>
      <c r="R47" s="75"/>
      <c r="S47" s="78"/>
      <c r="T47" s="77"/>
      <c r="U47" s="75"/>
      <c r="V47" s="78"/>
      <c r="W47" s="77"/>
      <c r="X47" s="75"/>
      <c r="Y47" s="78"/>
      <c r="Z47" s="77"/>
      <c r="AA47" s="75"/>
      <c r="AB47" s="78"/>
      <c r="AC47" s="77"/>
      <c r="AD47" s="75"/>
      <c r="AE47" s="78"/>
      <c r="AF47" s="77"/>
      <c r="AG47" s="75"/>
      <c r="AH47" s="78"/>
      <c r="AI47" s="77"/>
      <c r="AJ47" s="75"/>
      <c r="AK47" s="78"/>
      <c r="AL47" s="77"/>
      <c r="AM47" s="75"/>
      <c r="AN47" s="76"/>
      <c r="AO47" s="80"/>
      <c r="AP47" s="284">
        <f t="shared" si="17"/>
        <v>0</v>
      </c>
      <c r="AQ47" s="285">
        <f t="shared" si="17"/>
        <v>0</v>
      </c>
      <c r="AR47" s="286">
        <f t="shared" si="14"/>
        <v>0</v>
      </c>
      <c r="AS47" s="288">
        <f t="shared" si="16"/>
        <v>0</v>
      </c>
      <c r="BA47" s="22">
        <f t="shared" si="1"/>
        <v>0</v>
      </c>
      <c r="BB47" s="22">
        <f t="shared" si="2"/>
        <v>0</v>
      </c>
      <c r="BC47" s="22">
        <f t="shared" si="3"/>
        <v>0</v>
      </c>
      <c r="BD47" s="22">
        <f t="shared" si="4"/>
        <v>0</v>
      </c>
      <c r="BE47" s="22">
        <f t="shared" si="5"/>
        <v>0</v>
      </c>
      <c r="BF47" s="22">
        <f t="shared" si="6"/>
        <v>0</v>
      </c>
      <c r="BG47" s="22">
        <f t="shared" si="7"/>
        <v>0</v>
      </c>
      <c r="BH47" s="22">
        <f t="shared" si="8"/>
        <v>0</v>
      </c>
      <c r="BI47" s="22">
        <f t="shared" si="9"/>
        <v>0</v>
      </c>
      <c r="BJ47" s="22">
        <f t="shared" si="10"/>
        <v>0</v>
      </c>
      <c r="BK47" s="22">
        <f t="shared" si="11"/>
        <v>0</v>
      </c>
      <c r="BL47" s="22">
        <f t="shared" si="12"/>
        <v>0</v>
      </c>
      <c r="BM47" s="22">
        <f t="shared" si="13"/>
        <v>0</v>
      </c>
      <c r="BN47" s="17"/>
    </row>
    <row r="48" spans="2:66" s="18" customFormat="1" ht="21" customHeight="1">
      <c r="B48" s="83">
        <f t="shared" si="15"/>
        <v>32</v>
      </c>
      <c r="C48" s="370"/>
      <c r="D48" s="371"/>
      <c r="E48" s="74"/>
      <c r="F48" s="75"/>
      <c r="G48" s="76"/>
      <c r="H48" s="77"/>
      <c r="I48" s="75"/>
      <c r="J48" s="78"/>
      <c r="K48" s="77"/>
      <c r="L48" s="79"/>
      <c r="M48" s="78"/>
      <c r="N48" s="77"/>
      <c r="O48" s="79"/>
      <c r="P48" s="78"/>
      <c r="Q48" s="77"/>
      <c r="R48" s="75"/>
      <c r="S48" s="78"/>
      <c r="T48" s="77"/>
      <c r="U48" s="75"/>
      <c r="V48" s="78"/>
      <c r="W48" s="77"/>
      <c r="X48" s="75"/>
      <c r="Y48" s="78"/>
      <c r="Z48" s="77"/>
      <c r="AA48" s="75"/>
      <c r="AB48" s="78"/>
      <c r="AC48" s="77"/>
      <c r="AD48" s="75"/>
      <c r="AE48" s="78"/>
      <c r="AF48" s="77"/>
      <c r="AG48" s="75"/>
      <c r="AH48" s="78"/>
      <c r="AI48" s="77"/>
      <c r="AJ48" s="75"/>
      <c r="AK48" s="78"/>
      <c r="AL48" s="77"/>
      <c r="AM48" s="75"/>
      <c r="AN48" s="76"/>
      <c r="AO48" s="80"/>
      <c r="AP48" s="284">
        <f t="shared" si="17"/>
        <v>0</v>
      </c>
      <c r="AQ48" s="285">
        <f t="shared" si="17"/>
        <v>0</v>
      </c>
      <c r="AR48" s="286">
        <f t="shared" si="14"/>
        <v>0</v>
      </c>
      <c r="AS48" s="288">
        <f t="shared" si="16"/>
        <v>0</v>
      </c>
      <c r="BA48" s="22">
        <f t="shared" si="1"/>
        <v>0</v>
      </c>
      <c r="BB48" s="22">
        <f t="shared" si="2"/>
        <v>0</v>
      </c>
      <c r="BC48" s="22">
        <f t="shared" si="3"/>
        <v>0</v>
      </c>
      <c r="BD48" s="22">
        <f t="shared" si="4"/>
        <v>0</v>
      </c>
      <c r="BE48" s="22">
        <f t="shared" si="5"/>
        <v>0</v>
      </c>
      <c r="BF48" s="22">
        <f t="shared" si="6"/>
        <v>0</v>
      </c>
      <c r="BG48" s="22">
        <f t="shared" si="7"/>
        <v>0</v>
      </c>
      <c r="BH48" s="22">
        <f t="shared" si="8"/>
        <v>0</v>
      </c>
      <c r="BI48" s="22">
        <f t="shared" si="9"/>
        <v>0</v>
      </c>
      <c r="BJ48" s="22">
        <f t="shared" si="10"/>
        <v>0</v>
      </c>
      <c r="BK48" s="22">
        <f t="shared" si="11"/>
        <v>0</v>
      </c>
      <c r="BL48" s="22">
        <f t="shared" si="12"/>
        <v>0</v>
      </c>
      <c r="BM48" s="22">
        <f t="shared" si="13"/>
        <v>0</v>
      </c>
      <c r="BN48" s="5"/>
    </row>
    <row r="49" spans="1:66" s="18" customFormat="1" ht="21" customHeight="1">
      <c r="B49" s="83">
        <f t="shared" si="15"/>
        <v>33</v>
      </c>
      <c r="C49" s="370"/>
      <c r="D49" s="371"/>
      <c r="E49" s="74"/>
      <c r="F49" s="75"/>
      <c r="G49" s="76"/>
      <c r="H49" s="77"/>
      <c r="I49" s="75"/>
      <c r="J49" s="78"/>
      <c r="K49" s="77"/>
      <c r="L49" s="79"/>
      <c r="M49" s="78"/>
      <c r="N49" s="77"/>
      <c r="O49" s="79"/>
      <c r="P49" s="78"/>
      <c r="Q49" s="77"/>
      <c r="R49" s="75"/>
      <c r="S49" s="78"/>
      <c r="T49" s="77"/>
      <c r="U49" s="75"/>
      <c r="V49" s="78"/>
      <c r="W49" s="77"/>
      <c r="X49" s="75"/>
      <c r="Y49" s="78"/>
      <c r="Z49" s="77"/>
      <c r="AA49" s="75"/>
      <c r="AB49" s="78"/>
      <c r="AC49" s="77"/>
      <c r="AD49" s="75"/>
      <c r="AE49" s="78"/>
      <c r="AF49" s="77"/>
      <c r="AG49" s="75"/>
      <c r="AH49" s="78"/>
      <c r="AI49" s="77"/>
      <c r="AJ49" s="75"/>
      <c r="AK49" s="78"/>
      <c r="AL49" s="77"/>
      <c r="AM49" s="75"/>
      <c r="AN49" s="76"/>
      <c r="AO49" s="80"/>
      <c r="AP49" s="284">
        <f t="shared" si="17"/>
        <v>0</v>
      </c>
      <c r="AQ49" s="285">
        <f t="shared" si="17"/>
        <v>0</v>
      </c>
      <c r="AR49" s="286">
        <f t="shared" si="14"/>
        <v>0</v>
      </c>
      <c r="AS49" s="288">
        <f t="shared" si="16"/>
        <v>0</v>
      </c>
      <c r="BA49" s="22">
        <f t="shared" si="1"/>
        <v>0</v>
      </c>
      <c r="BB49" s="22">
        <f t="shared" si="2"/>
        <v>0</v>
      </c>
      <c r="BC49" s="22">
        <f t="shared" si="3"/>
        <v>0</v>
      </c>
      <c r="BD49" s="22">
        <f t="shared" si="4"/>
        <v>0</v>
      </c>
      <c r="BE49" s="22">
        <f t="shared" si="5"/>
        <v>0</v>
      </c>
      <c r="BF49" s="22">
        <f t="shared" si="6"/>
        <v>0</v>
      </c>
      <c r="BG49" s="22">
        <f t="shared" si="7"/>
        <v>0</v>
      </c>
      <c r="BH49" s="22">
        <f t="shared" si="8"/>
        <v>0</v>
      </c>
      <c r="BI49" s="22">
        <f t="shared" si="9"/>
        <v>0</v>
      </c>
      <c r="BJ49" s="22">
        <f t="shared" si="10"/>
        <v>0</v>
      </c>
      <c r="BK49" s="22">
        <f t="shared" si="11"/>
        <v>0</v>
      </c>
      <c r="BL49" s="22">
        <f t="shared" si="12"/>
        <v>0</v>
      </c>
      <c r="BM49" s="22">
        <f t="shared" si="13"/>
        <v>0</v>
      </c>
      <c r="BN49" s="5"/>
    </row>
    <row r="50" spans="1:66" s="18" customFormat="1" ht="21" customHeight="1">
      <c r="B50" s="83">
        <f t="shared" si="15"/>
        <v>34</v>
      </c>
      <c r="C50" s="370"/>
      <c r="D50" s="371"/>
      <c r="E50" s="74"/>
      <c r="F50" s="75"/>
      <c r="G50" s="76"/>
      <c r="H50" s="77"/>
      <c r="I50" s="75"/>
      <c r="J50" s="78"/>
      <c r="K50" s="77"/>
      <c r="L50" s="79"/>
      <c r="M50" s="78"/>
      <c r="N50" s="77"/>
      <c r="O50" s="79"/>
      <c r="P50" s="78"/>
      <c r="Q50" s="77"/>
      <c r="R50" s="75"/>
      <c r="S50" s="78"/>
      <c r="T50" s="77"/>
      <c r="U50" s="75"/>
      <c r="V50" s="78"/>
      <c r="W50" s="77"/>
      <c r="X50" s="75"/>
      <c r="Y50" s="78"/>
      <c r="Z50" s="77"/>
      <c r="AA50" s="75"/>
      <c r="AB50" s="78"/>
      <c r="AC50" s="77"/>
      <c r="AD50" s="75"/>
      <c r="AE50" s="78"/>
      <c r="AF50" s="77"/>
      <c r="AG50" s="75"/>
      <c r="AH50" s="78"/>
      <c r="AI50" s="77"/>
      <c r="AJ50" s="75"/>
      <c r="AK50" s="78"/>
      <c r="AL50" s="77"/>
      <c r="AM50" s="75"/>
      <c r="AN50" s="76"/>
      <c r="AO50" s="80"/>
      <c r="AP50" s="284">
        <f t="shared" si="17"/>
        <v>0</v>
      </c>
      <c r="AQ50" s="285">
        <f t="shared" si="17"/>
        <v>0</v>
      </c>
      <c r="AR50" s="286">
        <f t="shared" si="14"/>
        <v>0</v>
      </c>
      <c r="AS50" s="288">
        <f t="shared" si="16"/>
        <v>0</v>
      </c>
      <c r="BA50" s="22">
        <f t="shared" si="1"/>
        <v>0</v>
      </c>
      <c r="BB50" s="22">
        <f t="shared" si="2"/>
        <v>0</v>
      </c>
      <c r="BC50" s="22">
        <f t="shared" si="3"/>
        <v>0</v>
      </c>
      <c r="BD50" s="22">
        <f t="shared" si="4"/>
        <v>0</v>
      </c>
      <c r="BE50" s="22">
        <f t="shared" si="5"/>
        <v>0</v>
      </c>
      <c r="BF50" s="22">
        <f t="shared" si="6"/>
        <v>0</v>
      </c>
      <c r="BG50" s="22">
        <f t="shared" si="7"/>
        <v>0</v>
      </c>
      <c r="BH50" s="22">
        <f t="shared" si="8"/>
        <v>0</v>
      </c>
      <c r="BI50" s="22">
        <f t="shared" si="9"/>
        <v>0</v>
      </c>
      <c r="BJ50" s="22">
        <f t="shared" si="10"/>
        <v>0</v>
      </c>
      <c r="BK50" s="22">
        <f t="shared" si="11"/>
        <v>0</v>
      </c>
      <c r="BL50" s="22">
        <f t="shared" si="12"/>
        <v>0</v>
      </c>
      <c r="BM50" s="22">
        <f t="shared" si="13"/>
        <v>0</v>
      </c>
      <c r="BN50" s="5"/>
    </row>
    <row r="51" spans="1:66" s="18" customFormat="1" ht="21" customHeight="1">
      <c r="B51" s="83">
        <f t="shared" si="15"/>
        <v>35</v>
      </c>
      <c r="C51" s="370"/>
      <c r="D51" s="371"/>
      <c r="E51" s="74"/>
      <c r="F51" s="75"/>
      <c r="G51" s="76"/>
      <c r="H51" s="77"/>
      <c r="I51" s="75"/>
      <c r="J51" s="78"/>
      <c r="K51" s="77"/>
      <c r="L51" s="79"/>
      <c r="M51" s="78"/>
      <c r="N51" s="77"/>
      <c r="O51" s="79"/>
      <c r="P51" s="78"/>
      <c r="Q51" s="77"/>
      <c r="R51" s="75"/>
      <c r="S51" s="78"/>
      <c r="T51" s="77"/>
      <c r="U51" s="75"/>
      <c r="V51" s="78"/>
      <c r="W51" s="77"/>
      <c r="X51" s="75"/>
      <c r="Y51" s="78"/>
      <c r="Z51" s="77"/>
      <c r="AA51" s="75"/>
      <c r="AB51" s="78"/>
      <c r="AC51" s="77"/>
      <c r="AD51" s="75"/>
      <c r="AE51" s="78"/>
      <c r="AF51" s="77"/>
      <c r="AG51" s="75"/>
      <c r="AH51" s="78"/>
      <c r="AI51" s="77"/>
      <c r="AJ51" s="75"/>
      <c r="AK51" s="78"/>
      <c r="AL51" s="77"/>
      <c r="AM51" s="75"/>
      <c r="AN51" s="76"/>
      <c r="AO51" s="80"/>
      <c r="AP51" s="284">
        <f t="shared" si="17"/>
        <v>0</v>
      </c>
      <c r="AQ51" s="285">
        <f t="shared" si="17"/>
        <v>0</v>
      </c>
      <c r="AR51" s="286">
        <f t="shared" si="14"/>
        <v>0</v>
      </c>
      <c r="AS51" s="288">
        <f t="shared" si="16"/>
        <v>0</v>
      </c>
      <c r="BA51" s="22">
        <f t="shared" si="1"/>
        <v>0</v>
      </c>
      <c r="BB51" s="22">
        <f t="shared" si="2"/>
        <v>0</v>
      </c>
      <c r="BC51" s="22">
        <f t="shared" si="3"/>
        <v>0</v>
      </c>
      <c r="BD51" s="22">
        <f t="shared" si="4"/>
        <v>0</v>
      </c>
      <c r="BE51" s="22">
        <f t="shared" si="5"/>
        <v>0</v>
      </c>
      <c r="BF51" s="22">
        <f t="shared" si="6"/>
        <v>0</v>
      </c>
      <c r="BG51" s="22">
        <f t="shared" si="7"/>
        <v>0</v>
      </c>
      <c r="BH51" s="22">
        <f t="shared" si="8"/>
        <v>0</v>
      </c>
      <c r="BI51" s="22">
        <f t="shared" si="9"/>
        <v>0</v>
      </c>
      <c r="BJ51" s="22">
        <f t="shared" si="10"/>
        <v>0</v>
      </c>
      <c r="BK51" s="22">
        <f t="shared" si="11"/>
        <v>0</v>
      </c>
      <c r="BL51" s="22">
        <f t="shared" si="12"/>
        <v>0</v>
      </c>
      <c r="BM51" s="22">
        <f t="shared" si="13"/>
        <v>0</v>
      </c>
      <c r="BN51" s="5"/>
    </row>
    <row r="52" spans="1:66" s="18" customFormat="1" ht="21" customHeight="1">
      <c r="B52" s="83">
        <f t="shared" si="15"/>
        <v>36</v>
      </c>
      <c r="C52" s="370"/>
      <c r="D52" s="371"/>
      <c r="E52" s="74"/>
      <c r="F52" s="75"/>
      <c r="G52" s="76"/>
      <c r="H52" s="77"/>
      <c r="I52" s="75"/>
      <c r="J52" s="78"/>
      <c r="K52" s="77"/>
      <c r="L52" s="79"/>
      <c r="M52" s="78"/>
      <c r="N52" s="77"/>
      <c r="O52" s="79"/>
      <c r="P52" s="78"/>
      <c r="Q52" s="77"/>
      <c r="R52" s="75"/>
      <c r="S52" s="78"/>
      <c r="T52" s="77"/>
      <c r="U52" s="75"/>
      <c r="V52" s="78"/>
      <c r="W52" s="77"/>
      <c r="X52" s="75"/>
      <c r="Y52" s="78"/>
      <c r="Z52" s="77"/>
      <c r="AA52" s="75"/>
      <c r="AB52" s="78"/>
      <c r="AC52" s="77"/>
      <c r="AD52" s="75"/>
      <c r="AE52" s="78"/>
      <c r="AF52" s="77"/>
      <c r="AG52" s="75"/>
      <c r="AH52" s="78"/>
      <c r="AI52" s="77"/>
      <c r="AJ52" s="75"/>
      <c r="AK52" s="78"/>
      <c r="AL52" s="77"/>
      <c r="AM52" s="75"/>
      <c r="AN52" s="76"/>
      <c r="AO52" s="80"/>
      <c r="AP52" s="284">
        <f>SUM(E52,H52,K52,N52,Q52,T52,W52,Z52,AC52,AF52,AI52,AL52)</f>
        <v>0</v>
      </c>
      <c r="AQ52" s="285">
        <f t="shared" si="17"/>
        <v>0</v>
      </c>
      <c r="AR52" s="286">
        <f t="shared" si="14"/>
        <v>0</v>
      </c>
      <c r="AS52" s="288">
        <f t="shared" si="16"/>
        <v>0</v>
      </c>
      <c r="BA52" s="22">
        <f t="shared" si="1"/>
        <v>0</v>
      </c>
      <c r="BB52" s="22">
        <f t="shared" si="2"/>
        <v>0</v>
      </c>
      <c r="BC52" s="22">
        <f t="shared" si="3"/>
        <v>0</v>
      </c>
      <c r="BD52" s="22">
        <f t="shared" si="4"/>
        <v>0</v>
      </c>
      <c r="BE52" s="22">
        <f t="shared" si="5"/>
        <v>0</v>
      </c>
      <c r="BF52" s="22">
        <f t="shared" si="6"/>
        <v>0</v>
      </c>
      <c r="BG52" s="22">
        <f t="shared" si="7"/>
        <v>0</v>
      </c>
      <c r="BH52" s="22">
        <f t="shared" si="8"/>
        <v>0</v>
      </c>
      <c r="BI52" s="22">
        <f t="shared" si="9"/>
        <v>0</v>
      </c>
      <c r="BJ52" s="22">
        <f t="shared" si="10"/>
        <v>0</v>
      </c>
      <c r="BK52" s="22">
        <f t="shared" si="11"/>
        <v>0</v>
      </c>
      <c r="BL52" s="22">
        <f t="shared" si="12"/>
        <v>0</v>
      </c>
      <c r="BM52" s="22">
        <f t="shared" si="13"/>
        <v>0</v>
      </c>
      <c r="BN52" s="5"/>
    </row>
    <row r="53" spans="1:66" s="18" customFormat="1" ht="21" customHeight="1">
      <c r="B53" s="83">
        <f t="shared" si="15"/>
        <v>37</v>
      </c>
      <c r="C53" s="370"/>
      <c r="D53" s="371"/>
      <c r="E53" s="74"/>
      <c r="F53" s="75"/>
      <c r="G53" s="76"/>
      <c r="H53" s="77"/>
      <c r="I53" s="75"/>
      <c r="J53" s="78"/>
      <c r="K53" s="77"/>
      <c r="L53" s="79"/>
      <c r="M53" s="78"/>
      <c r="N53" s="77"/>
      <c r="O53" s="79"/>
      <c r="P53" s="78"/>
      <c r="Q53" s="77"/>
      <c r="R53" s="75"/>
      <c r="S53" s="78"/>
      <c r="T53" s="77"/>
      <c r="U53" s="75"/>
      <c r="V53" s="78"/>
      <c r="W53" s="77"/>
      <c r="X53" s="75"/>
      <c r="Y53" s="78"/>
      <c r="Z53" s="77"/>
      <c r="AA53" s="75"/>
      <c r="AB53" s="78"/>
      <c r="AC53" s="77"/>
      <c r="AD53" s="75"/>
      <c r="AE53" s="78"/>
      <c r="AF53" s="77"/>
      <c r="AG53" s="75"/>
      <c r="AH53" s="78"/>
      <c r="AI53" s="77"/>
      <c r="AJ53" s="75"/>
      <c r="AK53" s="78"/>
      <c r="AL53" s="77"/>
      <c r="AM53" s="75"/>
      <c r="AN53" s="76"/>
      <c r="AO53" s="80"/>
      <c r="AP53" s="284">
        <f t="shared" si="17"/>
        <v>0</v>
      </c>
      <c r="AQ53" s="285">
        <f t="shared" si="17"/>
        <v>0</v>
      </c>
      <c r="AR53" s="286">
        <f t="shared" si="14"/>
        <v>0</v>
      </c>
      <c r="AS53" s="288">
        <f t="shared" si="16"/>
        <v>0</v>
      </c>
      <c r="BA53" s="22">
        <f t="shared" si="1"/>
        <v>0</v>
      </c>
      <c r="BB53" s="22">
        <f t="shared" si="2"/>
        <v>0</v>
      </c>
      <c r="BC53" s="22">
        <f t="shared" si="3"/>
        <v>0</v>
      </c>
      <c r="BD53" s="22">
        <f t="shared" si="4"/>
        <v>0</v>
      </c>
      <c r="BE53" s="22">
        <f t="shared" si="5"/>
        <v>0</v>
      </c>
      <c r="BF53" s="22">
        <f t="shared" si="6"/>
        <v>0</v>
      </c>
      <c r="BG53" s="22">
        <f t="shared" si="7"/>
        <v>0</v>
      </c>
      <c r="BH53" s="22">
        <f t="shared" si="8"/>
        <v>0</v>
      </c>
      <c r="BI53" s="22">
        <f t="shared" si="9"/>
        <v>0</v>
      </c>
      <c r="BJ53" s="22">
        <f t="shared" si="10"/>
        <v>0</v>
      </c>
      <c r="BK53" s="22">
        <f t="shared" si="11"/>
        <v>0</v>
      </c>
      <c r="BL53" s="22">
        <f t="shared" si="12"/>
        <v>0</v>
      </c>
      <c r="BM53" s="22">
        <f t="shared" si="13"/>
        <v>0</v>
      </c>
      <c r="BN53" s="5"/>
    </row>
    <row r="54" spans="1:66" s="18" customFormat="1" ht="21" customHeight="1">
      <c r="B54" s="83">
        <f t="shared" si="15"/>
        <v>38</v>
      </c>
      <c r="C54" s="370"/>
      <c r="D54" s="371"/>
      <c r="E54" s="74"/>
      <c r="F54" s="75"/>
      <c r="G54" s="76"/>
      <c r="H54" s="77"/>
      <c r="I54" s="75"/>
      <c r="J54" s="78"/>
      <c r="K54" s="77"/>
      <c r="L54" s="79"/>
      <c r="M54" s="78"/>
      <c r="N54" s="77"/>
      <c r="O54" s="79"/>
      <c r="P54" s="78"/>
      <c r="Q54" s="77"/>
      <c r="R54" s="75"/>
      <c r="S54" s="78"/>
      <c r="T54" s="77"/>
      <c r="U54" s="75"/>
      <c r="V54" s="78"/>
      <c r="W54" s="77"/>
      <c r="X54" s="75"/>
      <c r="Y54" s="78"/>
      <c r="Z54" s="77"/>
      <c r="AA54" s="75"/>
      <c r="AB54" s="78"/>
      <c r="AC54" s="77"/>
      <c r="AD54" s="75"/>
      <c r="AE54" s="78"/>
      <c r="AF54" s="77"/>
      <c r="AG54" s="75"/>
      <c r="AH54" s="78"/>
      <c r="AI54" s="77"/>
      <c r="AJ54" s="75"/>
      <c r="AK54" s="78"/>
      <c r="AL54" s="77"/>
      <c r="AM54" s="75"/>
      <c r="AN54" s="76"/>
      <c r="AO54" s="80"/>
      <c r="AP54" s="284">
        <f t="shared" si="17"/>
        <v>0</v>
      </c>
      <c r="AQ54" s="285">
        <f t="shared" si="17"/>
        <v>0</v>
      </c>
      <c r="AR54" s="286">
        <f t="shared" si="14"/>
        <v>0</v>
      </c>
      <c r="AS54" s="288">
        <f t="shared" si="16"/>
        <v>0</v>
      </c>
      <c r="BA54" s="22">
        <f t="shared" si="1"/>
        <v>0</v>
      </c>
      <c r="BB54" s="22">
        <f t="shared" si="2"/>
        <v>0</v>
      </c>
      <c r="BC54" s="22">
        <f t="shared" si="3"/>
        <v>0</v>
      </c>
      <c r="BD54" s="22">
        <f t="shared" si="4"/>
        <v>0</v>
      </c>
      <c r="BE54" s="22">
        <f t="shared" si="5"/>
        <v>0</v>
      </c>
      <c r="BF54" s="22">
        <f t="shared" si="6"/>
        <v>0</v>
      </c>
      <c r="BG54" s="22">
        <f t="shared" si="7"/>
        <v>0</v>
      </c>
      <c r="BH54" s="22">
        <f t="shared" si="8"/>
        <v>0</v>
      </c>
      <c r="BI54" s="22">
        <f t="shared" si="9"/>
        <v>0</v>
      </c>
      <c r="BJ54" s="22">
        <f t="shared" si="10"/>
        <v>0</v>
      </c>
      <c r="BK54" s="22">
        <f t="shared" si="11"/>
        <v>0</v>
      </c>
      <c r="BL54" s="22">
        <f t="shared" si="12"/>
        <v>0</v>
      </c>
      <c r="BM54" s="22">
        <f t="shared" si="13"/>
        <v>0</v>
      </c>
      <c r="BN54" s="5"/>
    </row>
    <row r="55" spans="1:66" s="18" customFormat="1" ht="21" customHeight="1">
      <c r="B55" s="83">
        <f t="shared" si="15"/>
        <v>39</v>
      </c>
      <c r="C55" s="370"/>
      <c r="D55" s="371"/>
      <c r="E55" s="74"/>
      <c r="F55" s="75"/>
      <c r="G55" s="76"/>
      <c r="H55" s="77"/>
      <c r="I55" s="75"/>
      <c r="J55" s="78"/>
      <c r="K55" s="77"/>
      <c r="L55" s="79"/>
      <c r="M55" s="78"/>
      <c r="N55" s="77"/>
      <c r="O55" s="79"/>
      <c r="P55" s="78"/>
      <c r="Q55" s="77"/>
      <c r="R55" s="75"/>
      <c r="S55" s="78"/>
      <c r="T55" s="77"/>
      <c r="U55" s="75"/>
      <c r="V55" s="78"/>
      <c r="W55" s="77"/>
      <c r="X55" s="75"/>
      <c r="Y55" s="78"/>
      <c r="Z55" s="77"/>
      <c r="AA55" s="75"/>
      <c r="AB55" s="78"/>
      <c r="AC55" s="77"/>
      <c r="AD55" s="75"/>
      <c r="AE55" s="78"/>
      <c r="AF55" s="77"/>
      <c r="AG55" s="75"/>
      <c r="AH55" s="78"/>
      <c r="AI55" s="77"/>
      <c r="AJ55" s="75"/>
      <c r="AK55" s="78"/>
      <c r="AL55" s="77"/>
      <c r="AM55" s="75"/>
      <c r="AN55" s="76"/>
      <c r="AO55" s="80"/>
      <c r="AP55" s="284">
        <f t="shared" si="17"/>
        <v>0</v>
      </c>
      <c r="AQ55" s="285">
        <f t="shared" si="17"/>
        <v>0</v>
      </c>
      <c r="AR55" s="286">
        <f t="shared" si="14"/>
        <v>0</v>
      </c>
      <c r="AS55" s="288">
        <f t="shared" si="16"/>
        <v>0</v>
      </c>
      <c r="BA55" s="22">
        <f t="shared" si="1"/>
        <v>0</v>
      </c>
      <c r="BB55" s="22">
        <f t="shared" si="2"/>
        <v>0</v>
      </c>
      <c r="BC55" s="22">
        <f t="shared" si="3"/>
        <v>0</v>
      </c>
      <c r="BD55" s="22">
        <f t="shared" si="4"/>
        <v>0</v>
      </c>
      <c r="BE55" s="22">
        <f t="shared" si="5"/>
        <v>0</v>
      </c>
      <c r="BF55" s="22">
        <f t="shared" si="6"/>
        <v>0</v>
      </c>
      <c r="BG55" s="22">
        <f t="shared" si="7"/>
        <v>0</v>
      </c>
      <c r="BH55" s="22">
        <f t="shared" si="8"/>
        <v>0</v>
      </c>
      <c r="BI55" s="22">
        <f t="shared" si="9"/>
        <v>0</v>
      </c>
      <c r="BJ55" s="22">
        <f t="shared" si="10"/>
        <v>0</v>
      </c>
      <c r="BK55" s="22">
        <f t="shared" si="11"/>
        <v>0</v>
      </c>
      <c r="BL55" s="22">
        <f t="shared" si="12"/>
        <v>0</v>
      </c>
      <c r="BM55" s="22">
        <f t="shared" si="13"/>
        <v>0</v>
      </c>
      <c r="BN55" s="5"/>
    </row>
    <row r="56" spans="1:66" s="18" customFormat="1" ht="21" customHeight="1" thickBot="1">
      <c r="B56" s="83">
        <f t="shared" si="15"/>
        <v>40</v>
      </c>
      <c r="C56" s="370"/>
      <c r="D56" s="371"/>
      <c r="E56" s="74"/>
      <c r="F56" s="75"/>
      <c r="G56" s="76"/>
      <c r="H56" s="77"/>
      <c r="I56" s="75"/>
      <c r="J56" s="78"/>
      <c r="K56" s="77"/>
      <c r="L56" s="79"/>
      <c r="M56" s="78"/>
      <c r="N56" s="77"/>
      <c r="O56" s="79"/>
      <c r="P56" s="78"/>
      <c r="Q56" s="77"/>
      <c r="R56" s="75"/>
      <c r="S56" s="78"/>
      <c r="T56" s="77"/>
      <c r="U56" s="75"/>
      <c r="V56" s="78"/>
      <c r="W56" s="77"/>
      <c r="X56" s="75"/>
      <c r="Y56" s="78"/>
      <c r="Z56" s="77"/>
      <c r="AA56" s="75"/>
      <c r="AB56" s="78"/>
      <c r="AC56" s="77"/>
      <c r="AD56" s="75"/>
      <c r="AE56" s="78"/>
      <c r="AF56" s="77"/>
      <c r="AG56" s="75"/>
      <c r="AH56" s="78"/>
      <c r="AI56" s="77"/>
      <c r="AJ56" s="75"/>
      <c r="AK56" s="78"/>
      <c r="AL56" s="77"/>
      <c r="AM56" s="75"/>
      <c r="AN56" s="76"/>
      <c r="AO56" s="81"/>
      <c r="AP56" s="284">
        <f t="shared" si="17"/>
        <v>0</v>
      </c>
      <c r="AQ56" s="285">
        <f t="shared" si="17"/>
        <v>0</v>
      </c>
      <c r="AR56" s="286">
        <f t="shared" si="14"/>
        <v>0</v>
      </c>
      <c r="AS56" s="289">
        <f t="shared" si="16"/>
        <v>0</v>
      </c>
      <c r="BA56" s="22">
        <f t="shared" si="1"/>
        <v>0</v>
      </c>
      <c r="BB56" s="22">
        <f t="shared" si="2"/>
        <v>0</v>
      </c>
      <c r="BC56" s="22">
        <f t="shared" si="3"/>
        <v>0</v>
      </c>
      <c r="BD56" s="22">
        <f t="shared" si="4"/>
        <v>0</v>
      </c>
      <c r="BE56" s="22">
        <f t="shared" si="5"/>
        <v>0</v>
      </c>
      <c r="BF56" s="22">
        <f t="shared" si="6"/>
        <v>0</v>
      </c>
      <c r="BG56" s="22">
        <f t="shared" si="7"/>
        <v>0</v>
      </c>
      <c r="BH56" s="22">
        <f t="shared" si="8"/>
        <v>0</v>
      </c>
      <c r="BI56" s="22">
        <f t="shared" si="9"/>
        <v>0</v>
      </c>
      <c r="BJ56" s="22">
        <f t="shared" si="10"/>
        <v>0</v>
      </c>
      <c r="BK56" s="22">
        <f t="shared" si="11"/>
        <v>0</v>
      </c>
      <c r="BL56" s="22">
        <f t="shared" si="12"/>
        <v>0</v>
      </c>
      <c r="BM56" s="22">
        <f t="shared" si="13"/>
        <v>0</v>
      </c>
      <c r="BN56" s="5"/>
    </row>
    <row r="57" spans="1:66" s="17" customFormat="1" ht="39" customHeight="1" thickTop="1" thickBot="1">
      <c r="B57" s="455" t="s">
        <v>1</v>
      </c>
      <c r="C57" s="456"/>
      <c r="D57" s="457"/>
      <c r="E57" s="39">
        <f t="shared" ref="E57:AS57" si="18">SUM(E17:E56)</f>
        <v>90</v>
      </c>
      <c r="F57" s="61">
        <f t="shared" si="18"/>
        <v>670</v>
      </c>
      <c r="G57" s="34">
        <f t="shared" si="18"/>
        <v>325600</v>
      </c>
      <c r="H57" s="37">
        <f t="shared" si="18"/>
        <v>108</v>
      </c>
      <c r="I57" s="61">
        <f t="shared" si="18"/>
        <v>751</v>
      </c>
      <c r="J57" s="38">
        <f t="shared" si="18"/>
        <v>359500</v>
      </c>
      <c r="K57" s="37">
        <f t="shared" si="18"/>
        <v>112</v>
      </c>
      <c r="L57" s="62">
        <f t="shared" si="18"/>
        <v>783</v>
      </c>
      <c r="M57" s="38">
        <f t="shared" si="18"/>
        <v>380200</v>
      </c>
      <c r="N57" s="37">
        <f t="shared" si="18"/>
        <v>110</v>
      </c>
      <c r="O57" s="62">
        <f t="shared" si="18"/>
        <v>754</v>
      </c>
      <c r="P57" s="38">
        <f t="shared" si="18"/>
        <v>367720</v>
      </c>
      <c r="Q57" s="37">
        <f t="shared" si="18"/>
        <v>105</v>
      </c>
      <c r="R57" s="61">
        <f t="shared" si="18"/>
        <v>800</v>
      </c>
      <c r="S57" s="38">
        <f t="shared" si="18"/>
        <v>395250</v>
      </c>
      <c r="T57" s="37">
        <f t="shared" si="18"/>
        <v>105</v>
      </c>
      <c r="U57" s="61">
        <f t="shared" si="18"/>
        <v>753</v>
      </c>
      <c r="V57" s="38">
        <f t="shared" si="18"/>
        <v>369780</v>
      </c>
      <c r="W57" s="37">
        <f t="shared" si="18"/>
        <v>106</v>
      </c>
      <c r="X57" s="61">
        <f t="shared" si="18"/>
        <v>715</v>
      </c>
      <c r="Y57" s="38">
        <f t="shared" si="18"/>
        <v>351310</v>
      </c>
      <c r="Z57" s="37">
        <f t="shared" si="18"/>
        <v>112</v>
      </c>
      <c r="AA57" s="61">
        <f t="shared" si="18"/>
        <v>777</v>
      </c>
      <c r="AB57" s="38">
        <f t="shared" si="18"/>
        <v>372910</v>
      </c>
      <c r="AC57" s="37">
        <f t="shared" si="18"/>
        <v>107</v>
      </c>
      <c r="AD57" s="61">
        <f t="shared" si="18"/>
        <v>736</v>
      </c>
      <c r="AE57" s="38">
        <f t="shared" si="18"/>
        <v>369250</v>
      </c>
      <c r="AF57" s="37">
        <f t="shared" si="18"/>
        <v>101</v>
      </c>
      <c r="AG57" s="61">
        <f t="shared" si="18"/>
        <v>721</v>
      </c>
      <c r="AH57" s="38">
        <f t="shared" si="18"/>
        <v>363450</v>
      </c>
      <c r="AI57" s="37">
        <f t="shared" si="18"/>
        <v>107</v>
      </c>
      <c r="AJ57" s="61">
        <f t="shared" si="18"/>
        <v>779</v>
      </c>
      <c r="AK57" s="38">
        <f t="shared" si="18"/>
        <v>385280</v>
      </c>
      <c r="AL57" s="37">
        <f t="shared" si="18"/>
        <v>102</v>
      </c>
      <c r="AM57" s="61">
        <f t="shared" si="18"/>
        <v>702</v>
      </c>
      <c r="AN57" s="34">
        <f t="shared" si="18"/>
        <v>367950</v>
      </c>
      <c r="AO57" s="36">
        <f t="shared" si="18"/>
        <v>191800</v>
      </c>
      <c r="AP57" s="35">
        <f t="shared" si="18"/>
        <v>1265</v>
      </c>
      <c r="AQ57" s="116">
        <f t="shared" si="18"/>
        <v>8941</v>
      </c>
      <c r="AR57" s="34">
        <f t="shared" si="18"/>
        <v>4600000</v>
      </c>
      <c r="AS57" s="33">
        <f t="shared" si="18"/>
        <v>1265</v>
      </c>
      <c r="AT57" s="18"/>
      <c r="AU57" s="18"/>
      <c r="BA57" s="5"/>
      <c r="BB57" s="5"/>
      <c r="BC57" s="5"/>
      <c r="BD57" s="5"/>
      <c r="BE57" s="5"/>
      <c r="BF57" s="5"/>
      <c r="BG57" s="5"/>
      <c r="BH57" s="5"/>
      <c r="BI57" s="5"/>
      <c r="BJ57" s="5"/>
      <c r="BK57" s="5"/>
      <c r="BL57" s="5"/>
      <c r="BM57" s="5"/>
      <c r="BN57" s="5"/>
    </row>
    <row r="58" spans="1:66" s="5" customFormat="1">
      <c r="A58" s="4"/>
      <c r="B58" s="67" t="s">
        <v>23</v>
      </c>
      <c r="C58" s="32" t="s">
        <v>30</v>
      </c>
      <c r="D58" s="27"/>
      <c r="E58" s="28"/>
      <c r="F58" s="28"/>
      <c r="G58" s="28"/>
      <c r="H58" s="28"/>
      <c r="I58" s="28"/>
      <c r="J58" s="28"/>
      <c r="K58" s="28"/>
      <c r="L58" s="28"/>
      <c r="M58" s="28"/>
      <c r="N58" s="28"/>
      <c r="O58" s="28"/>
      <c r="P58" s="28"/>
      <c r="Q58" s="28"/>
      <c r="R58" s="28"/>
      <c r="S58" s="28"/>
      <c r="T58" s="28"/>
      <c r="U58" s="26"/>
      <c r="V58" s="26"/>
      <c r="W58" s="26"/>
      <c r="X58" s="26"/>
      <c r="Y58" s="14"/>
      <c r="Z58" s="14"/>
      <c r="AA58" s="14"/>
      <c r="AB58" s="14"/>
      <c r="AC58" s="14"/>
      <c r="AD58" s="14"/>
      <c r="AE58" s="14"/>
      <c r="AF58" s="14"/>
      <c r="AG58" s="14"/>
      <c r="AH58" s="14"/>
      <c r="AI58" s="14"/>
      <c r="AJ58" s="14"/>
      <c r="AK58" s="14"/>
      <c r="AL58" s="14"/>
      <c r="AM58" s="14"/>
      <c r="AN58" s="14"/>
      <c r="AO58" s="14"/>
      <c r="AP58" s="14"/>
      <c r="AQ58" s="14"/>
      <c r="AR58" s="14"/>
      <c r="AS58" s="4"/>
      <c r="AT58" s="4"/>
      <c r="AU58" s="4"/>
      <c r="AV58" s="4"/>
      <c r="AW58" s="4"/>
    </row>
    <row r="59" spans="1:66" s="5" customFormat="1">
      <c r="A59" s="4"/>
      <c r="B59" s="67" t="s">
        <v>24</v>
      </c>
      <c r="C59" s="55" t="s">
        <v>1480</v>
      </c>
      <c r="D59" s="27"/>
      <c r="E59" s="28"/>
      <c r="F59" s="28"/>
      <c r="G59" s="28"/>
      <c r="H59" s="28"/>
      <c r="I59" s="28"/>
      <c r="J59" s="28"/>
      <c r="K59" s="28"/>
      <c r="L59" s="28"/>
      <c r="M59" s="28"/>
      <c r="N59" s="28"/>
      <c r="O59" s="28"/>
      <c r="P59" s="28"/>
      <c r="Q59" s="28"/>
      <c r="R59" s="28"/>
      <c r="S59" s="28"/>
      <c r="T59" s="28"/>
      <c r="U59" s="26"/>
      <c r="V59" s="26"/>
      <c r="W59" s="26"/>
      <c r="X59" s="26"/>
      <c r="Y59" s="14"/>
      <c r="Z59" s="14"/>
      <c r="AA59" s="14"/>
      <c r="AB59" s="14"/>
      <c r="AC59" s="14"/>
      <c r="AD59" s="14"/>
      <c r="AE59" s="14"/>
      <c r="AF59" s="14"/>
      <c r="AG59" s="14"/>
      <c r="AH59" s="14"/>
      <c r="AI59" s="14"/>
      <c r="AJ59" s="14"/>
      <c r="AK59" s="14"/>
      <c r="AL59" s="14"/>
      <c r="AM59" s="14"/>
      <c r="AN59" s="14"/>
      <c r="AO59" s="14"/>
      <c r="AP59" s="14"/>
      <c r="AQ59" s="14"/>
      <c r="AR59" s="14"/>
      <c r="AS59" s="4"/>
      <c r="AT59" s="4"/>
      <c r="AU59" s="4"/>
      <c r="AV59" s="4"/>
      <c r="AW59" s="4"/>
    </row>
    <row r="60" spans="1:66" s="5" customFormat="1">
      <c r="A60" s="4"/>
      <c r="B60" s="107" t="s">
        <v>25</v>
      </c>
      <c r="C60" s="55" t="s">
        <v>916</v>
      </c>
      <c r="D60" s="27"/>
      <c r="E60" s="28"/>
      <c r="F60" s="28"/>
      <c r="G60" s="28"/>
      <c r="H60" s="28"/>
      <c r="I60" s="28"/>
      <c r="J60" s="28"/>
      <c r="K60" s="28"/>
      <c r="L60" s="28"/>
      <c r="M60" s="28"/>
      <c r="N60" s="28"/>
      <c r="O60" s="28"/>
      <c r="P60" s="28"/>
      <c r="Q60" s="28"/>
      <c r="R60" s="28"/>
      <c r="S60" s="28"/>
      <c r="T60" s="28"/>
      <c r="U60" s="26"/>
      <c r="V60" s="26"/>
      <c r="W60" s="26"/>
      <c r="X60" s="26"/>
      <c r="Y60" s="14"/>
      <c r="Z60" s="14"/>
      <c r="AA60" s="14"/>
      <c r="AB60" s="14"/>
      <c r="AC60" s="14"/>
      <c r="AD60" s="14"/>
      <c r="AE60" s="14"/>
      <c r="AF60" s="14"/>
      <c r="AG60" s="14"/>
      <c r="AH60" s="14"/>
      <c r="AI60" s="14"/>
      <c r="AJ60" s="14"/>
      <c r="AK60" s="14"/>
      <c r="AL60" s="14"/>
      <c r="AM60" s="14"/>
      <c r="AN60" s="14"/>
      <c r="AO60" s="14"/>
      <c r="AP60" s="14"/>
      <c r="AQ60" s="14"/>
      <c r="AR60" s="14"/>
      <c r="AS60" s="4"/>
      <c r="AT60" s="4"/>
      <c r="AU60" s="4"/>
      <c r="AV60" s="4"/>
      <c r="AW60" s="4"/>
    </row>
    <row r="61" spans="1:66" s="5" customFormat="1">
      <c r="A61" s="4"/>
      <c r="B61" s="107" t="s">
        <v>26</v>
      </c>
      <c r="C61" s="55" t="s">
        <v>1001</v>
      </c>
      <c r="D61" s="27"/>
      <c r="E61" s="28"/>
      <c r="F61" s="28"/>
      <c r="G61" s="28"/>
      <c r="H61" s="28"/>
      <c r="I61" s="28"/>
      <c r="J61" s="28"/>
      <c r="K61" s="28"/>
      <c r="L61" s="28"/>
      <c r="M61" s="28"/>
      <c r="N61" s="28"/>
      <c r="O61" s="28"/>
      <c r="P61" s="28"/>
      <c r="Q61" s="28"/>
      <c r="R61" s="28"/>
      <c r="S61" s="28"/>
      <c r="T61" s="28"/>
      <c r="U61" s="26"/>
      <c r="V61" s="26"/>
      <c r="W61" s="26"/>
      <c r="X61" s="26"/>
      <c r="Y61" s="14"/>
      <c r="Z61" s="14"/>
      <c r="AA61" s="14"/>
      <c r="AB61" s="14"/>
      <c r="AC61" s="14"/>
      <c r="AD61" s="14"/>
      <c r="AE61" s="14"/>
      <c r="AF61" s="14"/>
      <c r="AG61" s="14"/>
      <c r="AH61" s="14"/>
      <c r="AI61" s="14"/>
      <c r="AJ61" s="14"/>
      <c r="AK61" s="14"/>
      <c r="AL61" s="14"/>
      <c r="AM61" s="14"/>
      <c r="AN61" s="14"/>
      <c r="AO61" s="14"/>
      <c r="AP61" s="14"/>
      <c r="AQ61" s="14"/>
      <c r="AR61" s="14"/>
      <c r="AS61" s="4"/>
      <c r="AT61" s="4"/>
      <c r="AU61" s="4"/>
      <c r="AV61" s="4"/>
      <c r="AW61" s="4"/>
    </row>
    <row r="62" spans="1:66" s="5" customFormat="1">
      <c r="A62" s="4"/>
      <c r="B62" s="107" t="s">
        <v>27</v>
      </c>
      <c r="C62" s="32" t="s">
        <v>843</v>
      </c>
      <c r="D62" s="27"/>
      <c r="E62" s="28"/>
      <c r="F62" s="28"/>
      <c r="G62" s="28"/>
      <c r="H62" s="28"/>
      <c r="I62" s="28"/>
      <c r="J62" s="28"/>
      <c r="K62" s="28"/>
      <c r="L62" s="28"/>
      <c r="M62" s="28"/>
      <c r="N62" s="28"/>
      <c r="O62" s="28"/>
      <c r="P62" s="28"/>
      <c r="Q62" s="28"/>
      <c r="R62" s="28"/>
      <c r="S62" s="28"/>
      <c r="T62" s="28"/>
      <c r="U62" s="26"/>
      <c r="V62" s="26"/>
      <c r="W62" s="26"/>
      <c r="X62" s="26"/>
      <c r="Y62" s="14"/>
      <c r="Z62" s="14"/>
      <c r="AA62" s="14"/>
      <c r="AB62" s="14"/>
      <c r="AC62" s="14"/>
      <c r="AD62" s="14"/>
      <c r="AE62" s="14"/>
      <c r="AF62" s="14"/>
      <c r="AG62" s="14"/>
      <c r="AH62" s="14"/>
      <c r="AI62" s="14"/>
      <c r="AJ62" s="14"/>
      <c r="AK62" s="14"/>
      <c r="AL62" s="14"/>
      <c r="AM62" s="14"/>
      <c r="AN62" s="14"/>
      <c r="AO62" s="14"/>
      <c r="AP62" s="14"/>
      <c r="AQ62" s="14"/>
      <c r="AR62" s="14"/>
      <c r="AS62" s="4"/>
      <c r="AT62" s="4"/>
      <c r="AU62" s="4"/>
      <c r="AV62" s="4"/>
      <c r="AW62" s="4"/>
      <c r="AZ62" s="1"/>
      <c r="BA62" s="1"/>
      <c r="BB62" s="1"/>
      <c r="BC62" s="1"/>
      <c r="BD62" s="1"/>
      <c r="BE62" s="1"/>
      <c r="BF62" s="1"/>
      <c r="BG62" s="1"/>
      <c r="BH62" s="1"/>
      <c r="BI62" s="1"/>
      <c r="BJ62" s="1"/>
      <c r="BK62" s="1"/>
      <c r="BL62" s="1"/>
      <c r="BM62" s="1"/>
    </row>
    <row r="63" spans="1:66" s="5" customFormat="1">
      <c r="A63" s="4"/>
      <c r="B63" s="107" t="s">
        <v>28</v>
      </c>
      <c r="C63" s="32" t="s">
        <v>844</v>
      </c>
      <c r="D63" s="27"/>
      <c r="E63" s="28"/>
      <c r="F63" s="28"/>
      <c r="G63" s="28"/>
      <c r="H63" s="28"/>
      <c r="I63" s="28"/>
      <c r="J63" s="28"/>
      <c r="K63" s="28"/>
      <c r="L63" s="28"/>
      <c r="M63" s="28"/>
      <c r="N63" s="28"/>
      <c r="O63" s="28"/>
      <c r="P63" s="28"/>
      <c r="Q63" s="28"/>
      <c r="R63" s="28"/>
      <c r="S63" s="28"/>
      <c r="T63" s="28"/>
      <c r="U63" s="26"/>
      <c r="V63" s="26"/>
      <c r="W63" s="26"/>
      <c r="X63" s="26"/>
      <c r="Y63" s="14"/>
      <c r="Z63" s="14"/>
      <c r="AA63" s="14"/>
      <c r="AB63" s="14"/>
      <c r="AC63" s="14"/>
      <c r="AD63" s="14"/>
      <c r="AE63" s="14"/>
      <c r="AF63" s="14"/>
      <c r="AG63" s="14"/>
      <c r="AH63" s="14"/>
      <c r="AI63" s="14"/>
      <c r="AJ63" s="14"/>
      <c r="AK63" s="14"/>
      <c r="AL63" s="14"/>
      <c r="AM63" s="14"/>
      <c r="AN63" s="14"/>
      <c r="AO63" s="14"/>
      <c r="AP63" s="14"/>
      <c r="AQ63" s="14"/>
      <c r="AR63" s="14"/>
      <c r="AS63" s="4"/>
      <c r="AT63" s="4"/>
      <c r="AU63" s="4"/>
      <c r="AV63" s="4"/>
      <c r="AW63" s="4"/>
      <c r="AZ63" s="1"/>
      <c r="BA63" s="1"/>
      <c r="BB63" s="1"/>
      <c r="BC63" s="1"/>
      <c r="BD63" s="1"/>
      <c r="BE63" s="1"/>
      <c r="BF63" s="1"/>
      <c r="BG63" s="1"/>
      <c r="BH63" s="1"/>
      <c r="BI63" s="1"/>
      <c r="BJ63" s="1"/>
      <c r="BK63" s="1"/>
      <c r="BL63" s="1"/>
      <c r="BM63" s="1"/>
    </row>
    <row r="64" spans="1:66" s="5" customFormat="1">
      <c r="A64" s="4"/>
      <c r="B64" s="67"/>
      <c r="C64" s="32"/>
      <c r="D64" s="27"/>
      <c r="E64" s="28"/>
      <c r="F64" s="28"/>
      <c r="G64" s="28"/>
      <c r="H64" s="28"/>
      <c r="I64" s="28"/>
      <c r="J64" s="28"/>
      <c r="K64" s="28"/>
      <c r="L64" s="28"/>
      <c r="M64" s="28"/>
      <c r="N64" s="28"/>
      <c r="O64" s="28"/>
      <c r="P64" s="28"/>
      <c r="Q64" s="28"/>
      <c r="R64" s="28"/>
      <c r="S64" s="28"/>
      <c r="T64" s="28"/>
      <c r="U64" s="26"/>
      <c r="V64" s="26"/>
      <c r="W64" s="26"/>
      <c r="X64" s="26"/>
      <c r="Y64" s="14"/>
      <c r="Z64" s="14"/>
      <c r="AA64" s="14"/>
      <c r="AB64" s="14"/>
      <c r="AC64" s="14"/>
      <c r="AD64" s="14"/>
      <c r="AE64" s="14"/>
      <c r="AF64" s="14"/>
      <c r="AG64" s="14"/>
      <c r="AH64" s="14"/>
      <c r="AI64" s="14"/>
      <c r="AJ64" s="14"/>
      <c r="AK64" s="14"/>
      <c r="AL64" s="14"/>
      <c r="AM64" s="14"/>
      <c r="AN64" s="14"/>
      <c r="AO64" s="14"/>
      <c r="AP64" s="14"/>
      <c r="AQ64" s="14"/>
      <c r="AR64" s="14"/>
      <c r="AS64" s="4"/>
      <c r="AT64" s="4"/>
      <c r="AU64" s="4"/>
      <c r="AV64" s="4"/>
      <c r="AW64" s="4"/>
      <c r="AZ64" s="1"/>
      <c r="BA64" s="1"/>
      <c r="BB64" s="1"/>
      <c r="BC64" s="1"/>
      <c r="BD64" s="1"/>
      <c r="BE64" s="1"/>
      <c r="BF64" s="1"/>
      <c r="BG64" s="1"/>
      <c r="BH64" s="1"/>
      <c r="BI64" s="1"/>
      <c r="BJ64" s="1"/>
      <c r="BK64" s="1"/>
      <c r="BL64" s="1"/>
      <c r="BM64" s="1"/>
    </row>
    <row r="65" spans="1:66" s="5" customFormat="1">
      <c r="A65" s="4"/>
      <c r="B65" s="67"/>
      <c r="C65" s="32"/>
      <c r="D65" s="27"/>
      <c r="E65" s="28"/>
      <c r="F65" s="28"/>
      <c r="G65" s="28"/>
      <c r="H65" s="28"/>
      <c r="I65" s="28"/>
      <c r="J65" s="28"/>
      <c r="K65" s="28"/>
      <c r="L65" s="28"/>
      <c r="M65" s="28"/>
      <c r="N65" s="28"/>
      <c r="O65" s="28"/>
      <c r="P65" s="28"/>
      <c r="Q65" s="28"/>
      <c r="R65" s="28"/>
      <c r="S65" s="28"/>
      <c r="T65" s="28"/>
      <c r="U65" s="26"/>
      <c r="V65" s="26"/>
      <c r="W65" s="26"/>
      <c r="X65" s="26"/>
      <c r="Y65" s="14"/>
      <c r="Z65" s="14"/>
      <c r="AA65" s="14"/>
      <c r="AB65" s="14"/>
      <c r="AC65" s="14"/>
      <c r="AD65" s="14"/>
      <c r="AE65" s="14"/>
      <c r="AF65" s="14"/>
      <c r="AG65" s="14"/>
      <c r="AH65" s="14"/>
      <c r="AI65" s="14"/>
      <c r="AJ65" s="14"/>
      <c r="AK65" s="14"/>
      <c r="AL65" s="14"/>
      <c r="AM65" s="14"/>
      <c r="AN65" s="14"/>
      <c r="AO65" s="14"/>
      <c r="AP65" s="14"/>
      <c r="AQ65" s="14"/>
      <c r="AR65" s="14"/>
      <c r="AS65" s="4"/>
      <c r="AT65" s="4"/>
      <c r="AU65" s="4"/>
      <c r="AV65" s="4"/>
      <c r="AW65" s="4"/>
      <c r="AZ65" s="1"/>
      <c r="BA65" s="1"/>
      <c r="BB65" s="1"/>
      <c r="BC65" s="1"/>
      <c r="BD65" s="1"/>
      <c r="BE65" s="1"/>
      <c r="BF65" s="1"/>
      <c r="BG65" s="1"/>
      <c r="BH65" s="1"/>
      <c r="BI65" s="1"/>
      <c r="BJ65" s="1"/>
      <c r="BK65" s="1"/>
      <c r="BL65" s="1"/>
      <c r="BM65" s="1"/>
    </row>
    <row r="66" spans="1:66" s="5" customFormat="1">
      <c r="A66" s="4"/>
      <c r="B66" s="31"/>
      <c r="C66" s="31"/>
      <c r="D66" s="30"/>
      <c r="E66" s="29"/>
      <c r="F66" s="29"/>
      <c r="G66" s="29"/>
      <c r="H66" s="29"/>
      <c r="I66" s="29"/>
      <c r="J66" s="29"/>
      <c r="K66" s="29"/>
      <c r="L66" s="29"/>
      <c r="M66" s="29"/>
      <c r="N66" s="29"/>
      <c r="O66" s="29"/>
      <c r="P66" s="29"/>
      <c r="Q66" s="28"/>
      <c r="R66" s="28"/>
      <c r="S66" s="28"/>
      <c r="T66" s="28"/>
      <c r="U66" s="28"/>
      <c r="V66" s="26"/>
      <c r="W66" s="26"/>
      <c r="X66" s="26"/>
      <c r="Y66" s="26"/>
      <c r="Z66" s="14"/>
      <c r="AA66" s="14"/>
      <c r="AB66" s="14"/>
      <c r="AC66" s="14"/>
      <c r="AD66" s="14"/>
      <c r="AE66" s="14"/>
      <c r="AF66" s="14"/>
      <c r="AG66" s="14"/>
      <c r="AH66" s="14"/>
      <c r="AI66" s="14"/>
      <c r="AJ66" s="14"/>
      <c r="AK66" s="14"/>
      <c r="AL66" s="14"/>
      <c r="AM66" s="14"/>
      <c r="AN66" s="14"/>
      <c r="AO66" s="14"/>
      <c r="AP66" s="14"/>
      <c r="AQ66" s="14"/>
      <c r="AR66" s="14"/>
      <c r="AS66" s="14"/>
      <c r="AT66" s="4"/>
      <c r="AU66" s="4"/>
      <c r="AV66" s="4"/>
      <c r="AW66" s="4"/>
      <c r="AX66" s="4"/>
      <c r="BA66" s="1"/>
      <c r="BB66" s="1"/>
      <c r="BC66" s="1"/>
      <c r="BD66" s="1"/>
      <c r="BE66" s="1"/>
      <c r="BF66" s="1"/>
      <c r="BG66" s="1"/>
      <c r="BH66" s="1"/>
      <c r="BI66" s="1"/>
      <c r="BJ66" s="1"/>
      <c r="BK66" s="1"/>
      <c r="BL66" s="1"/>
      <c r="BM66" s="1"/>
      <c r="BN66" s="1"/>
    </row>
    <row r="67" spans="1:66" s="5" customFormat="1" ht="24" customHeight="1">
      <c r="A67" s="4"/>
      <c r="B67" s="20"/>
      <c r="C67" s="20"/>
      <c r="D67" s="16"/>
      <c r="E67" s="15"/>
      <c r="F67" s="15"/>
      <c r="G67" s="15"/>
      <c r="H67" s="15"/>
      <c r="I67" s="15"/>
      <c r="J67" s="15"/>
      <c r="K67" s="15"/>
      <c r="L67" s="15"/>
      <c r="M67" s="15"/>
      <c r="N67" s="15"/>
      <c r="O67" s="15"/>
      <c r="P67" s="15"/>
      <c r="Q67" s="15"/>
      <c r="R67" s="15"/>
      <c r="S67" s="15"/>
      <c r="T67" s="15"/>
      <c r="U67" s="15"/>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4"/>
      <c r="AU67" s="4"/>
      <c r="AV67" s="4"/>
      <c r="AW67" s="4"/>
      <c r="AX67" s="4"/>
      <c r="BA67" s="1"/>
      <c r="BB67" s="1"/>
      <c r="BC67" s="1"/>
      <c r="BD67" s="1"/>
      <c r="BE67" s="1"/>
      <c r="BF67" s="1"/>
      <c r="BG67" s="1"/>
      <c r="BH67" s="1"/>
      <c r="BI67" s="1"/>
      <c r="BJ67" s="1"/>
      <c r="BK67" s="1"/>
      <c r="BL67" s="1"/>
      <c r="BM67" s="1"/>
      <c r="BN67" s="1"/>
    </row>
    <row r="68" spans="1:66" s="5" customFormat="1" ht="33" customHeight="1">
      <c r="A68" s="4"/>
      <c r="B68" s="20"/>
      <c r="C68" s="20"/>
      <c r="D68" s="16"/>
      <c r="E68" s="15"/>
      <c r="F68" s="15"/>
      <c r="G68" s="15"/>
      <c r="H68" s="15"/>
      <c r="I68" s="15"/>
      <c r="J68" s="15"/>
      <c r="K68" s="15"/>
      <c r="L68" s="15"/>
      <c r="M68" s="15"/>
      <c r="N68" s="15"/>
      <c r="O68" s="15"/>
      <c r="P68" s="15"/>
      <c r="Q68" s="15"/>
      <c r="R68" s="15"/>
      <c r="S68" s="15"/>
      <c r="T68" s="15"/>
      <c r="U68" s="15"/>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4"/>
      <c r="AU68" s="4"/>
      <c r="AV68" s="4"/>
      <c r="AW68" s="4"/>
      <c r="AX68" s="4"/>
      <c r="BA68" s="1"/>
      <c r="BB68" s="1"/>
      <c r="BC68" s="1"/>
      <c r="BD68" s="1"/>
      <c r="BE68" s="1"/>
      <c r="BF68" s="1"/>
      <c r="BG68" s="1"/>
      <c r="BH68" s="1"/>
      <c r="BI68" s="1"/>
      <c r="BJ68" s="1"/>
      <c r="BK68" s="1"/>
      <c r="BL68" s="1"/>
      <c r="BM68" s="1"/>
      <c r="BN68" s="1"/>
    </row>
    <row r="69" spans="1:66">
      <c r="AK69" s="454"/>
      <c r="AL69" s="454"/>
      <c r="AM69" s="454"/>
      <c r="AN69" s="454"/>
      <c r="AO69" s="454"/>
    </row>
    <row r="70" spans="1:66">
      <c r="AF70" s="23"/>
    </row>
  </sheetData>
  <sheetProtection algorithmName="SHA-512" hashValue="ZA/PU6fNCBEP/v75G4DNooCW8s0hw2eSHmHE7Ept0OEwrVUTSjmtk1wBI82bU7uvQMXY7vS9bga0fEC2WgQ9IA==" saltValue="qRV05l1W4/nm8n2h9j4a2A==" spinCount="100000" sheet="1" formatCells="0" formatColumns="0" formatRows="0" insertHyperlinks="0"/>
  <mergeCells count="104">
    <mergeCell ref="AL14:AN14"/>
    <mergeCell ref="AO14:AO16"/>
    <mergeCell ref="AR15:AR16"/>
    <mergeCell ref="AL15:AM15"/>
    <mergeCell ref="AN15:AN16"/>
    <mergeCell ref="AP15:AQ15"/>
    <mergeCell ref="AF15:AG15"/>
    <mergeCell ref="B2:M2"/>
    <mergeCell ref="B3:M3"/>
    <mergeCell ref="N3:AE3"/>
    <mergeCell ref="B4:M4"/>
    <mergeCell ref="I5:AB5"/>
    <mergeCell ref="B6:E6"/>
    <mergeCell ref="F6:H6"/>
    <mergeCell ref="I6:K6"/>
    <mergeCell ref="L6:P6"/>
    <mergeCell ref="Q6:V6"/>
    <mergeCell ref="W6:AB6"/>
    <mergeCell ref="B8:AB9"/>
    <mergeCell ref="B7:E7"/>
    <mergeCell ref="F7:H7"/>
    <mergeCell ref="I7:K7"/>
    <mergeCell ref="L7:P7"/>
    <mergeCell ref="Q7:V7"/>
    <mergeCell ref="W7:AB7"/>
    <mergeCell ref="AC14:AE14"/>
    <mergeCell ref="AF14:AH14"/>
    <mergeCell ref="AS15:AS16"/>
    <mergeCell ref="C17:D17"/>
    <mergeCell ref="C18:D18"/>
    <mergeCell ref="C19:D19"/>
    <mergeCell ref="B14:D16"/>
    <mergeCell ref="E14:G14"/>
    <mergeCell ref="H14:J14"/>
    <mergeCell ref="K14:M14"/>
    <mergeCell ref="N14:P14"/>
    <mergeCell ref="Q14:S14"/>
    <mergeCell ref="T14:V14"/>
    <mergeCell ref="W14:Y14"/>
    <mergeCell ref="AP14:AS14"/>
    <mergeCell ref="E15:F15"/>
    <mergeCell ref="G15:G16"/>
    <mergeCell ref="H15:I15"/>
    <mergeCell ref="J15:J16"/>
    <mergeCell ref="K15:L15"/>
    <mergeCell ref="M15:M16"/>
    <mergeCell ref="N15:O15"/>
    <mergeCell ref="P15:P16"/>
    <mergeCell ref="Q15:R15"/>
    <mergeCell ref="Z14:AB14"/>
    <mergeCell ref="AK15:AK16"/>
    <mergeCell ref="C25:D25"/>
    <mergeCell ref="C26:D26"/>
    <mergeCell ref="C20:D20"/>
    <mergeCell ref="AH15:AH16"/>
    <mergeCell ref="AI15:AJ15"/>
    <mergeCell ref="S15:S16"/>
    <mergeCell ref="T15:U15"/>
    <mergeCell ref="V15:V16"/>
    <mergeCell ref="W15:X15"/>
    <mergeCell ref="Y15:Y16"/>
    <mergeCell ref="Z15:AA15"/>
    <mergeCell ref="AB15:AB16"/>
    <mergeCell ref="AC15:AD15"/>
    <mergeCell ref="AE15:AE16"/>
    <mergeCell ref="AI14:AK14"/>
    <mergeCell ref="B57:D57"/>
    <mergeCell ref="AK69:AO69"/>
    <mergeCell ref="C51:D51"/>
    <mergeCell ref="C52:D52"/>
    <mergeCell ref="C53:D53"/>
    <mergeCell ref="C54:D54"/>
    <mergeCell ref="C55:D55"/>
    <mergeCell ref="C56:D56"/>
    <mergeCell ref="C45:D45"/>
    <mergeCell ref="C46:D46"/>
    <mergeCell ref="C47:D47"/>
    <mergeCell ref="C48:D48"/>
    <mergeCell ref="C49:D49"/>
    <mergeCell ref="C50:D50"/>
    <mergeCell ref="C39:D39"/>
    <mergeCell ref="C40:D40"/>
    <mergeCell ref="C41:D41"/>
    <mergeCell ref="C42:D42"/>
    <mergeCell ref="C43:D43"/>
    <mergeCell ref="C44:D44"/>
    <mergeCell ref="C33:D33"/>
    <mergeCell ref="B10:AS10"/>
    <mergeCell ref="C11:J11"/>
    <mergeCell ref="C34:D34"/>
    <mergeCell ref="C35:D35"/>
    <mergeCell ref="C36:D36"/>
    <mergeCell ref="C37:D37"/>
    <mergeCell ref="C38:D38"/>
    <mergeCell ref="C27:D27"/>
    <mergeCell ref="C28:D28"/>
    <mergeCell ref="C29:D29"/>
    <mergeCell ref="C30:D30"/>
    <mergeCell ref="C31:D31"/>
    <mergeCell ref="C32:D32"/>
    <mergeCell ref="C21:D21"/>
    <mergeCell ref="C22:D22"/>
    <mergeCell ref="C23:D23"/>
    <mergeCell ref="C24:D24"/>
  </mergeCells>
  <phoneticPr fontId="3"/>
  <conditionalFormatting sqref="E31:E56 H31:H56 K31:K56 Q31:Q56 T31:T56 W31:W56 Z31:Z56 AC31:AC56 AF31:AF56 AI31:AI56 AL31:AL56">
    <cfRule type="expression" dxfId="12" priority="5" stopIfTrue="1">
      <formula>#REF!=$AW$18</formula>
    </cfRule>
    <cfRule type="expression" dxfId="11" priority="6" stopIfTrue="1">
      <formula>#REF!=$AW$16</formula>
    </cfRule>
  </conditionalFormatting>
  <conditionalFormatting sqref="N31:N56">
    <cfRule type="expression" dxfId="10" priority="3" stopIfTrue="1">
      <formula>#REF!=$AW$18</formula>
    </cfRule>
    <cfRule type="expression" dxfId="9" priority="4" stopIfTrue="1">
      <formula>#REF!=$AW$16</formula>
    </cfRule>
  </conditionalFormatting>
  <dataValidations count="7">
    <dataValidation type="whole" allowBlank="1" showInputMessage="1" showErrorMessage="1" sqref="AI17:AI56" xr:uid="{11900952-5474-4420-8F36-BAD27F4F09EA}">
      <formula1>0</formula1>
      <formula2>29</formula2>
    </dataValidation>
    <dataValidation type="whole" allowBlank="1" showInputMessage="1" showErrorMessage="1" sqref="H17:H56 N17:N56 Q17:Q56 W17:W56 AC17:AC56 AF17:AF56 AL17:AL56" xr:uid="{F3C18EEF-469C-4E27-8782-2BC6E0BFDF28}">
      <formula1>0</formula1>
      <formula2>31</formula2>
    </dataValidation>
    <dataValidation type="whole" allowBlank="1" showInputMessage="1" showErrorMessage="1" sqref="E17:E56 K17:K56 T17:T56 Z17:Z56" xr:uid="{81BC37D3-2959-472A-8D2D-E00FDB5FF37A}">
      <formula1>0</formula1>
      <formula2>30</formula2>
    </dataValidation>
    <dataValidation type="whole" errorStyle="warning" operator="notEqual" allowBlank="1" showInputMessage="1" showErrorMessage="1" error="収入割合の合計が100%ではありません。" sqref="AW8" xr:uid="{2C80CDE3-76A9-453E-B08D-E61427F5B8D6}">
      <formula1>100</formula1>
    </dataValidation>
    <dataValidation type="whole" operator="lessThanOrEqual" allowBlank="1" showInputMessage="1" showErrorMessage="1" error="365日を超過しています。" sqref="F7:H7" xr:uid="{BBCBB132-6687-4AD6-A793-75967E438EB8}">
      <formula1>365</formula1>
    </dataValidation>
    <dataValidation type="whole" allowBlank="1" showInputMessage="1" showErrorMessage="1" error="入力できる最大値は12です。" sqref="I7:K7" xr:uid="{85F2272A-F2FF-4183-BA13-789BF91CA1BC}">
      <formula1>0</formula1>
      <formula2>12</formula2>
    </dataValidation>
    <dataValidation type="decimal" operator="greaterThanOrEqual" allowBlank="1" showInputMessage="1" showErrorMessage="1" sqref="AO17:AO56 F31:G56 I31:J56 L31:M56 O31:P56 R31:S56 U31:V56 X31:Y56 AA31:AB56 AD31:AE56 AG31:AH56 AJ31:AK56 AM31:AN56" xr:uid="{A2503D4D-9144-4E0C-9B70-774CAB8211F5}">
      <formula1>0</formula1>
    </dataValidation>
  </dataValidations>
  <hyperlinks>
    <hyperlink ref="C11:J11" location="【参考】時間単位変換表・年間開所日数カウント表!A1" display="時間単位変換表・年間開所日数カウント表シートへ" xr:uid="{486C6E23-0D6E-4E55-93B2-01E4317B3794}"/>
  </hyperlinks>
  <printOptions horizontalCentered="1"/>
  <pageMargins left="0.59055118110236227" right="0.59055118110236227" top="0.59055118110236227" bottom="0.19685039370078741" header="0.31496062992125984" footer="0.51181102362204722"/>
  <pageSetup paperSize="8" scale="57" orientation="portrait" cellComments="asDisplayed"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pageSetUpPr fitToPage="1"/>
  </sheetPr>
  <dimension ref="A1:BN149"/>
  <sheetViews>
    <sheetView showGridLines="0" view="pageBreakPreview" topLeftCell="A40" zoomScale="85" zoomScaleNormal="85" zoomScaleSheetLayoutView="85" workbookViewId="0">
      <selection activeCell="C56" sqref="C56:D69"/>
    </sheetView>
  </sheetViews>
  <sheetFormatPr defaultColWidth="9" defaultRowHeight="13.5" outlineLevelCol="1"/>
  <cols>
    <col min="1" max="1" width="0.625" style="117" customWidth="1"/>
    <col min="2" max="2" width="5.625" style="117" customWidth="1"/>
    <col min="3" max="3" width="6" style="117" customWidth="1"/>
    <col min="4" max="4" width="7.5" style="117" customWidth="1"/>
    <col min="5" max="6" width="4.625" style="117" customWidth="1"/>
    <col min="7" max="7" width="5.875" style="117" customWidth="1"/>
    <col min="8" max="9" width="4.625" style="117" customWidth="1"/>
    <col min="10" max="10" width="6" style="117" customWidth="1"/>
    <col min="11" max="12" width="4.625" style="117" customWidth="1"/>
    <col min="13" max="13" width="6" style="117" customWidth="1"/>
    <col min="14" max="15" width="4.625" style="117" customWidth="1"/>
    <col min="16" max="16" width="6" style="117" customWidth="1"/>
    <col min="17" max="18" width="4.625" style="117" customWidth="1"/>
    <col min="19" max="19" width="6" style="117" customWidth="1"/>
    <col min="20" max="21" width="4.625" style="117" customWidth="1"/>
    <col min="22" max="22" width="6" style="117" customWidth="1"/>
    <col min="23" max="24" width="4.625" style="117" customWidth="1"/>
    <col min="25" max="25" width="6" style="117" customWidth="1"/>
    <col min="26" max="28" width="5.125" style="117" customWidth="1"/>
    <col min="29" max="29" width="5.375" style="117" customWidth="1"/>
    <col min="30" max="30" width="4.625" style="117" customWidth="1"/>
    <col min="31" max="31" width="6" style="117" customWidth="1"/>
    <col min="32" max="33" width="4.625" style="117" customWidth="1"/>
    <col min="34" max="34" width="6" style="117" customWidth="1"/>
    <col min="35" max="36" width="4.625" style="117" customWidth="1"/>
    <col min="37" max="37" width="6" style="117" customWidth="1"/>
    <col min="38" max="39" width="4.625" style="117" customWidth="1"/>
    <col min="40" max="40" width="6" style="117" customWidth="1"/>
    <col min="41" max="41" width="7.25" style="117" customWidth="1"/>
    <col min="42" max="43" width="4.625" style="117" customWidth="1"/>
    <col min="44" max="44" width="7" style="117" customWidth="1"/>
    <col min="45" max="45" width="5.75" style="120" customWidth="1"/>
    <col min="46" max="46" width="3" style="117" bestFit="1" customWidth="1"/>
    <col min="47" max="48" width="4.5" style="117" hidden="1" customWidth="1" outlineLevel="1"/>
    <col min="49" max="49" width="5.875" style="117" hidden="1" customWidth="1" outlineLevel="1"/>
    <col min="50" max="50" width="0" style="117" hidden="1" customWidth="1" outlineLevel="1"/>
    <col min="51" max="51" width="4.5" style="121" hidden="1" customWidth="1" outlineLevel="1"/>
    <col min="52" max="52" width="3.375" style="121" hidden="1" customWidth="1" outlineLevel="1"/>
    <col min="53" max="65" width="6.75" style="121" hidden="1" customWidth="1" outlineLevel="1"/>
    <col min="66" max="66" width="9" style="121" collapsed="1"/>
    <col min="67" max="16384" width="9" style="121"/>
  </cols>
  <sheetData>
    <row r="1" spans="3:50" ht="35.450000000000003" customHeight="1">
      <c r="D1" s="118"/>
      <c r="J1" s="119"/>
      <c r="K1" s="641" t="s">
        <v>998</v>
      </c>
      <c r="L1" s="641"/>
      <c r="M1" s="641"/>
      <c r="N1" s="641"/>
      <c r="O1" s="641"/>
      <c r="P1" s="641"/>
      <c r="Q1" s="641"/>
      <c r="R1" s="641"/>
      <c r="S1" s="641"/>
      <c r="T1" s="641"/>
      <c r="U1" s="641"/>
      <c r="V1" s="641"/>
      <c r="W1" s="641"/>
      <c r="X1" s="641"/>
      <c r="Y1" s="641"/>
      <c r="Z1" s="641"/>
      <c r="AA1" s="641"/>
      <c r="AB1" s="641"/>
      <c r="AC1" s="641"/>
      <c r="AD1" s="641"/>
      <c r="AE1" s="641"/>
      <c r="AF1" s="641"/>
      <c r="AG1" s="641"/>
      <c r="AH1" s="641"/>
      <c r="AV1" s="117" t="s">
        <v>55</v>
      </c>
      <c r="AX1" s="117">
        <v>1</v>
      </c>
    </row>
    <row r="2" spans="3:50" ht="21" customHeight="1">
      <c r="D2" s="118"/>
      <c r="J2" s="119"/>
      <c r="K2" s="122"/>
      <c r="L2" s="122"/>
      <c r="M2" s="122"/>
      <c r="N2" s="122"/>
      <c r="O2" s="122"/>
      <c r="P2" s="122"/>
      <c r="Q2" s="122"/>
      <c r="R2" s="122"/>
      <c r="S2" s="122"/>
      <c r="T2" s="122"/>
      <c r="U2" s="122"/>
      <c r="V2" s="122"/>
      <c r="W2" s="122"/>
      <c r="X2" s="122"/>
      <c r="Y2" s="122"/>
      <c r="Z2" s="122"/>
      <c r="AA2" s="122"/>
      <c r="AB2" s="122"/>
      <c r="AC2" s="122"/>
      <c r="AD2" s="122"/>
      <c r="AE2" s="122"/>
      <c r="AF2" s="122"/>
      <c r="AG2" s="122"/>
      <c r="AH2" s="122"/>
      <c r="AV2" s="117" t="s">
        <v>54</v>
      </c>
      <c r="AX2" s="117">
        <v>2</v>
      </c>
    </row>
    <row r="3" spans="3:50" ht="21" customHeight="1">
      <c r="C3" s="123" t="s">
        <v>53</v>
      </c>
      <c r="D3" s="123"/>
      <c r="J3" s="119"/>
      <c r="K3" s="122"/>
      <c r="L3" s="122"/>
      <c r="M3" s="122"/>
      <c r="N3" s="122"/>
      <c r="O3" s="122"/>
      <c r="P3" s="122"/>
      <c r="Q3" s="122"/>
      <c r="R3" s="122"/>
      <c r="S3" s="122"/>
      <c r="T3" s="122"/>
      <c r="U3" s="122"/>
      <c r="V3" s="122"/>
      <c r="W3" s="122"/>
      <c r="X3" s="122"/>
      <c r="Y3" s="122"/>
      <c r="Z3" s="122"/>
      <c r="AA3" s="124" t="s">
        <v>1107</v>
      </c>
      <c r="AB3" s="122"/>
      <c r="AC3" s="122"/>
      <c r="AD3" s="122"/>
      <c r="AE3" s="122"/>
      <c r="AF3" s="122"/>
      <c r="AG3" s="122"/>
      <c r="AH3" s="122"/>
      <c r="AI3" s="125"/>
      <c r="AJ3" s="125"/>
      <c r="AK3" s="125"/>
      <c r="AL3" s="125"/>
      <c r="AM3" s="125"/>
      <c r="AN3" s="125"/>
      <c r="AO3" s="125"/>
      <c r="AP3" s="125"/>
      <c r="AQ3" s="125"/>
      <c r="AR3" s="125"/>
      <c r="AS3" s="125"/>
      <c r="AT3" s="125"/>
      <c r="AV3" s="117" t="s">
        <v>52</v>
      </c>
      <c r="AX3" s="117">
        <v>3</v>
      </c>
    </row>
    <row r="4" spans="3:50" ht="21" customHeight="1">
      <c r="C4" s="642" t="s">
        <v>51</v>
      </c>
      <c r="D4" s="642"/>
      <c r="E4" s="643"/>
      <c r="F4" s="643"/>
      <c r="G4" s="643"/>
      <c r="H4" s="643"/>
      <c r="I4" s="643"/>
      <c r="J4" s="643"/>
      <c r="K4" s="644"/>
      <c r="L4" s="645" t="s">
        <v>50</v>
      </c>
      <c r="M4" s="645"/>
      <c r="N4" s="645"/>
      <c r="O4" s="645"/>
      <c r="P4" s="633" t="s">
        <v>792</v>
      </c>
      <c r="Q4" s="634"/>
      <c r="R4" s="634"/>
      <c r="S4" s="634"/>
      <c r="T4" s="634"/>
      <c r="U4" s="634"/>
      <c r="V4" s="634"/>
      <c r="W4" s="634"/>
      <c r="X4" s="634"/>
      <c r="Y4" s="635"/>
      <c r="Z4" s="126"/>
      <c r="AA4" s="127" t="s">
        <v>670</v>
      </c>
      <c r="AB4" s="127"/>
      <c r="AC4" s="127"/>
      <c r="AD4" s="127"/>
      <c r="AE4" s="127"/>
      <c r="AF4" s="127"/>
      <c r="AG4" s="127"/>
      <c r="AH4" s="127"/>
      <c r="AI4" s="127"/>
      <c r="AJ4" s="127"/>
      <c r="AK4" s="127"/>
      <c r="AL4" s="128"/>
      <c r="AM4" s="125"/>
      <c r="AN4" s="125"/>
      <c r="AO4" s="125"/>
      <c r="AP4" s="125"/>
      <c r="AQ4" s="125"/>
      <c r="AR4" s="125"/>
      <c r="AS4" s="125"/>
      <c r="AT4" s="125"/>
      <c r="AV4" s="117" t="s">
        <v>48</v>
      </c>
      <c r="AX4" s="117">
        <v>4</v>
      </c>
    </row>
    <row r="5" spans="3:50" ht="21" customHeight="1">
      <c r="C5" s="629" t="s">
        <v>47</v>
      </c>
      <c r="D5" s="629"/>
      <c r="E5" s="646"/>
      <c r="F5" s="646"/>
      <c r="G5" s="646"/>
      <c r="H5" s="646"/>
      <c r="I5" s="646"/>
      <c r="J5" s="646"/>
      <c r="K5" s="647"/>
      <c r="L5" s="645" t="s">
        <v>46</v>
      </c>
      <c r="M5" s="645"/>
      <c r="N5" s="645"/>
      <c r="O5" s="645"/>
      <c r="P5" s="648" t="s">
        <v>667</v>
      </c>
      <c r="Q5" s="634"/>
      <c r="R5" s="634"/>
      <c r="S5" s="634"/>
      <c r="T5" s="634"/>
      <c r="U5" s="634"/>
      <c r="V5" s="634"/>
      <c r="W5" s="634"/>
      <c r="X5" s="634"/>
      <c r="Y5" s="635"/>
      <c r="Z5" s="126"/>
      <c r="AA5" s="129" t="s">
        <v>666</v>
      </c>
      <c r="AB5" s="129"/>
      <c r="AC5" s="129"/>
      <c r="AD5" s="129"/>
      <c r="AE5" s="129"/>
      <c r="AF5" s="130"/>
      <c r="AG5" s="130"/>
      <c r="AH5" s="130"/>
      <c r="AI5" s="130"/>
      <c r="AJ5" s="130"/>
      <c r="AK5" s="131"/>
      <c r="AL5" s="132"/>
      <c r="AM5" s="132"/>
      <c r="AN5" s="132"/>
      <c r="AO5" s="132"/>
      <c r="AP5" s="125"/>
      <c r="AQ5" s="125"/>
      <c r="AR5" s="125"/>
      <c r="AS5" s="125"/>
      <c r="AT5" s="125"/>
      <c r="AV5" s="117" t="s">
        <v>44</v>
      </c>
      <c r="AX5" s="117">
        <v>5</v>
      </c>
    </row>
    <row r="6" spans="3:50" ht="21" customHeight="1">
      <c r="C6" s="629" t="s">
        <v>43</v>
      </c>
      <c r="D6" s="629"/>
      <c r="E6" s="481"/>
      <c r="F6" s="481"/>
      <c r="G6" s="481"/>
      <c r="H6" s="481"/>
      <c r="I6" s="481"/>
      <c r="J6" s="481"/>
      <c r="K6" s="482"/>
      <c r="L6" s="630" t="s">
        <v>42</v>
      </c>
      <c r="M6" s="631"/>
      <c r="N6" s="631"/>
      <c r="O6" s="632"/>
      <c r="P6" s="633" t="s">
        <v>793</v>
      </c>
      <c r="Q6" s="634"/>
      <c r="R6" s="634"/>
      <c r="S6" s="634"/>
      <c r="T6" s="634"/>
      <c r="U6" s="634"/>
      <c r="V6" s="634"/>
      <c r="W6" s="634"/>
      <c r="X6" s="634"/>
      <c r="Y6" s="635"/>
      <c r="Z6" s="126"/>
      <c r="AA6" s="133" t="s">
        <v>49</v>
      </c>
      <c r="AB6" s="133"/>
      <c r="AC6" s="133"/>
      <c r="AD6" s="133"/>
      <c r="AE6" s="133"/>
      <c r="AF6" s="636">
        <v>10000000</v>
      </c>
      <c r="AG6" s="636"/>
      <c r="AH6" s="636"/>
      <c r="AI6" s="636"/>
      <c r="AJ6" s="636"/>
      <c r="AK6" s="128" t="s">
        <v>6</v>
      </c>
      <c r="AL6" s="128"/>
      <c r="AM6" s="125"/>
      <c r="AN6" s="125"/>
      <c r="AO6" s="125"/>
      <c r="AP6" s="125"/>
      <c r="AQ6" s="125"/>
      <c r="AR6" s="125"/>
      <c r="AS6" s="125"/>
      <c r="AT6" s="125"/>
      <c r="AV6" s="117" t="s">
        <v>40</v>
      </c>
      <c r="AX6" s="117">
        <v>6</v>
      </c>
    </row>
    <row r="7" spans="3:50" ht="21" customHeight="1">
      <c r="C7" s="629" t="s">
        <v>39</v>
      </c>
      <c r="D7" s="629"/>
      <c r="E7" s="471"/>
      <c r="F7" s="471"/>
      <c r="G7" s="471"/>
      <c r="H7" s="471"/>
      <c r="I7" s="471"/>
      <c r="J7" s="471"/>
      <c r="K7" s="472"/>
      <c r="L7" s="629" t="s">
        <v>38</v>
      </c>
      <c r="M7" s="629"/>
      <c r="N7" s="629"/>
      <c r="O7" s="629"/>
      <c r="P7" s="637">
        <v>10</v>
      </c>
      <c r="Q7" s="637"/>
      <c r="R7" s="637"/>
      <c r="S7" s="637"/>
      <c r="T7" s="637"/>
      <c r="U7" s="637"/>
      <c r="V7" s="637"/>
      <c r="W7" s="637"/>
      <c r="X7" s="637"/>
      <c r="Y7" s="637"/>
      <c r="Z7" s="126"/>
      <c r="AA7" s="134" t="s">
        <v>45</v>
      </c>
      <c r="AB7" s="135"/>
      <c r="AC7" s="135"/>
      <c r="AD7" s="135"/>
      <c r="AE7" s="136"/>
      <c r="AF7" s="638">
        <v>5400000</v>
      </c>
      <c r="AG7" s="639"/>
      <c r="AH7" s="639"/>
      <c r="AI7" s="639"/>
      <c r="AJ7" s="640"/>
      <c r="AK7" s="128" t="s">
        <v>6</v>
      </c>
      <c r="AL7" s="128"/>
      <c r="AM7" s="125"/>
      <c r="AN7" s="125"/>
      <c r="AO7" s="125"/>
      <c r="AP7" s="125"/>
      <c r="AQ7" s="125"/>
      <c r="AR7" s="125"/>
      <c r="AS7" s="125"/>
      <c r="AT7" s="125"/>
    </row>
    <row r="8" spans="3:50" ht="21" customHeight="1">
      <c r="C8" s="629" t="s">
        <v>37</v>
      </c>
      <c r="D8" s="629"/>
      <c r="E8" s="649"/>
      <c r="F8" s="649"/>
      <c r="G8" s="649"/>
      <c r="H8" s="649"/>
      <c r="I8" s="649"/>
      <c r="J8" s="650"/>
      <c r="K8" s="137" t="str">
        <f>IFERROR(VLOOKUP(#REF!,AV1:AX6,3,FALSE),"")</f>
        <v/>
      </c>
      <c r="L8" s="630" t="s">
        <v>36</v>
      </c>
      <c r="M8" s="631"/>
      <c r="N8" s="631"/>
      <c r="O8" s="632"/>
      <c r="P8" s="651" t="str">
        <f>IFERROR(VLOOKUP(【記載例】R6!#REF!,QK_!B3:E296,4,FALSE),"")</f>
        <v/>
      </c>
      <c r="Q8" s="652"/>
      <c r="R8" s="652"/>
      <c r="S8" s="652"/>
      <c r="T8" s="652"/>
      <c r="U8" s="652"/>
      <c r="V8" s="652"/>
      <c r="W8" s="652"/>
      <c r="X8" s="652"/>
      <c r="Y8" s="653"/>
      <c r="Z8" s="126"/>
      <c r="AA8" s="134" t="s">
        <v>41</v>
      </c>
      <c r="AB8" s="135"/>
      <c r="AC8" s="135"/>
      <c r="AD8" s="135"/>
      <c r="AE8" s="136"/>
      <c r="AF8" s="654">
        <f>AF6-AF7</f>
        <v>4600000</v>
      </c>
      <c r="AG8" s="655"/>
      <c r="AH8" s="655"/>
      <c r="AI8" s="655"/>
      <c r="AJ8" s="656"/>
      <c r="AK8" s="128" t="s">
        <v>6</v>
      </c>
      <c r="AL8" s="128"/>
      <c r="AM8" s="125"/>
      <c r="AN8" s="125"/>
      <c r="AO8" s="125"/>
      <c r="AP8" s="125"/>
      <c r="AQ8" s="125"/>
      <c r="AR8" s="125"/>
      <c r="AS8" s="125"/>
      <c r="AT8" s="125"/>
    </row>
    <row r="9" spans="3:50" ht="18.75">
      <c r="D9" s="138"/>
      <c r="J9" s="119"/>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5"/>
      <c r="AJ9" s="125"/>
      <c r="AK9" s="128"/>
      <c r="AL9" s="128"/>
      <c r="AM9" s="125"/>
      <c r="AN9" s="125"/>
      <c r="AO9" s="125"/>
      <c r="AP9" s="125"/>
      <c r="AQ9" s="125"/>
      <c r="AR9" s="125"/>
      <c r="AS9" s="125"/>
      <c r="AT9" s="125"/>
    </row>
    <row r="10" spans="3:50" ht="18.75">
      <c r="D10" s="138"/>
      <c r="J10" s="119"/>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5"/>
      <c r="AJ10" s="125"/>
      <c r="AK10" s="128"/>
      <c r="AL10" s="128"/>
      <c r="AM10" s="125"/>
      <c r="AN10" s="125"/>
      <c r="AO10" s="125"/>
      <c r="AP10" s="125"/>
      <c r="AQ10" s="125"/>
      <c r="AR10" s="125"/>
      <c r="AS10" s="125"/>
      <c r="AT10" s="125"/>
    </row>
    <row r="11" spans="3:50" ht="21" customHeight="1">
      <c r="C11" s="124" t="s">
        <v>32</v>
      </c>
      <c r="I11" s="119"/>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5"/>
      <c r="AI11" s="125"/>
      <c r="AJ11" s="128"/>
      <c r="AK11" s="128"/>
      <c r="AL11" s="125"/>
      <c r="AM11" s="125"/>
      <c r="AN11" s="125"/>
      <c r="AO11" s="125"/>
      <c r="AP11" s="125"/>
      <c r="AQ11" s="125"/>
      <c r="AR11" s="125"/>
      <c r="AS11" s="125"/>
      <c r="AT11" s="125"/>
    </row>
    <row r="12" spans="3:50" ht="21" customHeight="1">
      <c r="C12" s="124" t="s">
        <v>1106</v>
      </c>
      <c r="I12" s="119"/>
      <c r="J12" s="126"/>
      <c r="K12" s="126"/>
      <c r="L12" s="126"/>
      <c r="M12" s="126"/>
      <c r="N12" s="126"/>
      <c r="O12" s="126"/>
      <c r="P12" s="126"/>
      <c r="Q12" s="126" t="s">
        <v>35</v>
      </c>
      <c r="R12" s="620" t="s">
        <v>668</v>
      </c>
      <c r="S12" s="621"/>
      <c r="T12" s="622"/>
      <c r="U12" s="126"/>
      <c r="V12" s="126"/>
      <c r="W12" s="126"/>
      <c r="X12" s="126"/>
      <c r="Y12" s="126"/>
      <c r="Z12" s="126"/>
      <c r="AA12" s="126"/>
      <c r="AB12" s="126"/>
      <c r="AC12" s="126"/>
      <c r="AD12" s="126"/>
      <c r="AE12" s="126"/>
      <c r="AF12" s="126"/>
      <c r="AG12" s="126"/>
      <c r="AH12" s="125"/>
      <c r="AI12" s="125"/>
      <c r="AJ12" s="128"/>
      <c r="AK12" s="128"/>
      <c r="AL12" s="125"/>
      <c r="AM12" s="125"/>
      <c r="AN12" s="125"/>
      <c r="AO12" s="125"/>
      <c r="AP12" s="125"/>
      <c r="AQ12" s="125"/>
      <c r="AR12" s="125"/>
      <c r="AS12" s="125"/>
      <c r="AT12" s="125"/>
    </row>
    <row r="13" spans="3:50" ht="21" customHeight="1">
      <c r="C13" s="124" t="s">
        <v>687</v>
      </c>
      <c r="I13" s="119"/>
      <c r="J13" s="126"/>
      <c r="K13" s="126"/>
      <c r="L13" s="126"/>
      <c r="M13" s="126"/>
      <c r="N13" s="126"/>
      <c r="O13" s="126"/>
      <c r="P13" s="126"/>
      <c r="Q13" s="126"/>
      <c r="R13" s="126"/>
      <c r="S13" s="126" t="s">
        <v>35</v>
      </c>
      <c r="T13" s="616">
        <v>3000000</v>
      </c>
      <c r="U13" s="617"/>
      <c r="V13" s="617"/>
      <c r="W13" s="618"/>
      <c r="X13" s="139" t="s">
        <v>6</v>
      </c>
      <c r="Y13" s="140"/>
      <c r="Z13" s="141" t="s">
        <v>34</v>
      </c>
      <c r="AA13" s="126"/>
      <c r="AB13" s="126"/>
      <c r="AC13" s="126"/>
      <c r="AD13" s="126"/>
      <c r="AE13" s="126"/>
      <c r="AF13" s="126"/>
      <c r="AG13" s="126"/>
      <c r="AH13" s="125"/>
      <c r="AI13" s="619">
        <f>IFERROR(T13/AF6,"")</f>
        <v>0.3</v>
      </c>
      <c r="AJ13" s="619"/>
      <c r="AK13" s="619"/>
      <c r="AL13" s="619"/>
      <c r="AM13" s="125" t="s">
        <v>33</v>
      </c>
      <c r="AN13" s="125"/>
      <c r="AO13" s="125"/>
      <c r="AP13" s="125"/>
      <c r="AQ13" s="125"/>
      <c r="AR13" s="125"/>
      <c r="AS13" s="125"/>
      <c r="AT13" s="125"/>
    </row>
    <row r="14" spans="3:50" ht="18.75">
      <c r="D14" s="124"/>
      <c r="J14" s="119"/>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5"/>
      <c r="AJ14" s="125"/>
      <c r="AK14" s="125"/>
      <c r="AL14" s="125"/>
      <c r="AM14" s="125"/>
      <c r="AN14" s="125"/>
      <c r="AO14" s="125"/>
      <c r="AP14" s="125"/>
      <c r="AQ14" s="125"/>
      <c r="AR14" s="125"/>
      <c r="AS14" s="125"/>
      <c r="AT14" s="125"/>
    </row>
    <row r="15" spans="3:50" ht="21" customHeight="1">
      <c r="C15" s="124" t="s">
        <v>669</v>
      </c>
      <c r="I15" s="119"/>
      <c r="J15" s="126"/>
      <c r="K15" s="126"/>
      <c r="L15" s="126"/>
      <c r="M15" s="126"/>
      <c r="N15" s="126"/>
      <c r="O15" s="126"/>
      <c r="P15" s="126"/>
      <c r="Q15" s="126"/>
      <c r="R15" s="126"/>
      <c r="S15" s="126"/>
      <c r="T15" s="126"/>
      <c r="U15" s="126"/>
      <c r="V15" s="126"/>
      <c r="W15" s="126"/>
      <c r="X15" s="126"/>
      <c r="Y15" s="126"/>
      <c r="Z15" s="126"/>
      <c r="AA15" s="126"/>
      <c r="AB15" s="126"/>
      <c r="AC15" s="126"/>
      <c r="AD15" s="126"/>
      <c r="AE15" s="126"/>
      <c r="AF15" s="126"/>
      <c r="AG15" s="126"/>
      <c r="AH15" s="125"/>
      <c r="AI15" s="125"/>
      <c r="AJ15" s="125"/>
      <c r="AK15" s="125"/>
      <c r="AL15" s="125"/>
      <c r="AM15" s="125"/>
      <c r="AN15" s="121"/>
      <c r="AO15" s="125"/>
      <c r="AP15" s="125"/>
      <c r="AQ15" s="125"/>
      <c r="AR15" s="125"/>
      <c r="AS15" s="125"/>
      <c r="AT15" s="125"/>
    </row>
    <row r="16" spans="3:50" ht="21" customHeight="1">
      <c r="C16" s="539" t="s">
        <v>1004</v>
      </c>
      <c r="D16" s="539"/>
      <c r="E16" s="539"/>
      <c r="F16" s="539"/>
      <c r="G16" s="539"/>
      <c r="H16" s="539"/>
      <c r="I16" s="539"/>
      <c r="J16" s="539"/>
      <c r="K16" s="539"/>
      <c r="L16" s="539"/>
      <c r="M16" s="539"/>
      <c r="N16" s="539"/>
      <c r="O16" s="539"/>
      <c r="P16" s="539"/>
      <c r="Q16" s="539"/>
      <c r="R16" s="539"/>
      <c r="S16" s="539"/>
      <c r="T16" s="539"/>
      <c r="U16" s="539"/>
      <c r="V16" s="539"/>
      <c r="W16" s="126" t="s">
        <v>35</v>
      </c>
      <c r="X16" s="620" t="s">
        <v>668</v>
      </c>
      <c r="Y16" s="621"/>
      <c r="Z16" s="622"/>
      <c r="AA16" s="126"/>
      <c r="AB16" s="126"/>
      <c r="AC16" s="126"/>
      <c r="AD16" s="126"/>
      <c r="AE16" s="126"/>
      <c r="AF16" s="126"/>
      <c r="AG16" s="126"/>
      <c r="AH16" s="125"/>
      <c r="AI16" s="125"/>
      <c r="AJ16" s="125"/>
      <c r="AK16" s="125"/>
      <c r="AL16" s="125"/>
      <c r="AM16" s="125"/>
      <c r="AN16" s="121"/>
      <c r="AO16" s="125"/>
      <c r="AP16" s="125"/>
      <c r="AQ16" s="125"/>
      <c r="AR16" s="125"/>
      <c r="AS16" s="125"/>
      <c r="AT16" s="125"/>
    </row>
    <row r="17" spans="1:50" ht="21" customHeight="1">
      <c r="C17" s="124" t="s">
        <v>688</v>
      </c>
      <c r="I17" s="119"/>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5"/>
      <c r="AI17" s="125"/>
      <c r="AJ17" s="125"/>
      <c r="AK17" s="125"/>
      <c r="AL17" s="125"/>
      <c r="AM17" s="125"/>
      <c r="AN17" s="121"/>
      <c r="AO17" s="125"/>
      <c r="AP17" s="125"/>
      <c r="AQ17" s="125"/>
      <c r="AR17" s="125"/>
      <c r="AS17" s="125"/>
      <c r="AT17" s="125"/>
    </row>
    <row r="18" spans="1:50" ht="21" customHeight="1">
      <c r="C18" s="124" t="s">
        <v>1108</v>
      </c>
      <c r="H18" s="623">
        <v>10</v>
      </c>
      <c r="I18" s="624"/>
      <c r="J18" s="625"/>
      <c r="K18" s="126" t="s">
        <v>31</v>
      </c>
      <c r="L18" s="126"/>
      <c r="M18" s="124" t="s">
        <v>1003</v>
      </c>
      <c r="N18" s="124"/>
      <c r="O18" s="126"/>
      <c r="P18" s="126"/>
      <c r="Q18" s="126"/>
      <c r="R18" s="126"/>
      <c r="S18" s="126"/>
      <c r="T18" s="126"/>
      <c r="U18" s="126"/>
      <c r="V18" s="126"/>
      <c r="W18" s="126"/>
      <c r="X18" s="126"/>
      <c r="Y18" s="126"/>
      <c r="Z18" s="126"/>
      <c r="AA18" s="126"/>
      <c r="AB18" s="126"/>
      <c r="AC18" s="126"/>
      <c r="AD18" s="126"/>
      <c r="AE18" s="126"/>
      <c r="AF18" s="126"/>
      <c r="AG18" s="126"/>
      <c r="AH18" s="125"/>
      <c r="AI18" s="125"/>
      <c r="AJ18" s="142"/>
      <c r="AK18" s="131"/>
      <c r="AL18" s="626">
        <v>2</v>
      </c>
      <c r="AM18" s="627"/>
      <c r="AN18" s="143" t="s">
        <v>56</v>
      </c>
      <c r="AO18" s="143"/>
      <c r="AP18" s="125"/>
      <c r="AQ18" s="125"/>
      <c r="AR18" s="628">
        <f>IFERROR(AL18/H18,"")</f>
        <v>0.2</v>
      </c>
      <c r="AS18" s="628"/>
      <c r="AT18" s="125" t="s">
        <v>33</v>
      </c>
    </row>
    <row r="19" spans="1:50" ht="21" customHeight="1">
      <c r="C19" s="124" t="s">
        <v>794</v>
      </c>
      <c r="H19" s="144"/>
      <c r="I19" s="144"/>
      <c r="J19" s="131"/>
      <c r="K19" s="131"/>
      <c r="L19" s="131"/>
      <c r="M19" s="145"/>
      <c r="N19" s="131"/>
      <c r="O19" s="131"/>
      <c r="P19" s="657" t="s">
        <v>841</v>
      </c>
      <c r="Q19" s="657"/>
      <c r="R19" s="657"/>
      <c r="S19" s="657"/>
      <c r="T19" s="657"/>
      <c r="U19" s="657"/>
      <c r="V19" s="657"/>
      <c r="W19" s="657"/>
      <c r="X19" s="657"/>
      <c r="Y19" s="512" t="s">
        <v>842</v>
      </c>
      <c r="Z19" s="513"/>
      <c r="AA19" s="514"/>
      <c r="AB19" s="512" t="s">
        <v>835</v>
      </c>
      <c r="AC19" s="513"/>
      <c r="AD19" s="513"/>
      <c r="AE19" s="513"/>
      <c r="AF19" s="513"/>
      <c r="AG19" s="513"/>
      <c r="AH19" s="513"/>
      <c r="AI19" s="513"/>
      <c r="AJ19" s="513"/>
      <c r="AK19" s="513"/>
      <c r="AL19" s="513"/>
      <c r="AM19" s="513"/>
      <c r="AN19" s="513"/>
      <c r="AO19" s="513"/>
      <c r="AP19" s="513"/>
      <c r="AQ19" s="513"/>
      <c r="AR19" s="513"/>
      <c r="AS19" s="514"/>
      <c r="AT19" s="125"/>
    </row>
    <row r="20" spans="1:50" ht="21" customHeight="1">
      <c r="C20" s="124"/>
      <c r="H20" s="144"/>
      <c r="I20" s="144"/>
      <c r="J20" s="131"/>
      <c r="K20" s="131"/>
      <c r="L20" s="131"/>
      <c r="M20" s="145"/>
      <c r="N20" s="131"/>
      <c r="O20" s="131"/>
      <c r="P20" s="508" t="s">
        <v>838</v>
      </c>
      <c r="Q20" s="508"/>
      <c r="R20" s="508"/>
      <c r="S20" s="508"/>
      <c r="T20" s="508"/>
      <c r="U20" s="508"/>
      <c r="V20" s="508"/>
      <c r="W20" s="508"/>
      <c r="X20" s="508"/>
      <c r="Y20" s="661">
        <v>1</v>
      </c>
      <c r="Z20" s="662"/>
      <c r="AA20" s="146" t="s">
        <v>31</v>
      </c>
      <c r="AB20" s="658" t="s">
        <v>837</v>
      </c>
      <c r="AC20" s="659"/>
      <c r="AD20" s="659"/>
      <c r="AE20" s="659"/>
      <c r="AF20" s="659"/>
      <c r="AG20" s="659"/>
      <c r="AH20" s="659"/>
      <c r="AI20" s="659"/>
      <c r="AJ20" s="659"/>
      <c r="AK20" s="659"/>
      <c r="AL20" s="659"/>
      <c r="AM20" s="659"/>
      <c r="AN20" s="659"/>
      <c r="AO20" s="659"/>
      <c r="AP20" s="659"/>
      <c r="AQ20" s="659"/>
      <c r="AR20" s="659"/>
      <c r="AS20" s="660"/>
      <c r="AT20" s="125"/>
    </row>
    <row r="21" spans="1:50" ht="21" customHeight="1">
      <c r="C21" s="124"/>
      <c r="H21" s="144"/>
      <c r="I21" s="144"/>
      <c r="J21" s="131"/>
      <c r="K21" s="131"/>
      <c r="L21" s="131"/>
      <c r="M21" s="145"/>
      <c r="N21" s="131"/>
      <c r="O21" s="131"/>
      <c r="P21" s="508" t="s">
        <v>839</v>
      </c>
      <c r="Q21" s="508"/>
      <c r="R21" s="508"/>
      <c r="S21" s="508"/>
      <c r="T21" s="508"/>
      <c r="U21" s="508"/>
      <c r="V21" s="508"/>
      <c r="W21" s="508"/>
      <c r="X21" s="508"/>
      <c r="Y21" s="661"/>
      <c r="Z21" s="662"/>
      <c r="AA21" s="146" t="s">
        <v>31</v>
      </c>
      <c r="AB21" s="658"/>
      <c r="AC21" s="659"/>
      <c r="AD21" s="659"/>
      <c r="AE21" s="659"/>
      <c r="AF21" s="659"/>
      <c r="AG21" s="659"/>
      <c r="AH21" s="659"/>
      <c r="AI21" s="659"/>
      <c r="AJ21" s="659"/>
      <c r="AK21" s="659"/>
      <c r="AL21" s="659"/>
      <c r="AM21" s="659"/>
      <c r="AN21" s="659"/>
      <c r="AO21" s="659"/>
      <c r="AP21" s="659"/>
      <c r="AQ21" s="659"/>
      <c r="AR21" s="659"/>
      <c r="AS21" s="660"/>
      <c r="AT21" s="125"/>
    </row>
    <row r="22" spans="1:50" ht="21" customHeight="1">
      <c r="C22" s="124"/>
      <c r="H22" s="144"/>
      <c r="I22" s="144"/>
      <c r="J22" s="131"/>
      <c r="K22" s="131"/>
      <c r="L22" s="131"/>
      <c r="M22" s="145"/>
      <c r="N22" s="131"/>
      <c r="O22" s="131"/>
      <c r="P22" s="508" t="s">
        <v>840</v>
      </c>
      <c r="Q22" s="508"/>
      <c r="R22" s="508"/>
      <c r="S22" s="508"/>
      <c r="T22" s="508"/>
      <c r="U22" s="508"/>
      <c r="V22" s="508"/>
      <c r="W22" s="508"/>
      <c r="X22" s="508"/>
      <c r="Y22" s="661">
        <v>1</v>
      </c>
      <c r="Z22" s="662"/>
      <c r="AA22" s="147" t="s">
        <v>31</v>
      </c>
      <c r="AB22" s="658" t="s">
        <v>836</v>
      </c>
      <c r="AC22" s="659"/>
      <c r="AD22" s="659"/>
      <c r="AE22" s="659"/>
      <c r="AF22" s="659"/>
      <c r="AG22" s="659"/>
      <c r="AH22" s="659"/>
      <c r="AI22" s="659"/>
      <c r="AJ22" s="659"/>
      <c r="AK22" s="659"/>
      <c r="AL22" s="659"/>
      <c r="AM22" s="659"/>
      <c r="AN22" s="659"/>
      <c r="AO22" s="659"/>
      <c r="AP22" s="659"/>
      <c r="AQ22" s="659"/>
      <c r="AR22" s="659"/>
      <c r="AS22" s="660"/>
      <c r="AT22" s="125"/>
    </row>
    <row r="23" spans="1:50" s="151" customFormat="1" ht="21" customHeight="1">
      <c r="A23" s="148"/>
      <c r="B23" s="148"/>
      <c r="C23" s="124" t="s">
        <v>797</v>
      </c>
      <c r="D23" s="148"/>
      <c r="E23" s="148"/>
      <c r="F23" s="148"/>
      <c r="G23" s="148"/>
      <c r="H23" s="144"/>
      <c r="I23" s="144"/>
      <c r="J23" s="131"/>
      <c r="K23" s="131"/>
      <c r="L23" s="131"/>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9"/>
      <c r="AQ23" s="125"/>
      <c r="AR23" s="150"/>
      <c r="AS23" s="150"/>
      <c r="AT23" s="125"/>
      <c r="AU23" s="148"/>
      <c r="AV23" s="148"/>
      <c r="AW23" s="148"/>
      <c r="AX23" s="148"/>
    </row>
    <row r="24" spans="1:50" s="151" customFormat="1" ht="21" customHeight="1">
      <c r="A24" s="148"/>
      <c r="B24" s="148"/>
      <c r="C24" s="124"/>
      <c r="D24" s="152" t="s">
        <v>668</v>
      </c>
      <c r="E24" s="123" t="s">
        <v>992</v>
      </c>
      <c r="F24" s="123"/>
      <c r="G24" s="123"/>
      <c r="H24" s="153"/>
      <c r="I24" s="153"/>
      <c r="J24" s="143"/>
      <c r="K24" s="143"/>
      <c r="L24" s="143"/>
      <c r="M24" s="154"/>
      <c r="N24" s="154"/>
      <c r="O24" s="154"/>
      <c r="P24" s="152" t="s">
        <v>668</v>
      </c>
      <c r="Q24" s="123" t="s">
        <v>802</v>
      </c>
      <c r="R24" s="154"/>
      <c r="S24" s="154"/>
      <c r="T24" s="154"/>
      <c r="U24" s="154"/>
      <c r="V24" s="154"/>
      <c r="W24" s="154"/>
      <c r="X24" s="154"/>
      <c r="Y24" s="154"/>
      <c r="Z24" s="154"/>
      <c r="AA24" s="154"/>
      <c r="AB24" s="154"/>
      <c r="AC24" s="152"/>
      <c r="AD24" s="123" t="s">
        <v>805</v>
      </c>
      <c r="AE24" s="154"/>
      <c r="AF24" s="154"/>
      <c r="AG24" s="154"/>
      <c r="AH24" s="154"/>
      <c r="AI24" s="154"/>
      <c r="AJ24" s="154"/>
      <c r="AK24" s="154"/>
      <c r="AL24" s="154"/>
      <c r="AM24" s="154"/>
      <c r="AN24" s="154"/>
      <c r="AO24" s="154"/>
      <c r="AP24" s="155"/>
      <c r="AQ24" s="138"/>
      <c r="AR24" s="156"/>
      <c r="AS24" s="156"/>
      <c r="AT24" s="138"/>
      <c r="AU24" s="148"/>
      <c r="AV24" s="148"/>
      <c r="AW24" s="148"/>
      <c r="AX24" s="148"/>
    </row>
    <row r="25" spans="1:50" s="151" customFormat="1" ht="21" customHeight="1">
      <c r="A25" s="148"/>
      <c r="B25" s="148"/>
      <c r="C25" s="124"/>
      <c r="D25" s="152"/>
      <c r="E25" s="123" t="s">
        <v>993</v>
      </c>
      <c r="F25" s="123"/>
      <c r="G25" s="123"/>
      <c r="H25" s="153"/>
      <c r="I25" s="153"/>
      <c r="J25" s="143"/>
      <c r="K25" s="143"/>
      <c r="L25" s="143"/>
      <c r="M25" s="154"/>
      <c r="N25" s="154"/>
      <c r="O25" s="154"/>
      <c r="P25" s="152"/>
      <c r="Q25" s="123" t="s">
        <v>803</v>
      </c>
      <c r="R25" s="154"/>
      <c r="S25" s="154"/>
      <c r="T25" s="154"/>
      <c r="U25" s="154"/>
      <c r="V25" s="154"/>
      <c r="W25" s="154"/>
      <c r="X25" s="154"/>
      <c r="Y25" s="154"/>
      <c r="Z25" s="154"/>
      <c r="AA25" s="154"/>
      <c r="AB25" s="154"/>
      <c r="AC25" s="152"/>
      <c r="AD25" s="123" t="s">
        <v>806</v>
      </c>
      <c r="AE25" s="154"/>
      <c r="AF25" s="154"/>
      <c r="AG25" s="154"/>
      <c r="AH25" s="615"/>
      <c r="AI25" s="615"/>
      <c r="AJ25" s="615"/>
      <c r="AK25" s="615"/>
      <c r="AL25" s="615"/>
      <c r="AM25" s="615"/>
      <c r="AN25" s="615"/>
      <c r="AO25" s="615"/>
      <c r="AP25" s="615"/>
      <c r="AQ25" s="615"/>
      <c r="AR25" s="615"/>
      <c r="AS25" s="615"/>
      <c r="AT25" s="138"/>
      <c r="AU25" s="148"/>
      <c r="AV25" s="148"/>
      <c r="AW25" s="148"/>
      <c r="AX25" s="148"/>
    </row>
    <row r="26" spans="1:50" s="151" customFormat="1" ht="21" customHeight="1">
      <c r="A26" s="148"/>
      <c r="B26" s="148"/>
      <c r="C26" s="124"/>
      <c r="D26" s="152"/>
      <c r="E26" s="123" t="s">
        <v>994</v>
      </c>
      <c r="F26" s="123"/>
      <c r="G26" s="123"/>
      <c r="H26" s="153"/>
      <c r="I26" s="153"/>
      <c r="J26" s="143"/>
      <c r="K26" s="143"/>
      <c r="L26" s="143"/>
      <c r="M26" s="154"/>
      <c r="N26" s="154"/>
      <c r="O26" s="154"/>
      <c r="P26" s="152"/>
      <c r="Q26" s="123" t="s">
        <v>804</v>
      </c>
      <c r="R26" s="154"/>
      <c r="S26" s="154"/>
      <c r="T26" s="154"/>
      <c r="U26" s="154"/>
      <c r="V26" s="154"/>
      <c r="W26" s="154"/>
      <c r="X26" s="154"/>
      <c r="Y26" s="154"/>
      <c r="Z26" s="154"/>
      <c r="AA26" s="154"/>
      <c r="AB26" s="154"/>
      <c r="AC26" s="143"/>
      <c r="AD26" s="143"/>
      <c r="AE26" s="154"/>
      <c r="AF26" s="154"/>
      <c r="AG26" s="154"/>
      <c r="AH26" s="615"/>
      <c r="AI26" s="615"/>
      <c r="AJ26" s="615"/>
      <c r="AK26" s="615"/>
      <c r="AL26" s="615"/>
      <c r="AM26" s="615"/>
      <c r="AN26" s="615"/>
      <c r="AO26" s="615"/>
      <c r="AP26" s="615"/>
      <c r="AQ26" s="615"/>
      <c r="AR26" s="615"/>
      <c r="AS26" s="615"/>
      <c r="AT26" s="138"/>
      <c r="AU26" s="148"/>
      <c r="AV26" s="148"/>
      <c r="AW26" s="148"/>
      <c r="AX26" s="148"/>
    </row>
    <row r="27" spans="1:50" s="151" customFormat="1" ht="21" customHeight="1">
      <c r="A27" s="148"/>
      <c r="B27" s="148"/>
      <c r="C27" s="124" t="s">
        <v>807</v>
      </c>
      <c r="D27" s="148"/>
      <c r="E27" s="148"/>
      <c r="F27" s="148"/>
      <c r="G27" s="148"/>
      <c r="H27" s="148"/>
      <c r="I27" s="157"/>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5"/>
      <c r="AI27" s="125"/>
      <c r="AJ27" s="125"/>
      <c r="AK27" s="125"/>
      <c r="AL27" s="125"/>
      <c r="AM27" s="125"/>
      <c r="AO27" s="125"/>
      <c r="AP27" s="125"/>
      <c r="AQ27" s="125"/>
      <c r="AR27" s="125"/>
      <c r="AS27" s="125"/>
      <c r="AT27" s="125"/>
      <c r="AU27" s="148"/>
      <c r="AV27" s="148"/>
      <c r="AW27" s="148"/>
      <c r="AX27" s="148"/>
    </row>
    <row r="28" spans="1:50" s="151" customFormat="1" ht="21" customHeight="1">
      <c r="A28" s="148"/>
      <c r="B28" s="148"/>
      <c r="C28" s="124"/>
      <c r="D28" s="152"/>
      <c r="E28" s="123" t="s">
        <v>995</v>
      </c>
      <c r="F28" s="123"/>
      <c r="G28" s="123"/>
      <c r="H28" s="153"/>
      <c r="I28" s="153"/>
      <c r="J28" s="143"/>
      <c r="K28" s="143"/>
      <c r="L28" s="143"/>
      <c r="M28" s="154"/>
      <c r="N28" s="154"/>
      <c r="O28" s="154"/>
      <c r="P28" s="152"/>
      <c r="Q28" s="123" t="s">
        <v>798</v>
      </c>
      <c r="R28" s="154"/>
      <c r="S28" s="154"/>
      <c r="T28" s="154"/>
      <c r="U28" s="154"/>
      <c r="V28" s="154"/>
      <c r="W28" s="154"/>
      <c r="X28" s="154"/>
      <c r="Y28" s="154"/>
      <c r="Z28" s="154"/>
      <c r="AA28" s="154"/>
      <c r="AB28" s="154"/>
      <c r="AC28" s="152"/>
      <c r="AD28" s="123" t="s">
        <v>800</v>
      </c>
      <c r="AE28" s="154"/>
      <c r="AF28" s="154"/>
      <c r="AG28" s="154"/>
      <c r="AH28" s="154"/>
      <c r="AI28" s="154"/>
      <c r="AJ28" s="154"/>
      <c r="AK28" s="154"/>
      <c r="AL28" s="154"/>
      <c r="AM28" s="154"/>
      <c r="AN28" s="154"/>
      <c r="AO28" s="154"/>
      <c r="AP28" s="155"/>
      <c r="AQ28" s="138"/>
      <c r="AR28" s="156"/>
      <c r="AS28" s="156"/>
      <c r="AT28" s="138"/>
      <c r="AU28" s="148"/>
      <c r="AV28" s="148"/>
      <c r="AW28" s="148"/>
      <c r="AX28" s="148"/>
    </row>
    <row r="29" spans="1:50" s="151" customFormat="1" ht="21" customHeight="1">
      <c r="A29" s="148"/>
      <c r="B29" s="148"/>
      <c r="C29" s="124"/>
      <c r="D29" s="152"/>
      <c r="E29" s="123" t="s">
        <v>996</v>
      </c>
      <c r="F29" s="123"/>
      <c r="G29" s="123"/>
      <c r="H29" s="153"/>
      <c r="I29" s="153"/>
      <c r="J29" s="143"/>
      <c r="K29" s="143"/>
      <c r="L29" s="143"/>
      <c r="M29" s="154"/>
      <c r="N29" s="154"/>
      <c r="O29" s="154"/>
      <c r="P29" s="152"/>
      <c r="Q29" s="123" t="s">
        <v>799</v>
      </c>
      <c r="R29" s="154"/>
      <c r="S29" s="154"/>
      <c r="T29" s="154"/>
      <c r="U29" s="154"/>
      <c r="V29" s="154"/>
      <c r="W29" s="154"/>
      <c r="X29" s="154"/>
      <c r="Y29" s="154"/>
      <c r="Z29" s="154"/>
      <c r="AA29" s="154"/>
      <c r="AB29" s="154"/>
      <c r="AC29" s="152"/>
      <c r="AD29" s="123" t="s">
        <v>806</v>
      </c>
      <c r="AE29" s="154"/>
      <c r="AF29" s="154"/>
      <c r="AG29" s="154"/>
      <c r="AH29" s="700"/>
      <c r="AI29" s="701"/>
      <c r="AJ29" s="701"/>
      <c r="AK29" s="701"/>
      <c r="AL29" s="701"/>
      <c r="AM29" s="701"/>
      <c r="AN29" s="701"/>
      <c r="AO29" s="701"/>
      <c r="AP29" s="701"/>
      <c r="AQ29" s="701"/>
      <c r="AR29" s="701"/>
      <c r="AS29" s="702"/>
      <c r="AT29" s="138"/>
      <c r="AU29" s="148"/>
      <c r="AV29" s="148"/>
      <c r="AW29" s="148"/>
      <c r="AX29" s="148"/>
    </row>
    <row r="30" spans="1:50" s="151" customFormat="1" ht="21" customHeight="1">
      <c r="A30" s="148"/>
      <c r="B30" s="148"/>
      <c r="C30" s="124"/>
      <c r="D30" s="152"/>
      <c r="E30" s="123" t="s">
        <v>997</v>
      </c>
      <c r="F30" s="123"/>
      <c r="G30" s="123"/>
      <c r="H30" s="153"/>
      <c r="I30" s="153"/>
      <c r="J30" s="143"/>
      <c r="K30" s="143"/>
      <c r="L30" s="143"/>
      <c r="M30" s="154"/>
      <c r="N30" s="154"/>
      <c r="O30" s="154"/>
      <c r="P30" s="152"/>
      <c r="Q30" s="123" t="s">
        <v>832</v>
      </c>
      <c r="R30" s="154"/>
      <c r="S30" s="154"/>
      <c r="T30" s="154"/>
      <c r="U30" s="154"/>
      <c r="V30" s="154"/>
      <c r="W30" s="154"/>
      <c r="X30" s="154"/>
      <c r="Y30" s="154"/>
      <c r="Z30" s="154"/>
      <c r="AA30" s="154"/>
      <c r="AB30" s="154"/>
      <c r="AC30" s="143"/>
      <c r="AD30" s="143"/>
      <c r="AE30" s="154"/>
      <c r="AF30" s="154"/>
      <c r="AG30" s="154"/>
      <c r="AH30" s="703"/>
      <c r="AI30" s="704"/>
      <c r="AJ30" s="704"/>
      <c r="AK30" s="704"/>
      <c r="AL30" s="704"/>
      <c r="AM30" s="704"/>
      <c r="AN30" s="704"/>
      <c r="AO30" s="704"/>
      <c r="AP30" s="704"/>
      <c r="AQ30" s="704"/>
      <c r="AR30" s="704"/>
      <c r="AS30" s="705"/>
      <c r="AT30" s="153"/>
      <c r="AU30" s="158"/>
      <c r="AV30" s="158"/>
      <c r="AW30" s="148"/>
      <c r="AX30" s="148"/>
    </row>
    <row r="31" spans="1:50" s="151" customFormat="1" ht="21" customHeight="1">
      <c r="A31" s="148"/>
      <c r="B31" s="148"/>
      <c r="C31" s="148"/>
      <c r="D31" s="124"/>
      <c r="E31" s="123"/>
      <c r="F31" s="123"/>
      <c r="G31" s="123"/>
      <c r="H31" s="123"/>
      <c r="I31" s="123"/>
      <c r="J31" s="15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8"/>
      <c r="AJ31" s="138"/>
      <c r="AK31" s="138"/>
      <c r="AL31" s="138"/>
      <c r="AM31" s="138"/>
      <c r="AN31" s="138"/>
      <c r="AO31" s="138"/>
      <c r="AP31" s="138"/>
      <c r="AQ31" s="138"/>
      <c r="AR31" s="138"/>
      <c r="AS31" s="138"/>
      <c r="AT31" s="138"/>
      <c r="AU31" s="148"/>
      <c r="AV31" s="148"/>
      <c r="AW31" s="148"/>
      <c r="AX31" s="148"/>
    </row>
    <row r="32" spans="1:50" ht="21" customHeight="1">
      <c r="C32" s="124" t="s">
        <v>671</v>
      </c>
      <c r="J32" s="119"/>
      <c r="K32" s="126"/>
      <c r="L32" s="126"/>
      <c r="M32" s="126"/>
      <c r="N32" s="126"/>
      <c r="O32" s="126"/>
      <c r="P32" s="126"/>
      <c r="Q32" s="126"/>
      <c r="R32" s="126"/>
      <c r="S32" s="126"/>
      <c r="T32" s="126"/>
      <c r="U32" s="126"/>
      <c r="V32" s="126"/>
      <c r="W32" s="126"/>
      <c r="X32" s="126"/>
      <c r="Y32" s="126"/>
      <c r="Z32" s="126"/>
      <c r="AA32" s="126"/>
      <c r="AB32" s="126"/>
      <c r="AC32" s="126"/>
      <c r="AD32" s="126"/>
      <c r="AE32" s="123"/>
      <c r="AF32" s="126"/>
      <c r="AG32" s="126"/>
      <c r="AH32" s="126"/>
      <c r="AI32" s="125"/>
      <c r="AJ32" s="125"/>
      <c r="AK32" s="125"/>
      <c r="AL32" s="125"/>
      <c r="AM32" s="125"/>
      <c r="AN32" s="125"/>
      <c r="AO32" s="125"/>
      <c r="AP32" s="125"/>
      <c r="AQ32" s="125"/>
      <c r="AR32" s="125"/>
      <c r="AS32" s="125"/>
      <c r="AT32" s="125"/>
    </row>
    <row r="33" spans="2:46" ht="21" customHeight="1">
      <c r="C33" s="124" t="s">
        <v>796</v>
      </c>
      <c r="J33" s="119"/>
      <c r="K33" s="126"/>
      <c r="L33" s="126"/>
      <c r="M33" s="126"/>
      <c r="N33" s="126"/>
      <c r="O33" s="126"/>
      <c r="P33" s="126"/>
      <c r="Q33" s="126"/>
      <c r="R33" s="126"/>
      <c r="S33" s="126"/>
      <c r="T33" s="126"/>
      <c r="U33" s="126"/>
      <c r="V33" s="126"/>
      <c r="W33" s="126"/>
      <c r="X33" s="126"/>
      <c r="Y33" s="126"/>
      <c r="Z33" s="126"/>
      <c r="AA33" s="126"/>
      <c r="AB33" s="126"/>
      <c r="AC33" s="126"/>
      <c r="AD33" s="126"/>
      <c r="AE33" s="126"/>
      <c r="AF33" s="126"/>
      <c r="AG33" s="126"/>
      <c r="AH33" s="126"/>
      <c r="AI33" s="125"/>
      <c r="AJ33" s="125"/>
      <c r="AK33" s="125"/>
      <c r="AL33" s="125"/>
      <c r="AM33" s="125"/>
      <c r="AN33" s="125"/>
      <c r="AO33" s="125"/>
      <c r="AP33" s="125"/>
      <c r="AQ33" s="125"/>
      <c r="AR33" s="125"/>
      <c r="AS33" s="125"/>
      <c r="AT33" s="125"/>
    </row>
    <row r="34" spans="2:46" ht="21" customHeight="1">
      <c r="C34" s="137" t="s">
        <v>689</v>
      </c>
      <c r="D34" s="498" t="s">
        <v>672</v>
      </c>
      <c r="E34" s="499"/>
      <c r="F34" s="499"/>
      <c r="G34" s="499"/>
      <c r="H34" s="499"/>
      <c r="I34" s="500"/>
      <c r="J34" s="663" t="s">
        <v>673</v>
      </c>
      <c r="K34" s="663"/>
      <c r="L34" s="663"/>
      <c r="M34" s="664" t="s">
        <v>675</v>
      </c>
      <c r="N34" s="664"/>
      <c r="O34" s="664"/>
      <c r="P34" s="664"/>
      <c r="Q34" s="664"/>
      <c r="R34" s="664"/>
      <c r="S34" s="664"/>
      <c r="T34" s="664"/>
      <c r="U34" s="664"/>
      <c r="V34" s="664"/>
      <c r="W34" s="664"/>
      <c r="X34" s="664"/>
      <c r="Y34" s="664"/>
      <c r="Z34" s="664"/>
      <c r="AA34" s="664"/>
      <c r="AB34" s="664"/>
      <c r="AC34" s="664"/>
      <c r="AD34" s="664"/>
      <c r="AE34" s="664"/>
      <c r="AF34" s="664"/>
      <c r="AG34" s="664"/>
      <c r="AH34" s="664"/>
      <c r="AI34" s="664"/>
      <c r="AJ34" s="664"/>
      <c r="AK34" s="664"/>
      <c r="AL34" s="664"/>
      <c r="AM34" s="664"/>
      <c r="AN34" s="664"/>
      <c r="AO34" s="664"/>
      <c r="AP34" s="125"/>
      <c r="AQ34" s="125"/>
      <c r="AR34" s="125"/>
      <c r="AS34" s="125"/>
      <c r="AT34" s="125"/>
    </row>
    <row r="35" spans="2:46" ht="21" customHeight="1">
      <c r="C35" s="137" t="s">
        <v>690</v>
      </c>
      <c r="D35" s="609" t="s">
        <v>676</v>
      </c>
      <c r="E35" s="609"/>
      <c r="F35" s="609"/>
      <c r="G35" s="609"/>
      <c r="H35" s="609"/>
      <c r="I35" s="609"/>
      <c r="J35" s="610"/>
      <c r="K35" s="611"/>
      <c r="L35" s="160" t="s">
        <v>674</v>
      </c>
      <c r="M35" s="612"/>
      <c r="N35" s="613"/>
      <c r="O35" s="613"/>
      <c r="P35" s="613"/>
      <c r="Q35" s="613"/>
      <c r="R35" s="613"/>
      <c r="S35" s="613"/>
      <c r="T35" s="613"/>
      <c r="U35" s="613"/>
      <c r="V35" s="613"/>
      <c r="W35" s="613"/>
      <c r="X35" s="613"/>
      <c r="Y35" s="613"/>
      <c r="Z35" s="613"/>
      <c r="AA35" s="613"/>
      <c r="AB35" s="613"/>
      <c r="AC35" s="613"/>
      <c r="AD35" s="613"/>
      <c r="AE35" s="613"/>
      <c r="AF35" s="613"/>
      <c r="AG35" s="613"/>
      <c r="AH35" s="613"/>
      <c r="AI35" s="613"/>
      <c r="AJ35" s="613"/>
      <c r="AK35" s="613"/>
      <c r="AL35" s="613"/>
      <c r="AM35" s="613"/>
      <c r="AN35" s="613"/>
      <c r="AO35" s="614"/>
      <c r="AP35" s="125"/>
      <c r="AQ35" s="125"/>
      <c r="AR35" s="125"/>
      <c r="AS35" s="125"/>
      <c r="AT35" s="125"/>
    </row>
    <row r="36" spans="2:46" ht="21" customHeight="1">
      <c r="C36" s="137" t="s">
        <v>691</v>
      </c>
      <c r="D36" s="609" t="s">
        <v>677</v>
      </c>
      <c r="E36" s="609"/>
      <c r="F36" s="609"/>
      <c r="G36" s="609"/>
      <c r="H36" s="609"/>
      <c r="I36" s="609"/>
      <c r="J36" s="610"/>
      <c r="K36" s="611"/>
      <c r="L36" s="160" t="s">
        <v>674</v>
      </c>
      <c r="M36" s="612"/>
      <c r="N36" s="613"/>
      <c r="O36" s="613"/>
      <c r="P36" s="613"/>
      <c r="Q36" s="613"/>
      <c r="R36" s="613"/>
      <c r="S36" s="613"/>
      <c r="T36" s="613"/>
      <c r="U36" s="613"/>
      <c r="V36" s="613"/>
      <c r="W36" s="613"/>
      <c r="X36" s="613"/>
      <c r="Y36" s="613"/>
      <c r="Z36" s="613"/>
      <c r="AA36" s="613"/>
      <c r="AB36" s="613"/>
      <c r="AC36" s="613"/>
      <c r="AD36" s="613"/>
      <c r="AE36" s="613"/>
      <c r="AF36" s="613"/>
      <c r="AG36" s="613"/>
      <c r="AH36" s="613"/>
      <c r="AI36" s="613"/>
      <c r="AJ36" s="613"/>
      <c r="AK36" s="613"/>
      <c r="AL36" s="613"/>
      <c r="AM36" s="613"/>
      <c r="AN36" s="613"/>
      <c r="AO36" s="614"/>
      <c r="AP36" s="125"/>
      <c r="AQ36" s="125"/>
      <c r="AR36" s="125"/>
      <c r="AS36" s="125"/>
      <c r="AT36" s="125"/>
    </row>
    <row r="37" spans="2:46" ht="21" customHeight="1">
      <c r="C37" s="137" t="s">
        <v>692</v>
      </c>
      <c r="D37" s="609" t="s">
        <v>678</v>
      </c>
      <c r="E37" s="609"/>
      <c r="F37" s="609"/>
      <c r="G37" s="609"/>
      <c r="H37" s="609"/>
      <c r="I37" s="609"/>
      <c r="J37" s="610"/>
      <c r="K37" s="611"/>
      <c r="L37" s="160" t="s">
        <v>674</v>
      </c>
      <c r="M37" s="612"/>
      <c r="N37" s="613"/>
      <c r="O37" s="613"/>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3"/>
      <c r="AO37" s="614"/>
      <c r="AP37" s="125"/>
      <c r="AQ37" s="125"/>
      <c r="AR37" s="125"/>
      <c r="AS37" s="125"/>
      <c r="AT37" s="125"/>
    </row>
    <row r="38" spans="2:46" ht="21" customHeight="1">
      <c r="C38" s="137" t="s">
        <v>693</v>
      </c>
      <c r="D38" s="609" t="s">
        <v>679</v>
      </c>
      <c r="E38" s="609"/>
      <c r="F38" s="609"/>
      <c r="G38" s="609"/>
      <c r="H38" s="609"/>
      <c r="I38" s="609"/>
      <c r="J38" s="610">
        <v>30</v>
      </c>
      <c r="K38" s="611"/>
      <c r="L38" s="160" t="s">
        <v>674</v>
      </c>
      <c r="M38" s="612" t="s">
        <v>825</v>
      </c>
      <c r="N38" s="613"/>
      <c r="O38" s="613"/>
      <c r="P38" s="613"/>
      <c r="Q38" s="613"/>
      <c r="R38" s="613"/>
      <c r="S38" s="613"/>
      <c r="T38" s="613"/>
      <c r="U38" s="613"/>
      <c r="V38" s="613"/>
      <c r="W38" s="613"/>
      <c r="X38" s="613"/>
      <c r="Y38" s="613"/>
      <c r="Z38" s="613"/>
      <c r="AA38" s="613"/>
      <c r="AB38" s="613"/>
      <c r="AC38" s="613"/>
      <c r="AD38" s="613"/>
      <c r="AE38" s="613"/>
      <c r="AF38" s="613"/>
      <c r="AG38" s="613"/>
      <c r="AH38" s="613"/>
      <c r="AI38" s="613"/>
      <c r="AJ38" s="613"/>
      <c r="AK38" s="613"/>
      <c r="AL38" s="613"/>
      <c r="AM38" s="613"/>
      <c r="AN38" s="613"/>
      <c r="AO38" s="614"/>
      <c r="AP38" s="125"/>
      <c r="AQ38" s="125"/>
      <c r="AR38" s="125"/>
      <c r="AS38" s="125"/>
      <c r="AT38" s="125"/>
    </row>
    <row r="39" spans="2:46" ht="21" customHeight="1">
      <c r="C39" s="137" t="s">
        <v>694</v>
      </c>
      <c r="D39" s="486" t="s">
        <v>680</v>
      </c>
      <c r="E39" s="487"/>
      <c r="F39" s="487"/>
      <c r="G39" s="487"/>
      <c r="H39" s="487"/>
      <c r="I39" s="488"/>
      <c r="J39" s="610"/>
      <c r="K39" s="611"/>
      <c r="L39" s="160" t="s">
        <v>674</v>
      </c>
      <c r="M39" s="612"/>
      <c r="N39" s="613"/>
      <c r="O39" s="613"/>
      <c r="P39" s="613"/>
      <c r="Q39" s="613"/>
      <c r="R39" s="613"/>
      <c r="S39" s="613"/>
      <c r="T39" s="613"/>
      <c r="U39" s="613"/>
      <c r="V39" s="613"/>
      <c r="W39" s="613"/>
      <c r="X39" s="613"/>
      <c r="Y39" s="613"/>
      <c r="Z39" s="613"/>
      <c r="AA39" s="613"/>
      <c r="AB39" s="613"/>
      <c r="AC39" s="613"/>
      <c r="AD39" s="613"/>
      <c r="AE39" s="613"/>
      <c r="AF39" s="613"/>
      <c r="AG39" s="613"/>
      <c r="AH39" s="613"/>
      <c r="AI39" s="613"/>
      <c r="AJ39" s="613"/>
      <c r="AK39" s="613"/>
      <c r="AL39" s="613"/>
      <c r="AM39" s="613"/>
      <c r="AN39" s="613"/>
      <c r="AO39" s="614"/>
      <c r="AP39" s="125"/>
      <c r="AQ39" s="125"/>
      <c r="AR39" s="125"/>
      <c r="AS39" s="125"/>
      <c r="AT39" s="125"/>
    </row>
    <row r="40" spans="2:46" ht="21" customHeight="1">
      <c r="C40" s="137" t="s">
        <v>695</v>
      </c>
      <c r="D40" s="489" t="s">
        <v>681</v>
      </c>
      <c r="E40" s="490"/>
      <c r="F40" s="490"/>
      <c r="G40" s="490"/>
      <c r="H40" s="490"/>
      <c r="I40" s="491"/>
      <c r="J40" s="667">
        <v>35</v>
      </c>
      <c r="K40" s="668"/>
      <c r="L40" s="161" t="s">
        <v>674</v>
      </c>
      <c r="M40" s="612" t="s">
        <v>823</v>
      </c>
      <c r="N40" s="613"/>
      <c r="O40" s="613"/>
      <c r="P40" s="613"/>
      <c r="Q40" s="613"/>
      <c r="R40" s="613"/>
      <c r="S40" s="613"/>
      <c r="T40" s="613"/>
      <c r="U40" s="613"/>
      <c r="V40" s="613"/>
      <c r="W40" s="613"/>
      <c r="X40" s="613"/>
      <c r="Y40" s="613"/>
      <c r="Z40" s="613"/>
      <c r="AA40" s="613"/>
      <c r="AB40" s="613"/>
      <c r="AC40" s="613"/>
      <c r="AD40" s="613"/>
      <c r="AE40" s="613"/>
      <c r="AF40" s="613"/>
      <c r="AG40" s="613"/>
      <c r="AH40" s="613"/>
      <c r="AI40" s="613"/>
      <c r="AJ40" s="613"/>
      <c r="AK40" s="613"/>
      <c r="AL40" s="613"/>
      <c r="AM40" s="613"/>
      <c r="AN40" s="613"/>
      <c r="AO40" s="614"/>
      <c r="AP40" s="125"/>
      <c r="AQ40" s="125"/>
      <c r="AR40" s="125"/>
      <c r="AS40" s="125"/>
      <c r="AT40" s="125"/>
    </row>
    <row r="41" spans="2:46" ht="21" customHeight="1">
      <c r="C41" s="137" t="s">
        <v>696</v>
      </c>
      <c r="D41" s="486" t="s">
        <v>682</v>
      </c>
      <c r="E41" s="487"/>
      <c r="F41" s="487"/>
      <c r="G41" s="487"/>
      <c r="H41" s="487"/>
      <c r="I41" s="488"/>
      <c r="J41" s="665"/>
      <c r="K41" s="666"/>
      <c r="L41" s="162" t="s">
        <v>674</v>
      </c>
      <c r="M41" s="612"/>
      <c r="N41" s="613"/>
      <c r="O41" s="613"/>
      <c r="P41" s="613"/>
      <c r="Q41" s="613"/>
      <c r="R41" s="613"/>
      <c r="S41" s="613"/>
      <c r="T41" s="613"/>
      <c r="U41" s="613"/>
      <c r="V41" s="613"/>
      <c r="W41" s="613"/>
      <c r="X41" s="613"/>
      <c r="Y41" s="613"/>
      <c r="Z41" s="613"/>
      <c r="AA41" s="613"/>
      <c r="AB41" s="613"/>
      <c r="AC41" s="613"/>
      <c r="AD41" s="613"/>
      <c r="AE41" s="613"/>
      <c r="AF41" s="613"/>
      <c r="AG41" s="613"/>
      <c r="AH41" s="613"/>
      <c r="AI41" s="613"/>
      <c r="AJ41" s="613"/>
      <c r="AK41" s="613"/>
      <c r="AL41" s="613"/>
      <c r="AM41" s="613"/>
      <c r="AN41" s="613"/>
      <c r="AO41" s="614"/>
      <c r="AP41" s="125"/>
      <c r="AQ41" s="125"/>
      <c r="AR41" s="125"/>
      <c r="AS41" s="125"/>
      <c r="AT41" s="125"/>
    </row>
    <row r="42" spans="2:46" ht="21" customHeight="1">
      <c r="C42" s="137" t="s">
        <v>697</v>
      </c>
      <c r="D42" s="486" t="s">
        <v>683</v>
      </c>
      <c r="E42" s="487"/>
      <c r="F42" s="487"/>
      <c r="G42" s="487"/>
      <c r="H42" s="487"/>
      <c r="I42" s="488"/>
      <c r="J42" s="665"/>
      <c r="K42" s="666"/>
      <c r="L42" s="162" t="s">
        <v>674</v>
      </c>
      <c r="M42" s="612"/>
      <c r="N42" s="613"/>
      <c r="O42" s="613"/>
      <c r="P42" s="613"/>
      <c r="Q42" s="613"/>
      <c r="R42" s="613"/>
      <c r="S42" s="613"/>
      <c r="T42" s="613"/>
      <c r="U42" s="613"/>
      <c r="V42" s="613"/>
      <c r="W42" s="613"/>
      <c r="X42" s="613"/>
      <c r="Y42" s="613"/>
      <c r="Z42" s="613"/>
      <c r="AA42" s="613"/>
      <c r="AB42" s="613"/>
      <c r="AC42" s="613"/>
      <c r="AD42" s="613"/>
      <c r="AE42" s="613"/>
      <c r="AF42" s="613"/>
      <c r="AG42" s="613"/>
      <c r="AH42" s="613"/>
      <c r="AI42" s="613"/>
      <c r="AJ42" s="613"/>
      <c r="AK42" s="613"/>
      <c r="AL42" s="613"/>
      <c r="AM42" s="613"/>
      <c r="AN42" s="613"/>
      <c r="AO42" s="614"/>
      <c r="AP42" s="125"/>
      <c r="AQ42" s="125"/>
      <c r="AR42" s="125"/>
      <c r="AS42" s="125"/>
      <c r="AT42" s="125"/>
    </row>
    <row r="43" spans="2:46" ht="21" customHeight="1">
      <c r="C43" s="137" t="s">
        <v>698</v>
      </c>
      <c r="D43" s="486" t="s">
        <v>684</v>
      </c>
      <c r="E43" s="487"/>
      <c r="F43" s="487"/>
      <c r="G43" s="487"/>
      <c r="H43" s="487"/>
      <c r="I43" s="488"/>
      <c r="J43" s="665"/>
      <c r="K43" s="666"/>
      <c r="L43" s="126" t="s">
        <v>674</v>
      </c>
      <c r="M43" s="612"/>
      <c r="N43" s="613"/>
      <c r="O43" s="613"/>
      <c r="P43" s="613"/>
      <c r="Q43" s="613"/>
      <c r="R43" s="613"/>
      <c r="S43" s="613"/>
      <c r="T43" s="613"/>
      <c r="U43" s="613"/>
      <c r="V43" s="613"/>
      <c r="W43" s="613"/>
      <c r="X43" s="613"/>
      <c r="Y43" s="613"/>
      <c r="Z43" s="613"/>
      <c r="AA43" s="613"/>
      <c r="AB43" s="613"/>
      <c r="AC43" s="613"/>
      <c r="AD43" s="613"/>
      <c r="AE43" s="613"/>
      <c r="AF43" s="613"/>
      <c r="AG43" s="613"/>
      <c r="AH43" s="613"/>
      <c r="AI43" s="613"/>
      <c r="AJ43" s="613"/>
      <c r="AK43" s="613"/>
      <c r="AL43" s="613"/>
      <c r="AM43" s="613"/>
      <c r="AN43" s="613"/>
      <c r="AO43" s="614"/>
      <c r="AP43" s="125"/>
      <c r="AQ43" s="125"/>
      <c r="AR43" s="125"/>
      <c r="AS43" s="125"/>
      <c r="AT43" s="125"/>
    </row>
    <row r="44" spans="2:46" ht="21" customHeight="1">
      <c r="C44" s="137" t="s">
        <v>699</v>
      </c>
      <c r="D44" s="486" t="s">
        <v>685</v>
      </c>
      <c r="E44" s="487"/>
      <c r="F44" s="487"/>
      <c r="G44" s="487"/>
      <c r="H44" s="487"/>
      <c r="I44" s="488"/>
      <c r="J44" s="665">
        <v>35</v>
      </c>
      <c r="K44" s="666"/>
      <c r="L44" s="160" t="s">
        <v>674</v>
      </c>
      <c r="M44" s="612" t="s">
        <v>824</v>
      </c>
      <c r="N44" s="613"/>
      <c r="O44" s="613"/>
      <c r="P44" s="613"/>
      <c r="Q44" s="613"/>
      <c r="R44" s="613"/>
      <c r="S44" s="613"/>
      <c r="T44" s="613"/>
      <c r="U44" s="613"/>
      <c r="V44" s="613"/>
      <c r="W44" s="613"/>
      <c r="X44" s="613"/>
      <c r="Y44" s="613"/>
      <c r="Z44" s="613"/>
      <c r="AA44" s="613"/>
      <c r="AB44" s="613"/>
      <c r="AC44" s="613"/>
      <c r="AD44" s="613"/>
      <c r="AE44" s="613"/>
      <c r="AF44" s="613"/>
      <c r="AG44" s="613"/>
      <c r="AH44" s="613"/>
      <c r="AI44" s="613"/>
      <c r="AJ44" s="613"/>
      <c r="AK44" s="613"/>
      <c r="AL44" s="613"/>
      <c r="AM44" s="613"/>
      <c r="AN44" s="613"/>
      <c r="AO44" s="614"/>
      <c r="AP44" s="125"/>
      <c r="AQ44" s="125"/>
      <c r="AR44" s="125"/>
      <c r="AS44" s="125"/>
      <c r="AT44" s="125"/>
    </row>
    <row r="45" spans="2:46" ht="21" customHeight="1">
      <c r="C45" s="137" t="s">
        <v>700</v>
      </c>
      <c r="D45" s="486" t="s">
        <v>686</v>
      </c>
      <c r="E45" s="487"/>
      <c r="F45" s="487"/>
      <c r="G45" s="487"/>
      <c r="H45" s="487"/>
      <c r="I45" s="488"/>
      <c r="J45" s="667"/>
      <c r="K45" s="668"/>
      <c r="L45" s="161" t="s">
        <v>674</v>
      </c>
      <c r="M45" s="612"/>
      <c r="N45" s="613"/>
      <c r="O45" s="613"/>
      <c r="P45" s="613"/>
      <c r="Q45" s="613"/>
      <c r="R45" s="613"/>
      <c r="S45" s="613"/>
      <c r="T45" s="613"/>
      <c r="U45" s="613"/>
      <c r="V45" s="613"/>
      <c r="W45" s="613"/>
      <c r="X45" s="613"/>
      <c r="Y45" s="613"/>
      <c r="Z45" s="613"/>
      <c r="AA45" s="613"/>
      <c r="AB45" s="613"/>
      <c r="AC45" s="613"/>
      <c r="AD45" s="613"/>
      <c r="AE45" s="613"/>
      <c r="AF45" s="613"/>
      <c r="AG45" s="613"/>
      <c r="AH45" s="613"/>
      <c r="AI45" s="613"/>
      <c r="AJ45" s="613"/>
      <c r="AK45" s="613"/>
      <c r="AL45" s="613"/>
      <c r="AM45" s="613"/>
      <c r="AN45" s="613"/>
      <c r="AO45" s="614"/>
      <c r="AP45" s="125"/>
      <c r="AQ45" s="125"/>
      <c r="AR45" s="125"/>
      <c r="AS45" s="125"/>
      <c r="AT45" s="125"/>
    </row>
    <row r="46" spans="2:46" ht="21" customHeight="1">
      <c r="C46" s="163"/>
      <c r="D46" s="159"/>
      <c r="E46" s="159"/>
      <c r="F46" s="159"/>
      <c r="G46" s="159"/>
      <c r="H46" s="159"/>
      <c r="I46" s="159"/>
      <c r="J46" s="515">
        <f>IF(SUM(J35:K45)=0,"",SUM(J35:K45))</f>
        <v>100</v>
      </c>
      <c r="K46" s="515"/>
      <c r="L46" s="142" t="str">
        <f>IF(J46="","","％")</f>
        <v>％</v>
      </c>
      <c r="M46" s="516" t="str">
        <f>IF(J46&lt;&gt;100,"収入割合の合計が100％ではありません ","")</f>
        <v/>
      </c>
      <c r="N46" s="516"/>
      <c r="O46" s="516"/>
      <c r="P46" s="516"/>
      <c r="Q46" s="516"/>
      <c r="R46" s="516"/>
      <c r="S46" s="516"/>
      <c r="T46" s="516"/>
      <c r="U46" s="516"/>
      <c r="V46" s="516"/>
      <c r="W46" s="516"/>
      <c r="X46" s="516"/>
      <c r="Y46" s="516"/>
      <c r="Z46" s="516"/>
      <c r="AA46" s="516"/>
      <c r="AB46" s="516"/>
      <c r="AC46" s="516"/>
      <c r="AD46" s="516"/>
      <c r="AE46" s="516"/>
      <c r="AF46" s="164"/>
      <c r="AG46" s="164"/>
      <c r="AH46" s="164"/>
      <c r="AI46" s="164"/>
      <c r="AJ46" s="164"/>
      <c r="AK46" s="164"/>
      <c r="AL46" s="164"/>
      <c r="AM46" s="164"/>
      <c r="AN46" s="164"/>
      <c r="AO46" s="164"/>
      <c r="AP46" s="149"/>
      <c r="AQ46" s="149"/>
      <c r="AR46" s="125"/>
      <c r="AS46" s="125"/>
      <c r="AT46" s="125"/>
    </row>
    <row r="47" spans="2:46" ht="21" customHeight="1">
      <c r="B47" s="124" t="s">
        <v>914</v>
      </c>
      <c r="C47" s="163"/>
      <c r="D47" s="159"/>
      <c r="E47" s="159"/>
      <c r="F47" s="159"/>
      <c r="G47" s="159"/>
      <c r="H47" s="159"/>
      <c r="I47" s="159"/>
      <c r="J47" s="165"/>
      <c r="K47" s="165"/>
      <c r="L47" s="142"/>
      <c r="M47" s="166"/>
      <c r="N47" s="166"/>
      <c r="O47" s="166"/>
      <c r="P47" s="166"/>
      <c r="Q47" s="166"/>
      <c r="R47" s="166"/>
      <c r="S47" s="166"/>
      <c r="T47" s="166"/>
      <c r="U47" s="166"/>
      <c r="V47" s="166"/>
      <c r="W47" s="166"/>
      <c r="X47" s="166"/>
      <c r="Y47" s="166"/>
      <c r="Z47" s="166"/>
      <c r="AA47" s="166"/>
      <c r="AB47" s="166"/>
      <c r="AC47" s="166"/>
      <c r="AD47" s="124" t="s">
        <v>829</v>
      </c>
      <c r="AE47" s="124"/>
      <c r="AF47" s="164"/>
      <c r="AG47" s="164"/>
      <c r="AH47" s="167" t="s">
        <v>830</v>
      </c>
      <c r="AI47" s="164"/>
      <c r="AJ47" s="164"/>
      <c r="AK47" s="164"/>
      <c r="AL47" s="164"/>
      <c r="AM47" s="164"/>
      <c r="AN47" s="164"/>
      <c r="AO47" s="164"/>
      <c r="AP47" s="149"/>
      <c r="AQ47" s="149"/>
      <c r="AR47" s="125"/>
      <c r="AS47" s="125"/>
      <c r="AT47" s="125"/>
    </row>
    <row r="48" spans="2:46" ht="21" customHeight="1">
      <c r="B48" s="669" t="s">
        <v>828</v>
      </c>
      <c r="C48" s="669"/>
      <c r="D48" s="669"/>
      <c r="E48" s="669"/>
      <c r="F48" s="671" t="s">
        <v>915</v>
      </c>
      <c r="G48" s="672"/>
      <c r="H48" s="673"/>
      <c r="I48" s="671" t="s">
        <v>999</v>
      </c>
      <c r="J48" s="672"/>
      <c r="K48" s="673"/>
      <c r="L48" s="670" t="s">
        <v>1102</v>
      </c>
      <c r="M48" s="670"/>
      <c r="N48" s="670"/>
      <c r="O48" s="670"/>
      <c r="P48" s="670"/>
      <c r="Q48" s="670" t="s">
        <v>1103</v>
      </c>
      <c r="R48" s="670"/>
      <c r="S48" s="670"/>
      <c r="T48" s="670"/>
      <c r="U48" s="670"/>
      <c r="V48" s="670"/>
      <c r="W48" s="670" t="s">
        <v>1104</v>
      </c>
      <c r="X48" s="670"/>
      <c r="Y48" s="670"/>
      <c r="Z48" s="670"/>
      <c r="AA48" s="670"/>
      <c r="AB48" s="670"/>
      <c r="AC48" s="145"/>
      <c r="AD48" s="512" t="s">
        <v>919</v>
      </c>
      <c r="AE48" s="513"/>
      <c r="AF48" s="513"/>
      <c r="AG48" s="513"/>
      <c r="AH48" s="514"/>
      <c r="AI48" s="512" t="s">
        <v>920</v>
      </c>
      <c r="AJ48" s="513"/>
      <c r="AK48" s="513"/>
      <c r="AL48" s="513"/>
      <c r="AM48" s="514"/>
      <c r="AN48" s="512" t="s">
        <v>921</v>
      </c>
      <c r="AO48" s="513"/>
      <c r="AP48" s="513"/>
      <c r="AQ48" s="513"/>
      <c r="AR48" s="514"/>
      <c r="AS48" s="163"/>
      <c r="AT48" s="168"/>
    </row>
    <row r="49" spans="1:65" ht="21" customHeight="1">
      <c r="B49" s="545">
        <f>$AS$136</f>
        <v>1265</v>
      </c>
      <c r="C49" s="545"/>
      <c r="D49" s="545"/>
      <c r="E49" s="545"/>
      <c r="F49" s="721">
        <v>100</v>
      </c>
      <c r="G49" s="722"/>
      <c r="H49" s="723"/>
      <c r="I49" s="721">
        <v>12</v>
      </c>
      <c r="J49" s="722"/>
      <c r="K49" s="723"/>
      <c r="L49" s="549">
        <f>$AR$136</f>
        <v>4600000</v>
      </c>
      <c r="M49" s="549"/>
      <c r="N49" s="549"/>
      <c r="O49" s="549"/>
      <c r="P49" s="549"/>
      <c r="Q49" s="549">
        <f>IFERROR(L49/AW50/I49,"")</f>
        <v>30183.727034120737</v>
      </c>
      <c r="R49" s="549"/>
      <c r="S49" s="549"/>
      <c r="T49" s="549"/>
      <c r="U49" s="549"/>
      <c r="V49" s="549"/>
      <c r="W49" s="549">
        <f>IFERROR(L49/AQ136,"")</f>
        <v>514.48383849681238</v>
      </c>
      <c r="X49" s="549"/>
      <c r="Y49" s="549"/>
      <c r="Z49" s="549"/>
      <c r="AA49" s="549"/>
      <c r="AB49" s="549"/>
      <c r="AC49" s="145"/>
      <c r="AD49" s="512" t="s">
        <v>826</v>
      </c>
      <c r="AE49" s="514"/>
      <c r="AF49" s="512" t="s">
        <v>827</v>
      </c>
      <c r="AG49" s="513"/>
      <c r="AH49" s="514"/>
      <c r="AI49" s="512" t="s">
        <v>826</v>
      </c>
      <c r="AJ49" s="514"/>
      <c r="AK49" s="512" t="s">
        <v>827</v>
      </c>
      <c r="AL49" s="513"/>
      <c r="AM49" s="514"/>
      <c r="AN49" s="657" t="s">
        <v>826</v>
      </c>
      <c r="AO49" s="657"/>
      <c r="AP49" s="657" t="s">
        <v>827</v>
      </c>
      <c r="AQ49" s="657"/>
      <c r="AR49" s="657"/>
      <c r="AS49" s="163"/>
      <c r="AT49" s="168"/>
    </row>
    <row r="50" spans="1:65" ht="45" customHeight="1">
      <c r="B50" s="719" t="s">
        <v>1000</v>
      </c>
      <c r="C50" s="719"/>
      <c r="D50" s="719"/>
      <c r="E50" s="719"/>
      <c r="F50" s="719"/>
      <c r="G50" s="719"/>
      <c r="H50" s="719"/>
      <c r="I50" s="719"/>
      <c r="J50" s="719"/>
      <c r="K50" s="719"/>
      <c r="L50" s="719"/>
      <c r="M50" s="719"/>
      <c r="N50" s="719"/>
      <c r="O50" s="719"/>
      <c r="P50" s="719"/>
      <c r="Q50" s="719"/>
      <c r="R50" s="719"/>
      <c r="S50" s="719"/>
      <c r="T50" s="719"/>
      <c r="U50" s="719"/>
      <c r="V50" s="719"/>
      <c r="W50" s="719"/>
      <c r="X50" s="719"/>
      <c r="Y50" s="719"/>
      <c r="Z50" s="719"/>
      <c r="AA50" s="719"/>
      <c r="AB50" s="719"/>
      <c r="AC50" s="144"/>
      <c r="AD50" s="715">
        <v>500</v>
      </c>
      <c r="AE50" s="716"/>
      <c r="AF50" s="715">
        <v>40000</v>
      </c>
      <c r="AG50" s="717"/>
      <c r="AH50" s="716"/>
      <c r="AI50" s="715">
        <v>520</v>
      </c>
      <c r="AJ50" s="716"/>
      <c r="AK50" s="715">
        <v>40500</v>
      </c>
      <c r="AL50" s="717"/>
      <c r="AM50" s="716"/>
      <c r="AN50" s="718">
        <v>540</v>
      </c>
      <c r="AO50" s="718"/>
      <c r="AP50" s="718">
        <v>41000</v>
      </c>
      <c r="AQ50" s="718"/>
      <c r="AR50" s="718"/>
      <c r="AS50" s="163"/>
      <c r="AT50" s="168"/>
      <c r="AW50" s="117">
        <f>ROUNDUP(B49/F49,1)</f>
        <v>12.7</v>
      </c>
    </row>
    <row r="51" spans="1:65" s="169" customFormat="1" ht="36" customHeight="1">
      <c r="B51" s="720"/>
      <c r="C51" s="720"/>
      <c r="D51" s="720"/>
      <c r="E51" s="720"/>
      <c r="F51" s="720"/>
      <c r="G51" s="720"/>
      <c r="H51" s="720"/>
      <c r="I51" s="720"/>
      <c r="J51" s="720"/>
      <c r="K51" s="720"/>
      <c r="L51" s="720"/>
      <c r="M51" s="720"/>
      <c r="N51" s="720"/>
      <c r="O51" s="720"/>
      <c r="P51" s="720"/>
      <c r="Q51" s="720"/>
      <c r="R51" s="720"/>
      <c r="S51" s="720"/>
      <c r="T51" s="720"/>
      <c r="U51" s="720"/>
      <c r="V51" s="720"/>
      <c r="W51" s="720"/>
      <c r="X51" s="720"/>
      <c r="Y51" s="720"/>
      <c r="Z51" s="720"/>
      <c r="AA51" s="720"/>
      <c r="AB51" s="720"/>
      <c r="AC51" s="170"/>
      <c r="AD51" s="170"/>
      <c r="AE51" s="170"/>
      <c r="AF51" s="170"/>
      <c r="AG51" s="171"/>
      <c r="AH51" s="171"/>
      <c r="AI51" s="172"/>
      <c r="AJ51" s="172"/>
      <c r="AK51" s="172"/>
      <c r="AL51" s="171"/>
      <c r="AM51" s="171"/>
      <c r="AN51" s="171"/>
      <c r="AO51" s="171"/>
      <c r="AS51" s="173"/>
    </row>
    <row r="52" spans="1:65" s="174" customFormat="1" ht="17.25" customHeight="1" thickBot="1">
      <c r="B52" s="175" t="s">
        <v>1105</v>
      </c>
      <c r="C52" s="175"/>
      <c r="AS52" s="176"/>
    </row>
    <row r="53" spans="1:65" s="178" customFormat="1" ht="17.25" customHeight="1">
      <c r="A53" s="177"/>
      <c r="B53" s="686" t="s">
        <v>22</v>
      </c>
      <c r="C53" s="684"/>
      <c r="D53" s="685"/>
      <c r="E53" s="677" t="s">
        <v>0</v>
      </c>
      <c r="F53" s="677"/>
      <c r="G53" s="678"/>
      <c r="H53" s="677" t="s">
        <v>9</v>
      </c>
      <c r="I53" s="677"/>
      <c r="J53" s="678"/>
      <c r="K53" s="677" t="s">
        <v>10</v>
      </c>
      <c r="L53" s="677"/>
      <c r="M53" s="678"/>
      <c r="N53" s="677" t="s">
        <v>11</v>
      </c>
      <c r="O53" s="677"/>
      <c r="P53" s="678"/>
      <c r="Q53" s="677" t="s">
        <v>12</v>
      </c>
      <c r="R53" s="677"/>
      <c r="S53" s="678"/>
      <c r="T53" s="677" t="s">
        <v>13</v>
      </c>
      <c r="U53" s="677"/>
      <c r="V53" s="678"/>
      <c r="W53" s="677" t="s">
        <v>14</v>
      </c>
      <c r="X53" s="677"/>
      <c r="Y53" s="678"/>
      <c r="Z53" s="677" t="s">
        <v>15</v>
      </c>
      <c r="AA53" s="677"/>
      <c r="AB53" s="678"/>
      <c r="AC53" s="677" t="s">
        <v>16</v>
      </c>
      <c r="AD53" s="677"/>
      <c r="AE53" s="678"/>
      <c r="AF53" s="677" t="s">
        <v>17</v>
      </c>
      <c r="AG53" s="677"/>
      <c r="AH53" s="678"/>
      <c r="AI53" s="677" t="s">
        <v>18</v>
      </c>
      <c r="AJ53" s="684"/>
      <c r="AK53" s="685"/>
      <c r="AL53" s="685" t="s">
        <v>19</v>
      </c>
      <c r="AM53" s="684"/>
      <c r="AN53" s="684"/>
      <c r="AO53" s="674" t="s">
        <v>29</v>
      </c>
      <c r="AP53" s="706" t="s">
        <v>1</v>
      </c>
      <c r="AQ53" s="707"/>
      <c r="AR53" s="707"/>
      <c r="AS53" s="708"/>
      <c r="AT53" s="177"/>
      <c r="AU53" s="177"/>
      <c r="AV53" s="177"/>
      <c r="AW53" s="177"/>
      <c r="AX53" s="177"/>
    </row>
    <row r="54" spans="1:65" s="178" customFormat="1" ht="18.75" customHeight="1">
      <c r="A54" s="177"/>
      <c r="B54" s="687"/>
      <c r="C54" s="688"/>
      <c r="D54" s="689"/>
      <c r="E54" s="683" t="s">
        <v>7</v>
      </c>
      <c r="F54" s="682"/>
      <c r="G54" s="679" t="s">
        <v>822</v>
      </c>
      <c r="H54" s="681" t="s">
        <v>7</v>
      </c>
      <c r="I54" s="682"/>
      <c r="J54" s="679" t="s">
        <v>822</v>
      </c>
      <c r="K54" s="681" t="s">
        <v>7</v>
      </c>
      <c r="L54" s="682"/>
      <c r="M54" s="679" t="s">
        <v>822</v>
      </c>
      <c r="N54" s="681" t="s">
        <v>7</v>
      </c>
      <c r="O54" s="682"/>
      <c r="P54" s="679" t="s">
        <v>822</v>
      </c>
      <c r="Q54" s="681" t="s">
        <v>7</v>
      </c>
      <c r="R54" s="682"/>
      <c r="S54" s="679" t="s">
        <v>822</v>
      </c>
      <c r="T54" s="681" t="s">
        <v>7</v>
      </c>
      <c r="U54" s="682"/>
      <c r="V54" s="679" t="s">
        <v>822</v>
      </c>
      <c r="W54" s="681" t="s">
        <v>7</v>
      </c>
      <c r="X54" s="682"/>
      <c r="Y54" s="679" t="s">
        <v>822</v>
      </c>
      <c r="Z54" s="681" t="s">
        <v>7</v>
      </c>
      <c r="AA54" s="682"/>
      <c r="AB54" s="679" t="s">
        <v>822</v>
      </c>
      <c r="AC54" s="681" t="s">
        <v>7</v>
      </c>
      <c r="AD54" s="682"/>
      <c r="AE54" s="679" t="s">
        <v>822</v>
      </c>
      <c r="AF54" s="681" t="s">
        <v>7</v>
      </c>
      <c r="AG54" s="682"/>
      <c r="AH54" s="679" t="s">
        <v>822</v>
      </c>
      <c r="AI54" s="681" t="s">
        <v>7</v>
      </c>
      <c r="AJ54" s="682"/>
      <c r="AK54" s="679" t="s">
        <v>822</v>
      </c>
      <c r="AL54" s="681" t="s">
        <v>7</v>
      </c>
      <c r="AM54" s="682"/>
      <c r="AN54" s="679" t="s">
        <v>822</v>
      </c>
      <c r="AO54" s="675"/>
      <c r="AP54" s="711" t="s">
        <v>7</v>
      </c>
      <c r="AQ54" s="712"/>
      <c r="AR54" s="713" t="s">
        <v>20</v>
      </c>
      <c r="AS54" s="709" t="s">
        <v>21</v>
      </c>
      <c r="AT54" s="177"/>
      <c r="AU54" s="177"/>
      <c r="AV54" s="177"/>
      <c r="AW54" s="177"/>
      <c r="AX54" s="177"/>
    </row>
    <row r="55" spans="1:65" s="178" customFormat="1" ht="27" customHeight="1" thickBot="1">
      <c r="A55" s="177"/>
      <c r="B55" s="690"/>
      <c r="C55" s="691"/>
      <c r="D55" s="692"/>
      <c r="E55" s="179" t="s">
        <v>8</v>
      </c>
      <c r="F55" s="180" t="s">
        <v>5</v>
      </c>
      <c r="G55" s="680"/>
      <c r="H55" s="181" t="s">
        <v>8</v>
      </c>
      <c r="I55" s="180" t="s">
        <v>5</v>
      </c>
      <c r="J55" s="680"/>
      <c r="K55" s="181" t="s">
        <v>8</v>
      </c>
      <c r="L55" s="180" t="s">
        <v>5</v>
      </c>
      <c r="M55" s="680"/>
      <c r="N55" s="181" t="s">
        <v>8</v>
      </c>
      <c r="O55" s="180" t="s">
        <v>5</v>
      </c>
      <c r="P55" s="680"/>
      <c r="Q55" s="181" t="s">
        <v>8</v>
      </c>
      <c r="R55" s="180" t="s">
        <v>5</v>
      </c>
      <c r="S55" s="680"/>
      <c r="T55" s="181" t="s">
        <v>8</v>
      </c>
      <c r="U55" s="180" t="s">
        <v>5</v>
      </c>
      <c r="V55" s="680"/>
      <c r="W55" s="181" t="s">
        <v>8</v>
      </c>
      <c r="X55" s="180" t="s">
        <v>5</v>
      </c>
      <c r="Y55" s="680"/>
      <c r="Z55" s="181" t="s">
        <v>8</v>
      </c>
      <c r="AA55" s="180" t="s">
        <v>5</v>
      </c>
      <c r="AB55" s="680"/>
      <c r="AC55" s="181" t="s">
        <v>8</v>
      </c>
      <c r="AD55" s="180" t="s">
        <v>5</v>
      </c>
      <c r="AE55" s="680"/>
      <c r="AF55" s="181" t="s">
        <v>8</v>
      </c>
      <c r="AG55" s="180" t="s">
        <v>5</v>
      </c>
      <c r="AH55" s="680"/>
      <c r="AI55" s="181" t="s">
        <v>8</v>
      </c>
      <c r="AJ55" s="180" t="s">
        <v>5</v>
      </c>
      <c r="AK55" s="680"/>
      <c r="AL55" s="181" t="s">
        <v>8</v>
      </c>
      <c r="AM55" s="180" t="s">
        <v>5</v>
      </c>
      <c r="AN55" s="680"/>
      <c r="AO55" s="676"/>
      <c r="AP55" s="182" t="s">
        <v>8</v>
      </c>
      <c r="AQ55" s="183" t="s">
        <v>5</v>
      </c>
      <c r="AR55" s="714"/>
      <c r="AS55" s="710"/>
      <c r="AT55" s="177"/>
      <c r="AU55" s="177"/>
      <c r="AV55" s="177"/>
      <c r="AW55" s="177" t="s">
        <v>3</v>
      </c>
      <c r="AX55" s="177"/>
      <c r="BA55" s="178">
        <v>4</v>
      </c>
      <c r="BB55" s="178">
        <v>5</v>
      </c>
      <c r="BC55" s="178">
        <v>6</v>
      </c>
      <c r="BD55" s="178">
        <v>7</v>
      </c>
      <c r="BE55" s="178">
        <v>8</v>
      </c>
      <c r="BF55" s="178">
        <v>9</v>
      </c>
      <c r="BG55" s="178">
        <v>10</v>
      </c>
      <c r="BH55" s="178">
        <v>11</v>
      </c>
      <c r="BI55" s="178">
        <v>12</v>
      </c>
      <c r="BJ55" s="178">
        <v>1</v>
      </c>
      <c r="BK55" s="178">
        <v>2</v>
      </c>
      <c r="BL55" s="178">
        <v>3</v>
      </c>
    </row>
    <row r="56" spans="1:65" s="184" customFormat="1" ht="21" customHeight="1">
      <c r="B56" s="185">
        <v>1</v>
      </c>
      <c r="C56" s="695" t="s">
        <v>808</v>
      </c>
      <c r="D56" s="696"/>
      <c r="E56" s="186">
        <v>10</v>
      </c>
      <c r="F56" s="187">
        <v>80</v>
      </c>
      <c r="G56" s="188">
        <v>45000</v>
      </c>
      <c r="H56" s="189">
        <v>10</v>
      </c>
      <c r="I56" s="187">
        <v>80</v>
      </c>
      <c r="J56" s="188">
        <v>45000</v>
      </c>
      <c r="K56" s="189">
        <v>10</v>
      </c>
      <c r="L56" s="190">
        <v>80</v>
      </c>
      <c r="M56" s="188">
        <v>45000</v>
      </c>
      <c r="N56" s="189">
        <v>10</v>
      </c>
      <c r="O56" s="190">
        <v>85</v>
      </c>
      <c r="P56" s="188">
        <v>45000</v>
      </c>
      <c r="Q56" s="189">
        <v>10</v>
      </c>
      <c r="R56" s="187">
        <v>80</v>
      </c>
      <c r="S56" s="188">
        <v>45000</v>
      </c>
      <c r="T56" s="189">
        <v>10</v>
      </c>
      <c r="U56" s="187">
        <v>80</v>
      </c>
      <c r="V56" s="188">
        <v>45000</v>
      </c>
      <c r="W56" s="189">
        <v>10</v>
      </c>
      <c r="X56" s="187">
        <v>80</v>
      </c>
      <c r="Y56" s="188">
        <v>45000</v>
      </c>
      <c r="Z56" s="189">
        <v>10</v>
      </c>
      <c r="AA56" s="187">
        <v>75</v>
      </c>
      <c r="AB56" s="188">
        <v>45000</v>
      </c>
      <c r="AC56" s="189">
        <v>10</v>
      </c>
      <c r="AD56" s="187">
        <v>80</v>
      </c>
      <c r="AE56" s="188">
        <v>45000</v>
      </c>
      <c r="AF56" s="189">
        <v>10</v>
      </c>
      <c r="AG56" s="187">
        <v>70</v>
      </c>
      <c r="AH56" s="188">
        <v>45000</v>
      </c>
      <c r="AI56" s="189">
        <v>10</v>
      </c>
      <c r="AJ56" s="187">
        <v>70</v>
      </c>
      <c r="AK56" s="188">
        <v>45000</v>
      </c>
      <c r="AL56" s="189">
        <v>10</v>
      </c>
      <c r="AM56" s="187">
        <v>80</v>
      </c>
      <c r="AN56" s="191">
        <v>45000</v>
      </c>
      <c r="AO56" s="192">
        <v>15000</v>
      </c>
      <c r="AP56" s="193">
        <f>SUM(E56,H56,K56,N56,Q56,T56,W56,Z56,AC56,AF56,AI56,AL56)</f>
        <v>120</v>
      </c>
      <c r="AQ56" s="194">
        <f t="shared" ref="AQ56:AQ95" si="0">SUM(F56,I56,L56,O56,R56,U56,X56,AA56,AD56,AG56,AJ56,AM56)</f>
        <v>940</v>
      </c>
      <c r="AR56" s="195">
        <f>SUM(G56,J56,M56,P56,S56,V56,Y56,AB56,AE56,AH56,AK56,AN56,AO56)</f>
        <v>555000</v>
      </c>
      <c r="AS56" s="196">
        <f>E56+H56+K56+N56+Q56+T56+W56+Z56+AC56+AF56+AI56+AL56</f>
        <v>120</v>
      </c>
      <c r="AW56" s="184" t="s">
        <v>4</v>
      </c>
      <c r="AX56" s="197"/>
      <c r="AY56" s="197"/>
      <c r="AZ56" s="197"/>
      <c r="BA56" s="198">
        <f t="shared" ref="BA56:BA119" si="1">$G56</f>
        <v>45000</v>
      </c>
      <c r="BB56" s="198">
        <f t="shared" ref="BB56:BB119" si="2">$J56</f>
        <v>45000</v>
      </c>
      <c r="BC56" s="198">
        <f t="shared" ref="BC56:BC119" si="3">$M56</f>
        <v>45000</v>
      </c>
      <c r="BD56" s="198">
        <f t="shared" ref="BD56:BD119" si="4">$P56</f>
        <v>45000</v>
      </c>
      <c r="BE56" s="198">
        <f t="shared" ref="BE56:BE119" si="5">$S56</f>
        <v>45000</v>
      </c>
      <c r="BF56" s="198">
        <f t="shared" ref="BF56:BF119" si="6">$V56</f>
        <v>45000</v>
      </c>
      <c r="BG56" s="198">
        <f t="shared" ref="BG56:BG119" si="7">$Y56</f>
        <v>45000</v>
      </c>
      <c r="BH56" s="198">
        <f t="shared" ref="BH56:BH119" si="8">$AB56</f>
        <v>45000</v>
      </c>
      <c r="BI56" s="198">
        <f t="shared" ref="BI56:BI119" si="9">$AE56</f>
        <v>45000</v>
      </c>
      <c r="BJ56" s="198">
        <f t="shared" ref="BJ56:BJ119" si="10">$AH56</f>
        <v>45000</v>
      </c>
      <c r="BK56" s="198">
        <f t="shared" ref="BK56:BK119" si="11">$AK56</f>
        <v>45000</v>
      </c>
      <c r="BL56" s="198">
        <f t="shared" ref="BL56:BL119" si="12">$AN56</f>
        <v>45000</v>
      </c>
      <c r="BM56" s="198">
        <f t="shared" ref="BM56:BM119" si="13">SUM($BA56:$BL56)+$AO56</f>
        <v>555000</v>
      </c>
    </row>
    <row r="57" spans="1:65" s="184" customFormat="1" ht="21" customHeight="1">
      <c r="B57" s="199">
        <f>B56+1</f>
        <v>2</v>
      </c>
      <c r="C57" s="693" t="s">
        <v>809</v>
      </c>
      <c r="D57" s="694"/>
      <c r="E57" s="186">
        <v>10</v>
      </c>
      <c r="F57" s="200">
        <v>80</v>
      </c>
      <c r="G57" s="201">
        <v>44000</v>
      </c>
      <c r="H57" s="189">
        <v>10</v>
      </c>
      <c r="I57" s="200">
        <v>80</v>
      </c>
      <c r="J57" s="201">
        <v>44000</v>
      </c>
      <c r="K57" s="189">
        <v>10</v>
      </c>
      <c r="L57" s="202">
        <v>82</v>
      </c>
      <c r="M57" s="201">
        <v>44000</v>
      </c>
      <c r="N57" s="189">
        <v>10</v>
      </c>
      <c r="O57" s="202">
        <v>80</v>
      </c>
      <c r="P57" s="201">
        <v>44000</v>
      </c>
      <c r="Q57" s="189">
        <v>10</v>
      </c>
      <c r="R57" s="200">
        <v>75</v>
      </c>
      <c r="S57" s="201">
        <v>44000</v>
      </c>
      <c r="T57" s="189">
        <v>10</v>
      </c>
      <c r="U57" s="200">
        <v>83</v>
      </c>
      <c r="V57" s="201">
        <v>44000</v>
      </c>
      <c r="W57" s="189">
        <v>10</v>
      </c>
      <c r="X57" s="200">
        <v>70</v>
      </c>
      <c r="Y57" s="201">
        <v>44000</v>
      </c>
      <c r="Z57" s="189">
        <v>10</v>
      </c>
      <c r="AA57" s="200">
        <v>83</v>
      </c>
      <c r="AB57" s="201">
        <v>44000</v>
      </c>
      <c r="AC57" s="189">
        <v>10</v>
      </c>
      <c r="AD57" s="200">
        <v>70</v>
      </c>
      <c r="AE57" s="201">
        <v>44000</v>
      </c>
      <c r="AF57" s="189">
        <v>10</v>
      </c>
      <c r="AG57" s="200">
        <v>70</v>
      </c>
      <c r="AH57" s="201">
        <v>44000</v>
      </c>
      <c r="AI57" s="189">
        <v>10</v>
      </c>
      <c r="AJ57" s="200">
        <v>78</v>
      </c>
      <c r="AK57" s="201">
        <v>44000</v>
      </c>
      <c r="AL57" s="189">
        <v>10</v>
      </c>
      <c r="AM57" s="200">
        <v>68</v>
      </c>
      <c r="AN57" s="203">
        <v>44000</v>
      </c>
      <c r="AO57" s="204">
        <v>15000</v>
      </c>
      <c r="AP57" s="205">
        <f t="shared" ref="AP57:AQ120" si="14">SUM(E57,H57,K57,N57,Q57,T57,W57,Z57,AC57,AF57,AI57,AL57)</f>
        <v>120</v>
      </c>
      <c r="AQ57" s="206">
        <f t="shared" si="0"/>
        <v>919</v>
      </c>
      <c r="AR57" s="207">
        <f>SUM(G57,J57,M57,P57,S57,V57,Y57,AB57,AE57,AH57,AK57,AN57,AO57)</f>
        <v>543000</v>
      </c>
      <c r="AS57" s="208">
        <f>E57+H57+K57+N57+Q57+T57+W57+Z57+AC57+AF57+AI57+AL57</f>
        <v>120</v>
      </c>
      <c r="AW57" s="184" t="s">
        <v>2</v>
      </c>
      <c r="AX57" s="197"/>
      <c r="AY57" s="197"/>
      <c r="AZ57" s="197"/>
      <c r="BA57" s="198">
        <f t="shared" si="1"/>
        <v>44000</v>
      </c>
      <c r="BB57" s="198">
        <f t="shared" si="2"/>
        <v>44000</v>
      </c>
      <c r="BC57" s="198">
        <f t="shared" si="3"/>
        <v>44000</v>
      </c>
      <c r="BD57" s="198">
        <f t="shared" si="4"/>
        <v>44000</v>
      </c>
      <c r="BE57" s="198">
        <f t="shared" si="5"/>
        <v>44000</v>
      </c>
      <c r="BF57" s="198">
        <f t="shared" si="6"/>
        <v>44000</v>
      </c>
      <c r="BG57" s="198">
        <f t="shared" si="7"/>
        <v>44000</v>
      </c>
      <c r="BH57" s="198">
        <f t="shared" si="8"/>
        <v>44000</v>
      </c>
      <c r="BI57" s="198">
        <f t="shared" si="9"/>
        <v>44000</v>
      </c>
      <c r="BJ57" s="198">
        <f t="shared" si="10"/>
        <v>44000</v>
      </c>
      <c r="BK57" s="198">
        <f t="shared" si="11"/>
        <v>44000</v>
      </c>
      <c r="BL57" s="198">
        <f t="shared" si="12"/>
        <v>44000</v>
      </c>
      <c r="BM57" s="198">
        <f t="shared" si="13"/>
        <v>543000</v>
      </c>
    </row>
    <row r="58" spans="1:65" s="184" customFormat="1" ht="21" customHeight="1">
      <c r="B58" s="199">
        <f t="shared" ref="B58:B121" si="15">B57+1</f>
        <v>3</v>
      </c>
      <c r="C58" s="693" t="s">
        <v>810</v>
      </c>
      <c r="D58" s="694"/>
      <c r="E58" s="186"/>
      <c r="F58" s="200"/>
      <c r="G58" s="201"/>
      <c r="H58" s="189"/>
      <c r="I58" s="200"/>
      <c r="J58" s="201"/>
      <c r="K58" s="189"/>
      <c r="L58" s="202"/>
      <c r="M58" s="201"/>
      <c r="N58" s="189"/>
      <c r="O58" s="202"/>
      <c r="P58" s="201"/>
      <c r="Q58" s="189"/>
      <c r="R58" s="200"/>
      <c r="S58" s="201"/>
      <c r="T58" s="189"/>
      <c r="U58" s="200"/>
      <c r="V58" s="201"/>
      <c r="W58" s="189"/>
      <c r="X58" s="200"/>
      <c r="Y58" s="201"/>
      <c r="Z58" s="189"/>
      <c r="AA58" s="200"/>
      <c r="AB58" s="201"/>
      <c r="AC58" s="189"/>
      <c r="AD58" s="200">
        <v>75</v>
      </c>
      <c r="AE58" s="201">
        <v>42000</v>
      </c>
      <c r="AF58" s="189"/>
      <c r="AG58" s="200">
        <v>75</v>
      </c>
      <c r="AH58" s="201">
        <v>42000</v>
      </c>
      <c r="AI58" s="189"/>
      <c r="AJ58" s="200">
        <v>80</v>
      </c>
      <c r="AK58" s="201">
        <v>42000</v>
      </c>
      <c r="AL58" s="189"/>
      <c r="AM58" s="200">
        <v>80</v>
      </c>
      <c r="AN58" s="203">
        <v>42000</v>
      </c>
      <c r="AO58" s="204">
        <v>10000</v>
      </c>
      <c r="AP58" s="205">
        <f t="shared" si="14"/>
        <v>0</v>
      </c>
      <c r="AQ58" s="206">
        <f t="shared" si="0"/>
        <v>310</v>
      </c>
      <c r="AR58" s="207">
        <f t="shared" ref="AR58:AR121" si="16">SUM(G58,J58,M58,P58,S58,V58,Y58,AB58,AE58,AH58,AK58,AN58,AO58)</f>
        <v>178000</v>
      </c>
      <c r="AS58" s="208">
        <f t="shared" ref="AS58:AS121" si="17">E58+H58+K58+N58+Q58+T58+W58+Z58+AC58+AF58+AI58+AL58</f>
        <v>0</v>
      </c>
      <c r="BA58" s="209">
        <f t="shared" si="1"/>
        <v>0</v>
      </c>
      <c r="BB58" s="209">
        <f t="shared" si="2"/>
        <v>0</v>
      </c>
      <c r="BC58" s="209">
        <f t="shared" si="3"/>
        <v>0</v>
      </c>
      <c r="BD58" s="209">
        <f t="shared" si="4"/>
        <v>0</v>
      </c>
      <c r="BE58" s="209">
        <f t="shared" si="5"/>
        <v>0</v>
      </c>
      <c r="BF58" s="209">
        <f t="shared" si="6"/>
        <v>0</v>
      </c>
      <c r="BG58" s="209">
        <f t="shared" si="7"/>
        <v>0</v>
      </c>
      <c r="BH58" s="209">
        <f t="shared" si="8"/>
        <v>0</v>
      </c>
      <c r="BI58" s="209">
        <f t="shared" si="9"/>
        <v>42000</v>
      </c>
      <c r="BJ58" s="209">
        <f t="shared" si="10"/>
        <v>42000</v>
      </c>
      <c r="BK58" s="209">
        <f t="shared" si="11"/>
        <v>42000</v>
      </c>
      <c r="BL58" s="209">
        <f t="shared" si="12"/>
        <v>42000</v>
      </c>
      <c r="BM58" s="209">
        <f t="shared" si="13"/>
        <v>178000</v>
      </c>
    </row>
    <row r="59" spans="1:65" s="184" customFormat="1" ht="21" customHeight="1">
      <c r="B59" s="199">
        <f t="shared" si="15"/>
        <v>4</v>
      </c>
      <c r="C59" s="693" t="s">
        <v>811</v>
      </c>
      <c r="D59" s="694"/>
      <c r="E59" s="186">
        <v>10</v>
      </c>
      <c r="F59" s="200">
        <v>90</v>
      </c>
      <c r="G59" s="201">
        <v>46000</v>
      </c>
      <c r="H59" s="189">
        <v>10</v>
      </c>
      <c r="I59" s="200">
        <v>90</v>
      </c>
      <c r="J59" s="201">
        <v>46000</v>
      </c>
      <c r="K59" s="189">
        <v>10</v>
      </c>
      <c r="L59" s="202">
        <v>85</v>
      </c>
      <c r="M59" s="201">
        <v>46000</v>
      </c>
      <c r="N59" s="189">
        <v>10</v>
      </c>
      <c r="O59" s="202">
        <v>90</v>
      </c>
      <c r="P59" s="201">
        <v>46000</v>
      </c>
      <c r="Q59" s="189">
        <v>10</v>
      </c>
      <c r="R59" s="200">
        <v>90</v>
      </c>
      <c r="S59" s="201">
        <v>46000</v>
      </c>
      <c r="T59" s="189">
        <v>10</v>
      </c>
      <c r="U59" s="200">
        <v>90</v>
      </c>
      <c r="V59" s="201">
        <v>46000</v>
      </c>
      <c r="W59" s="189">
        <v>10</v>
      </c>
      <c r="X59" s="200"/>
      <c r="Y59" s="201"/>
      <c r="Z59" s="189">
        <v>10</v>
      </c>
      <c r="AA59" s="200"/>
      <c r="AB59" s="201"/>
      <c r="AC59" s="189"/>
      <c r="AD59" s="200"/>
      <c r="AE59" s="201"/>
      <c r="AF59" s="189"/>
      <c r="AG59" s="200"/>
      <c r="AH59" s="201"/>
      <c r="AI59" s="189"/>
      <c r="AJ59" s="200"/>
      <c r="AK59" s="201"/>
      <c r="AL59" s="189"/>
      <c r="AM59" s="200"/>
      <c r="AN59" s="203"/>
      <c r="AO59" s="204">
        <v>20000</v>
      </c>
      <c r="AP59" s="205">
        <f t="shared" si="14"/>
        <v>80</v>
      </c>
      <c r="AQ59" s="206">
        <f t="shared" si="0"/>
        <v>535</v>
      </c>
      <c r="AR59" s="207">
        <f t="shared" si="16"/>
        <v>296000</v>
      </c>
      <c r="AS59" s="208">
        <f t="shared" si="17"/>
        <v>80</v>
      </c>
      <c r="BA59" s="209">
        <f t="shared" si="1"/>
        <v>46000</v>
      </c>
      <c r="BB59" s="209">
        <f t="shared" si="2"/>
        <v>46000</v>
      </c>
      <c r="BC59" s="209">
        <f t="shared" si="3"/>
        <v>46000</v>
      </c>
      <c r="BD59" s="209">
        <f t="shared" si="4"/>
        <v>46000</v>
      </c>
      <c r="BE59" s="209">
        <f t="shared" si="5"/>
        <v>46000</v>
      </c>
      <c r="BF59" s="209">
        <f t="shared" si="6"/>
        <v>46000</v>
      </c>
      <c r="BG59" s="209">
        <f t="shared" si="7"/>
        <v>0</v>
      </c>
      <c r="BH59" s="209">
        <f t="shared" si="8"/>
        <v>0</v>
      </c>
      <c r="BI59" s="209">
        <f t="shared" si="9"/>
        <v>0</v>
      </c>
      <c r="BJ59" s="209">
        <f t="shared" si="10"/>
        <v>0</v>
      </c>
      <c r="BK59" s="209">
        <f t="shared" si="11"/>
        <v>0</v>
      </c>
      <c r="BL59" s="209">
        <f t="shared" si="12"/>
        <v>0</v>
      </c>
      <c r="BM59" s="209">
        <f t="shared" si="13"/>
        <v>296000</v>
      </c>
    </row>
    <row r="60" spans="1:65" s="184" customFormat="1" ht="21" customHeight="1">
      <c r="B60" s="199">
        <f t="shared" si="15"/>
        <v>5</v>
      </c>
      <c r="C60" s="693" t="s">
        <v>812</v>
      </c>
      <c r="D60" s="694"/>
      <c r="E60" s="186"/>
      <c r="F60" s="200"/>
      <c r="G60" s="203"/>
      <c r="H60" s="210"/>
      <c r="I60" s="200"/>
      <c r="J60" s="201"/>
      <c r="K60" s="210"/>
      <c r="L60" s="202"/>
      <c r="M60" s="201"/>
      <c r="N60" s="210"/>
      <c r="O60" s="202"/>
      <c r="P60" s="201"/>
      <c r="Q60" s="210">
        <v>10</v>
      </c>
      <c r="R60" s="200">
        <v>80</v>
      </c>
      <c r="S60" s="201">
        <v>42000</v>
      </c>
      <c r="T60" s="210">
        <v>10</v>
      </c>
      <c r="U60" s="200">
        <v>80</v>
      </c>
      <c r="V60" s="201">
        <v>42000</v>
      </c>
      <c r="W60" s="210">
        <v>10</v>
      </c>
      <c r="X60" s="200">
        <v>80</v>
      </c>
      <c r="Y60" s="201">
        <v>42000</v>
      </c>
      <c r="Z60" s="189">
        <v>10</v>
      </c>
      <c r="AA60" s="200">
        <v>75</v>
      </c>
      <c r="AB60" s="201">
        <v>42000</v>
      </c>
      <c r="AC60" s="189"/>
      <c r="AD60" s="200"/>
      <c r="AE60" s="201"/>
      <c r="AF60" s="210"/>
      <c r="AG60" s="200"/>
      <c r="AH60" s="201"/>
      <c r="AI60" s="210"/>
      <c r="AJ60" s="200"/>
      <c r="AK60" s="201"/>
      <c r="AL60" s="210"/>
      <c r="AM60" s="200"/>
      <c r="AN60" s="203"/>
      <c r="AO60" s="204">
        <v>10000</v>
      </c>
      <c r="AP60" s="205">
        <f t="shared" si="14"/>
        <v>40</v>
      </c>
      <c r="AQ60" s="206">
        <f t="shared" si="0"/>
        <v>315</v>
      </c>
      <c r="AR60" s="207">
        <f t="shared" si="16"/>
        <v>178000</v>
      </c>
      <c r="AS60" s="208">
        <f t="shared" si="17"/>
        <v>40</v>
      </c>
      <c r="BA60" s="209">
        <f t="shared" si="1"/>
        <v>0</v>
      </c>
      <c r="BB60" s="209">
        <f t="shared" si="2"/>
        <v>0</v>
      </c>
      <c r="BC60" s="209">
        <f t="shared" si="3"/>
        <v>0</v>
      </c>
      <c r="BD60" s="209">
        <f t="shared" si="4"/>
        <v>0</v>
      </c>
      <c r="BE60" s="209">
        <f t="shared" si="5"/>
        <v>42000</v>
      </c>
      <c r="BF60" s="209">
        <f t="shared" si="6"/>
        <v>42000</v>
      </c>
      <c r="BG60" s="209">
        <f t="shared" si="7"/>
        <v>42000</v>
      </c>
      <c r="BH60" s="209">
        <f t="shared" si="8"/>
        <v>42000</v>
      </c>
      <c r="BI60" s="209">
        <f t="shared" si="9"/>
        <v>0</v>
      </c>
      <c r="BJ60" s="209">
        <f t="shared" si="10"/>
        <v>0</v>
      </c>
      <c r="BK60" s="209">
        <f t="shared" si="11"/>
        <v>0</v>
      </c>
      <c r="BL60" s="209">
        <f t="shared" si="12"/>
        <v>0</v>
      </c>
      <c r="BM60" s="209">
        <f t="shared" si="13"/>
        <v>178000</v>
      </c>
    </row>
    <row r="61" spans="1:65" s="184" customFormat="1" ht="21" customHeight="1">
      <c r="B61" s="199">
        <f t="shared" si="15"/>
        <v>6</v>
      </c>
      <c r="C61" s="697" t="s">
        <v>813</v>
      </c>
      <c r="D61" s="698"/>
      <c r="E61" s="186">
        <v>20</v>
      </c>
      <c r="F61" s="200">
        <v>100</v>
      </c>
      <c r="G61" s="203">
        <v>46000</v>
      </c>
      <c r="H61" s="210">
        <v>20</v>
      </c>
      <c r="I61" s="200">
        <v>100</v>
      </c>
      <c r="J61" s="201">
        <v>46000</v>
      </c>
      <c r="K61" s="210">
        <v>20</v>
      </c>
      <c r="L61" s="202">
        <v>98</v>
      </c>
      <c r="M61" s="201">
        <v>46000</v>
      </c>
      <c r="N61" s="210">
        <v>18</v>
      </c>
      <c r="O61" s="202">
        <v>80</v>
      </c>
      <c r="P61" s="201">
        <v>41400</v>
      </c>
      <c r="Q61" s="210"/>
      <c r="R61" s="200"/>
      <c r="S61" s="201"/>
      <c r="T61" s="210"/>
      <c r="U61" s="200"/>
      <c r="V61" s="201"/>
      <c r="W61" s="210"/>
      <c r="X61" s="200"/>
      <c r="Y61" s="201"/>
      <c r="Z61" s="210"/>
      <c r="AA61" s="200"/>
      <c r="AB61" s="201"/>
      <c r="AC61" s="210"/>
      <c r="AD61" s="200"/>
      <c r="AE61" s="201"/>
      <c r="AF61" s="210"/>
      <c r="AG61" s="200"/>
      <c r="AH61" s="201"/>
      <c r="AI61" s="210"/>
      <c r="AJ61" s="200"/>
      <c r="AK61" s="201"/>
      <c r="AL61" s="210"/>
      <c r="AM61" s="200"/>
      <c r="AN61" s="203"/>
      <c r="AO61" s="204">
        <v>20000</v>
      </c>
      <c r="AP61" s="205">
        <f t="shared" si="14"/>
        <v>78</v>
      </c>
      <c r="AQ61" s="206">
        <f t="shared" si="0"/>
        <v>378</v>
      </c>
      <c r="AR61" s="207">
        <f t="shared" si="16"/>
        <v>199400</v>
      </c>
      <c r="AS61" s="208">
        <f t="shared" si="17"/>
        <v>78</v>
      </c>
      <c r="BA61" s="209">
        <f t="shared" si="1"/>
        <v>46000</v>
      </c>
      <c r="BB61" s="209">
        <f t="shared" si="2"/>
        <v>46000</v>
      </c>
      <c r="BC61" s="209">
        <f t="shared" si="3"/>
        <v>46000</v>
      </c>
      <c r="BD61" s="209">
        <f t="shared" si="4"/>
        <v>41400</v>
      </c>
      <c r="BE61" s="209">
        <f t="shared" si="5"/>
        <v>0</v>
      </c>
      <c r="BF61" s="209">
        <f t="shared" si="6"/>
        <v>0</v>
      </c>
      <c r="BG61" s="209">
        <f t="shared" si="7"/>
        <v>0</v>
      </c>
      <c r="BH61" s="209">
        <f t="shared" si="8"/>
        <v>0</v>
      </c>
      <c r="BI61" s="209">
        <f t="shared" si="9"/>
        <v>0</v>
      </c>
      <c r="BJ61" s="209">
        <f t="shared" si="10"/>
        <v>0</v>
      </c>
      <c r="BK61" s="209">
        <f t="shared" si="11"/>
        <v>0</v>
      </c>
      <c r="BL61" s="209">
        <f t="shared" si="12"/>
        <v>0</v>
      </c>
      <c r="BM61" s="209">
        <f t="shared" si="13"/>
        <v>199400</v>
      </c>
    </row>
    <row r="62" spans="1:65" s="184" customFormat="1" ht="21" customHeight="1">
      <c r="B62" s="199">
        <f t="shared" si="15"/>
        <v>7</v>
      </c>
      <c r="C62" s="697" t="s">
        <v>814</v>
      </c>
      <c r="D62" s="698"/>
      <c r="E62" s="186"/>
      <c r="F62" s="200"/>
      <c r="G62" s="203"/>
      <c r="H62" s="210"/>
      <c r="I62" s="200"/>
      <c r="J62" s="201"/>
      <c r="K62" s="210"/>
      <c r="L62" s="202"/>
      <c r="M62" s="201"/>
      <c r="N62" s="210"/>
      <c r="O62" s="202"/>
      <c r="P62" s="201"/>
      <c r="Q62" s="210"/>
      <c r="R62" s="200"/>
      <c r="S62" s="201"/>
      <c r="T62" s="210"/>
      <c r="U62" s="200"/>
      <c r="V62" s="201"/>
      <c r="W62" s="210"/>
      <c r="X62" s="200"/>
      <c r="Y62" s="201"/>
      <c r="Z62" s="210"/>
      <c r="AA62" s="200"/>
      <c r="AB62" s="201"/>
      <c r="AC62" s="210">
        <v>20</v>
      </c>
      <c r="AD62" s="200">
        <v>80</v>
      </c>
      <c r="AE62" s="201">
        <v>42000</v>
      </c>
      <c r="AF62" s="210">
        <v>16</v>
      </c>
      <c r="AG62" s="200">
        <v>66</v>
      </c>
      <c r="AH62" s="201">
        <v>33600</v>
      </c>
      <c r="AI62" s="210">
        <v>20</v>
      </c>
      <c r="AJ62" s="200">
        <v>80</v>
      </c>
      <c r="AK62" s="201">
        <v>42000</v>
      </c>
      <c r="AL62" s="210">
        <v>18</v>
      </c>
      <c r="AM62" s="200">
        <v>45</v>
      </c>
      <c r="AN62" s="203">
        <v>37800</v>
      </c>
      <c r="AO62" s="204">
        <v>10000</v>
      </c>
      <c r="AP62" s="205">
        <f t="shared" si="14"/>
        <v>74</v>
      </c>
      <c r="AQ62" s="206">
        <f t="shared" si="0"/>
        <v>271</v>
      </c>
      <c r="AR62" s="207">
        <f t="shared" si="16"/>
        <v>165400</v>
      </c>
      <c r="AS62" s="208">
        <f t="shared" si="17"/>
        <v>74</v>
      </c>
      <c r="BA62" s="209">
        <f t="shared" si="1"/>
        <v>0</v>
      </c>
      <c r="BB62" s="209">
        <f t="shared" si="2"/>
        <v>0</v>
      </c>
      <c r="BC62" s="209">
        <f t="shared" si="3"/>
        <v>0</v>
      </c>
      <c r="BD62" s="209">
        <f t="shared" si="4"/>
        <v>0</v>
      </c>
      <c r="BE62" s="209">
        <f t="shared" si="5"/>
        <v>0</v>
      </c>
      <c r="BF62" s="209">
        <f t="shared" si="6"/>
        <v>0</v>
      </c>
      <c r="BG62" s="209">
        <f t="shared" si="7"/>
        <v>0</v>
      </c>
      <c r="BH62" s="209">
        <f t="shared" si="8"/>
        <v>0</v>
      </c>
      <c r="BI62" s="209">
        <f t="shared" si="9"/>
        <v>42000</v>
      </c>
      <c r="BJ62" s="209">
        <f t="shared" si="10"/>
        <v>33600</v>
      </c>
      <c r="BK62" s="209">
        <f t="shared" si="11"/>
        <v>42000</v>
      </c>
      <c r="BL62" s="209">
        <f t="shared" si="12"/>
        <v>37800</v>
      </c>
      <c r="BM62" s="209">
        <f t="shared" si="13"/>
        <v>165400</v>
      </c>
    </row>
    <row r="63" spans="1:65" s="184" customFormat="1" ht="21" customHeight="1">
      <c r="B63" s="199">
        <f t="shared" si="15"/>
        <v>8</v>
      </c>
      <c r="C63" s="693" t="s">
        <v>815</v>
      </c>
      <c r="D63" s="694"/>
      <c r="E63" s="186">
        <v>10</v>
      </c>
      <c r="F63" s="200">
        <v>40</v>
      </c>
      <c r="G63" s="203">
        <v>21000</v>
      </c>
      <c r="H63" s="210">
        <v>18</v>
      </c>
      <c r="I63" s="200">
        <v>80</v>
      </c>
      <c r="J63" s="201">
        <v>37800</v>
      </c>
      <c r="K63" s="210">
        <v>12</v>
      </c>
      <c r="L63" s="202">
        <v>48</v>
      </c>
      <c r="M63" s="201">
        <v>25200</v>
      </c>
      <c r="N63" s="210">
        <v>12</v>
      </c>
      <c r="O63" s="202">
        <v>48</v>
      </c>
      <c r="P63" s="201">
        <v>25200</v>
      </c>
      <c r="Q63" s="210">
        <v>15</v>
      </c>
      <c r="R63" s="200">
        <v>60</v>
      </c>
      <c r="S63" s="201">
        <v>31500</v>
      </c>
      <c r="T63" s="210">
        <v>15</v>
      </c>
      <c r="U63" s="200">
        <v>60</v>
      </c>
      <c r="V63" s="201">
        <v>31500</v>
      </c>
      <c r="W63" s="210">
        <v>15</v>
      </c>
      <c r="X63" s="200">
        <v>60</v>
      </c>
      <c r="Y63" s="201">
        <v>31500</v>
      </c>
      <c r="Z63" s="210">
        <v>20</v>
      </c>
      <c r="AA63" s="200">
        <v>95</v>
      </c>
      <c r="AB63" s="201">
        <v>42000</v>
      </c>
      <c r="AC63" s="210">
        <v>18</v>
      </c>
      <c r="AD63" s="200">
        <v>80</v>
      </c>
      <c r="AE63" s="201">
        <v>37800</v>
      </c>
      <c r="AF63" s="210">
        <v>15</v>
      </c>
      <c r="AG63" s="200">
        <v>60</v>
      </c>
      <c r="AH63" s="201">
        <v>31500</v>
      </c>
      <c r="AI63" s="210">
        <v>15</v>
      </c>
      <c r="AJ63" s="200">
        <v>60</v>
      </c>
      <c r="AK63" s="201">
        <v>31500</v>
      </c>
      <c r="AL63" s="210">
        <v>20</v>
      </c>
      <c r="AM63" s="200">
        <v>80</v>
      </c>
      <c r="AN63" s="203">
        <v>42000</v>
      </c>
      <c r="AO63" s="204">
        <v>10000</v>
      </c>
      <c r="AP63" s="205">
        <f t="shared" si="14"/>
        <v>185</v>
      </c>
      <c r="AQ63" s="206">
        <f t="shared" si="0"/>
        <v>771</v>
      </c>
      <c r="AR63" s="207">
        <f t="shared" si="16"/>
        <v>398500</v>
      </c>
      <c r="AS63" s="208">
        <f t="shared" si="17"/>
        <v>185</v>
      </c>
      <c r="BA63" s="209">
        <f t="shared" si="1"/>
        <v>21000</v>
      </c>
      <c r="BB63" s="209">
        <f t="shared" si="2"/>
        <v>37800</v>
      </c>
      <c r="BC63" s="209">
        <f t="shared" si="3"/>
        <v>25200</v>
      </c>
      <c r="BD63" s="209">
        <f t="shared" si="4"/>
        <v>25200</v>
      </c>
      <c r="BE63" s="209">
        <f t="shared" si="5"/>
        <v>31500</v>
      </c>
      <c r="BF63" s="209">
        <f t="shared" si="6"/>
        <v>31500</v>
      </c>
      <c r="BG63" s="209">
        <f t="shared" si="7"/>
        <v>31500</v>
      </c>
      <c r="BH63" s="209">
        <f t="shared" si="8"/>
        <v>42000</v>
      </c>
      <c r="BI63" s="209">
        <f t="shared" si="9"/>
        <v>37800</v>
      </c>
      <c r="BJ63" s="209">
        <f t="shared" si="10"/>
        <v>31500</v>
      </c>
      <c r="BK63" s="209">
        <f t="shared" si="11"/>
        <v>31500</v>
      </c>
      <c r="BL63" s="209">
        <f t="shared" si="12"/>
        <v>42000</v>
      </c>
      <c r="BM63" s="209">
        <f t="shared" si="13"/>
        <v>398500</v>
      </c>
    </row>
    <row r="64" spans="1:65" s="184" customFormat="1" ht="21" customHeight="1">
      <c r="B64" s="199">
        <f t="shared" si="15"/>
        <v>9</v>
      </c>
      <c r="C64" s="693" t="s">
        <v>816</v>
      </c>
      <c r="D64" s="694"/>
      <c r="E64" s="186"/>
      <c r="F64" s="200"/>
      <c r="G64" s="203"/>
      <c r="H64" s="210"/>
      <c r="I64" s="200"/>
      <c r="J64" s="201"/>
      <c r="K64" s="210">
        <v>10</v>
      </c>
      <c r="L64" s="202">
        <v>40</v>
      </c>
      <c r="M64" s="201">
        <v>21000</v>
      </c>
      <c r="N64" s="210">
        <v>10</v>
      </c>
      <c r="O64" s="202">
        <v>40</v>
      </c>
      <c r="P64" s="201">
        <v>21000</v>
      </c>
      <c r="Q64" s="210">
        <v>10</v>
      </c>
      <c r="R64" s="200">
        <v>40</v>
      </c>
      <c r="S64" s="201">
        <v>21000</v>
      </c>
      <c r="T64" s="210">
        <v>10</v>
      </c>
      <c r="U64" s="200">
        <v>40</v>
      </c>
      <c r="V64" s="201">
        <v>21000</v>
      </c>
      <c r="W64" s="210">
        <v>11</v>
      </c>
      <c r="X64" s="200">
        <v>46</v>
      </c>
      <c r="Y64" s="201">
        <v>23100</v>
      </c>
      <c r="Z64" s="210">
        <v>12</v>
      </c>
      <c r="AA64" s="200">
        <v>50</v>
      </c>
      <c r="AB64" s="201">
        <v>25200</v>
      </c>
      <c r="AC64" s="210">
        <v>9</v>
      </c>
      <c r="AD64" s="200">
        <v>36</v>
      </c>
      <c r="AE64" s="201">
        <v>18900</v>
      </c>
      <c r="AF64" s="210">
        <v>10</v>
      </c>
      <c r="AG64" s="200">
        <v>40</v>
      </c>
      <c r="AH64" s="201">
        <v>21000</v>
      </c>
      <c r="AI64" s="210">
        <v>12</v>
      </c>
      <c r="AJ64" s="200">
        <v>50</v>
      </c>
      <c r="AK64" s="201">
        <v>25200</v>
      </c>
      <c r="AL64" s="210">
        <v>14</v>
      </c>
      <c r="AM64" s="200">
        <v>54</v>
      </c>
      <c r="AN64" s="203">
        <v>29400</v>
      </c>
      <c r="AO64" s="204">
        <v>10000</v>
      </c>
      <c r="AP64" s="205">
        <f t="shared" si="14"/>
        <v>108</v>
      </c>
      <c r="AQ64" s="206">
        <f t="shared" si="0"/>
        <v>436</v>
      </c>
      <c r="AR64" s="207">
        <f t="shared" si="16"/>
        <v>236800</v>
      </c>
      <c r="AS64" s="208">
        <f t="shared" si="17"/>
        <v>108</v>
      </c>
      <c r="BA64" s="209">
        <f t="shared" si="1"/>
        <v>0</v>
      </c>
      <c r="BB64" s="209">
        <f t="shared" si="2"/>
        <v>0</v>
      </c>
      <c r="BC64" s="209">
        <f t="shared" si="3"/>
        <v>21000</v>
      </c>
      <c r="BD64" s="209">
        <f t="shared" si="4"/>
        <v>21000</v>
      </c>
      <c r="BE64" s="209">
        <f t="shared" si="5"/>
        <v>21000</v>
      </c>
      <c r="BF64" s="209">
        <f t="shared" si="6"/>
        <v>21000</v>
      </c>
      <c r="BG64" s="209">
        <f t="shared" si="7"/>
        <v>23100</v>
      </c>
      <c r="BH64" s="209">
        <f t="shared" si="8"/>
        <v>25200</v>
      </c>
      <c r="BI64" s="209">
        <f t="shared" si="9"/>
        <v>18900</v>
      </c>
      <c r="BJ64" s="209">
        <f t="shared" si="10"/>
        <v>21000</v>
      </c>
      <c r="BK64" s="209">
        <f t="shared" si="11"/>
        <v>25200</v>
      </c>
      <c r="BL64" s="209">
        <f t="shared" si="12"/>
        <v>29400</v>
      </c>
      <c r="BM64" s="209">
        <f t="shared" si="13"/>
        <v>236800</v>
      </c>
    </row>
    <row r="65" spans="2:65" s="184" customFormat="1" ht="21" customHeight="1">
      <c r="B65" s="199">
        <f t="shared" si="15"/>
        <v>10</v>
      </c>
      <c r="C65" s="693" t="s">
        <v>817</v>
      </c>
      <c r="D65" s="694"/>
      <c r="E65" s="186">
        <v>10</v>
      </c>
      <c r="F65" s="200">
        <v>80</v>
      </c>
      <c r="G65" s="203">
        <v>33600</v>
      </c>
      <c r="H65" s="210">
        <v>10</v>
      </c>
      <c r="I65" s="200">
        <v>80</v>
      </c>
      <c r="J65" s="201">
        <v>33600</v>
      </c>
      <c r="K65" s="210">
        <v>10</v>
      </c>
      <c r="L65" s="202">
        <v>80</v>
      </c>
      <c r="M65" s="201">
        <v>33600</v>
      </c>
      <c r="N65" s="210">
        <v>10</v>
      </c>
      <c r="O65" s="202">
        <v>96</v>
      </c>
      <c r="P65" s="201">
        <v>40320</v>
      </c>
      <c r="Q65" s="210">
        <v>10</v>
      </c>
      <c r="R65" s="200">
        <v>100</v>
      </c>
      <c r="S65" s="201">
        <v>42000</v>
      </c>
      <c r="T65" s="210">
        <v>10</v>
      </c>
      <c r="U65" s="200">
        <v>94</v>
      </c>
      <c r="V65" s="201">
        <v>39480</v>
      </c>
      <c r="W65" s="210">
        <v>10</v>
      </c>
      <c r="X65" s="200">
        <v>98</v>
      </c>
      <c r="Y65" s="201">
        <v>41160</v>
      </c>
      <c r="Z65" s="210">
        <v>10</v>
      </c>
      <c r="AA65" s="200">
        <v>98</v>
      </c>
      <c r="AB65" s="201">
        <v>41160</v>
      </c>
      <c r="AC65" s="210">
        <v>10</v>
      </c>
      <c r="AD65" s="200">
        <v>100</v>
      </c>
      <c r="AE65" s="201">
        <v>42000</v>
      </c>
      <c r="AF65" s="210">
        <v>10</v>
      </c>
      <c r="AG65" s="200">
        <v>100</v>
      </c>
      <c r="AH65" s="201">
        <v>42000</v>
      </c>
      <c r="AI65" s="210">
        <v>10</v>
      </c>
      <c r="AJ65" s="200">
        <v>100</v>
      </c>
      <c r="AK65" s="201">
        <v>42000</v>
      </c>
      <c r="AL65" s="210">
        <v>10</v>
      </c>
      <c r="AM65" s="200">
        <v>100</v>
      </c>
      <c r="AN65" s="203">
        <v>42000</v>
      </c>
      <c r="AO65" s="204">
        <v>16000</v>
      </c>
      <c r="AP65" s="205">
        <f t="shared" si="14"/>
        <v>120</v>
      </c>
      <c r="AQ65" s="206">
        <f t="shared" si="0"/>
        <v>1126</v>
      </c>
      <c r="AR65" s="207">
        <f t="shared" si="16"/>
        <v>488920</v>
      </c>
      <c r="AS65" s="208">
        <f t="shared" si="17"/>
        <v>120</v>
      </c>
      <c r="BA65" s="209">
        <f t="shared" si="1"/>
        <v>33600</v>
      </c>
      <c r="BB65" s="209">
        <f t="shared" si="2"/>
        <v>33600</v>
      </c>
      <c r="BC65" s="209">
        <f t="shared" si="3"/>
        <v>33600</v>
      </c>
      <c r="BD65" s="209">
        <f t="shared" si="4"/>
        <v>40320</v>
      </c>
      <c r="BE65" s="209">
        <f t="shared" si="5"/>
        <v>42000</v>
      </c>
      <c r="BF65" s="209">
        <f t="shared" si="6"/>
        <v>39480</v>
      </c>
      <c r="BG65" s="209">
        <f t="shared" si="7"/>
        <v>41160</v>
      </c>
      <c r="BH65" s="209">
        <f t="shared" si="8"/>
        <v>41160</v>
      </c>
      <c r="BI65" s="209">
        <f t="shared" si="9"/>
        <v>42000</v>
      </c>
      <c r="BJ65" s="209">
        <f t="shared" si="10"/>
        <v>42000</v>
      </c>
      <c r="BK65" s="209">
        <f t="shared" si="11"/>
        <v>42000</v>
      </c>
      <c r="BL65" s="209">
        <f t="shared" si="12"/>
        <v>42000</v>
      </c>
      <c r="BM65" s="209">
        <f t="shared" si="13"/>
        <v>488920</v>
      </c>
    </row>
    <row r="66" spans="2:65" s="184" customFormat="1" ht="21" customHeight="1">
      <c r="B66" s="199">
        <f t="shared" si="15"/>
        <v>11</v>
      </c>
      <c r="C66" s="693" t="s">
        <v>818</v>
      </c>
      <c r="D66" s="694"/>
      <c r="E66" s="186">
        <v>10</v>
      </c>
      <c r="F66" s="200">
        <v>100</v>
      </c>
      <c r="G66" s="203">
        <v>45000</v>
      </c>
      <c r="H66" s="210">
        <v>10</v>
      </c>
      <c r="I66" s="200">
        <v>96</v>
      </c>
      <c r="J66" s="201">
        <v>43200</v>
      </c>
      <c r="K66" s="210">
        <v>10</v>
      </c>
      <c r="L66" s="202">
        <v>100</v>
      </c>
      <c r="M66" s="201">
        <v>45000</v>
      </c>
      <c r="N66" s="210">
        <v>10</v>
      </c>
      <c r="O66" s="202">
        <v>100</v>
      </c>
      <c r="P66" s="201">
        <v>45000</v>
      </c>
      <c r="Q66" s="210">
        <v>10</v>
      </c>
      <c r="R66" s="200">
        <v>100</v>
      </c>
      <c r="S66" s="201">
        <v>45000</v>
      </c>
      <c r="T66" s="210">
        <v>10</v>
      </c>
      <c r="U66" s="200">
        <v>100</v>
      </c>
      <c r="V66" s="201">
        <v>45000</v>
      </c>
      <c r="W66" s="210">
        <v>10</v>
      </c>
      <c r="X66" s="200">
        <v>100</v>
      </c>
      <c r="Y66" s="201">
        <v>45000</v>
      </c>
      <c r="Z66" s="210">
        <v>10</v>
      </c>
      <c r="AA66" s="200">
        <v>106</v>
      </c>
      <c r="AB66" s="201">
        <v>47700</v>
      </c>
      <c r="AC66" s="210">
        <v>10</v>
      </c>
      <c r="AD66" s="200">
        <v>85</v>
      </c>
      <c r="AE66" s="201">
        <v>38250</v>
      </c>
      <c r="AF66" s="210">
        <v>10</v>
      </c>
      <c r="AG66" s="200">
        <v>90</v>
      </c>
      <c r="AH66" s="201">
        <v>40500</v>
      </c>
      <c r="AI66" s="210">
        <v>10</v>
      </c>
      <c r="AJ66" s="200">
        <v>100</v>
      </c>
      <c r="AK66" s="201">
        <v>45000</v>
      </c>
      <c r="AL66" s="210">
        <v>10</v>
      </c>
      <c r="AM66" s="200">
        <v>95</v>
      </c>
      <c r="AN66" s="203">
        <v>42750</v>
      </c>
      <c r="AO66" s="204">
        <v>15800</v>
      </c>
      <c r="AP66" s="205">
        <f t="shared" si="14"/>
        <v>120</v>
      </c>
      <c r="AQ66" s="206">
        <f t="shared" si="0"/>
        <v>1172</v>
      </c>
      <c r="AR66" s="207">
        <f t="shared" si="16"/>
        <v>543200</v>
      </c>
      <c r="AS66" s="208">
        <f t="shared" si="17"/>
        <v>120</v>
      </c>
      <c r="BA66" s="209">
        <f t="shared" si="1"/>
        <v>45000</v>
      </c>
      <c r="BB66" s="209">
        <f t="shared" si="2"/>
        <v>43200</v>
      </c>
      <c r="BC66" s="209">
        <f t="shared" si="3"/>
        <v>45000</v>
      </c>
      <c r="BD66" s="209">
        <f t="shared" si="4"/>
        <v>45000</v>
      </c>
      <c r="BE66" s="209">
        <f t="shared" si="5"/>
        <v>45000</v>
      </c>
      <c r="BF66" s="209">
        <f t="shared" si="6"/>
        <v>45000</v>
      </c>
      <c r="BG66" s="209">
        <f t="shared" si="7"/>
        <v>45000</v>
      </c>
      <c r="BH66" s="209">
        <f t="shared" si="8"/>
        <v>47700</v>
      </c>
      <c r="BI66" s="209">
        <f t="shared" si="9"/>
        <v>38250</v>
      </c>
      <c r="BJ66" s="209">
        <f t="shared" si="10"/>
        <v>40500</v>
      </c>
      <c r="BK66" s="209">
        <f t="shared" si="11"/>
        <v>45000</v>
      </c>
      <c r="BL66" s="209">
        <f t="shared" si="12"/>
        <v>42750</v>
      </c>
      <c r="BM66" s="209">
        <f t="shared" si="13"/>
        <v>543200</v>
      </c>
    </row>
    <row r="67" spans="2:65" s="184" customFormat="1" ht="21" customHeight="1">
      <c r="B67" s="199">
        <f t="shared" si="15"/>
        <v>12</v>
      </c>
      <c r="C67" s="693" t="s">
        <v>819</v>
      </c>
      <c r="D67" s="694"/>
      <c r="E67" s="186">
        <v>10</v>
      </c>
      <c r="F67" s="200">
        <v>100</v>
      </c>
      <c r="G67" s="203">
        <v>45000</v>
      </c>
      <c r="H67" s="210">
        <v>10</v>
      </c>
      <c r="I67" s="200">
        <v>100</v>
      </c>
      <c r="J67" s="201">
        <v>45000</v>
      </c>
      <c r="K67" s="210">
        <v>10</v>
      </c>
      <c r="L67" s="202">
        <v>100</v>
      </c>
      <c r="M67" s="201">
        <v>45000</v>
      </c>
      <c r="N67" s="210">
        <v>10</v>
      </c>
      <c r="O67" s="202">
        <v>100</v>
      </c>
      <c r="P67" s="201">
        <v>45000</v>
      </c>
      <c r="Q67" s="210">
        <v>10</v>
      </c>
      <c r="R67" s="200">
        <v>95</v>
      </c>
      <c r="S67" s="201">
        <v>42750</v>
      </c>
      <c r="T67" s="210">
        <v>10</v>
      </c>
      <c r="U67" s="200">
        <v>96</v>
      </c>
      <c r="V67" s="201">
        <v>43200</v>
      </c>
      <c r="W67" s="210">
        <v>10</v>
      </c>
      <c r="X67" s="200">
        <v>86</v>
      </c>
      <c r="Y67" s="201">
        <v>38700</v>
      </c>
      <c r="Z67" s="210">
        <v>10</v>
      </c>
      <c r="AA67" s="200">
        <v>100</v>
      </c>
      <c r="AB67" s="201">
        <v>45000</v>
      </c>
      <c r="AC67" s="210"/>
      <c r="AD67" s="200"/>
      <c r="AE67" s="201"/>
      <c r="AF67" s="210"/>
      <c r="AG67" s="200"/>
      <c r="AH67" s="201"/>
      <c r="AI67" s="210"/>
      <c r="AJ67" s="200"/>
      <c r="AK67" s="201"/>
      <c r="AL67" s="210"/>
      <c r="AM67" s="200"/>
      <c r="AN67" s="203"/>
      <c r="AO67" s="204">
        <v>20000</v>
      </c>
      <c r="AP67" s="205">
        <f t="shared" si="14"/>
        <v>80</v>
      </c>
      <c r="AQ67" s="206">
        <f t="shared" si="0"/>
        <v>777</v>
      </c>
      <c r="AR67" s="207">
        <f t="shared" si="16"/>
        <v>369650</v>
      </c>
      <c r="AS67" s="208">
        <f t="shared" si="17"/>
        <v>80</v>
      </c>
      <c r="BA67" s="209">
        <f t="shared" si="1"/>
        <v>45000</v>
      </c>
      <c r="BB67" s="209">
        <f t="shared" si="2"/>
        <v>45000</v>
      </c>
      <c r="BC67" s="209">
        <f t="shared" si="3"/>
        <v>45000</v>
      </c>
      <c r="BD67" s="209">
        <f t="shared" si="4"/>
        <v>45000</v>
      </c>
      <c r="BE67" s="209">
        <f t="shared" si="5"/>
        <v>42750</v>
      </c>
      <c r="BF67" s="209">
        <f t="shared" si="6"/>
        <v>43200</v>
      </c>
      <c r="BG67" s="209">
        <f t="shared" si="7"/>
        <v>38700</v>
      </c>
      <c r="BH67" s="209">
        <f t="shared" si="8"/>
        <v>45000</v>
      </c>
      <c r="BI67" s="209">
        <f t="shared" si="9"/>
        <v>0</v>
      </c>
      <c r="BJ67" s="209">
        <f t="shared" si="10"/>
        <v>0</v>
      </c>
      <c r="BK67" s="209">
        <f t="shared" si="11"/>
        <v>0</v>
      </c>
      <c r="BL67" s="209">
        <f t="shared" si="12"/>
        <v>0</v>
      </c>
      <c r="BM67" s="209">
        <f t="shared" si="13"/>
        <v>369650</v>
      </c>
    </row>
    <row r="68" spans="2:65" s="184" customFormat="1" ht="21" customHeight="1">
      <c r="B68" s="199">
        <f t="shared" si="15"/>
        <v>13</v>
      </c>
      <c r="C68" s="693" t="s">
        <v>820</v>
      </c>
      <c r="D68" s="694"/>
      <c r="E68" s="186"/>
      <c r="F68" s="200"/>
      <c r="G68" s="203"/>
      <c r="H68" s="210"/>
      <c r="I68" s="200"/>
      <c r="J68" s="201"/>
      <c r="K68" s="210"/>
      <c r="L68" s="202"/>
      <c r="M68" s="201"/>
      <c r="N68" s="210"/>
      <c r="O68" s="202"/>
      <c r="P68" s="201"/>
      <c r="Q68" s="210"/>
      <c r="R68" s="200"/>
      <c r="S68" s="201"/>
      <c r="T68" s="210"/>
      <c r="U68" s="200"/>
      <c r="V68" s="201"/>
      <c r="W68" s="210">
        <v>10</v>
      </c>
      <c r="X68" s="200">
        <v>95</v>
      </c>
      <c r="Y68" s="201">
        <v>40850</v>
      </c>
      <c r="Z68" s="210">
        <v>10</v>
      </c>
      <c r="AA68" s="200">
        <v>95</v>
      </c>
      <c r="AB68" s="201">
        <v>40850</v>
      </c>
      <c r="AC68" s="210">
        <v>10</v>
      </c>
      <c r="AD68" s="200">
        <v>90</v>
      </c>
      <c r="AE68" s="201">
        <v>42500</v>
      </c>
      <c r="AF68" s="210">
        <v>10</v>
      </c>
      <c r="AG68" s="200">
        <v>85</v>
      </c>
      <c r="AH68" s="201">
        <v>36550</v>
      </c>
      <c r="AI68" s="210">
        <v>10</v>
      </c>
      <c r="AJ68" s="200">
        <v>96</v>
      </c>
      <c r="AK68" s="201">
        <v>41280</v>
      </c>
      <c r="AL68" s="210">
        <v>10</v>
      </c>
      <c r="AM68" s="200">
        <v>100</v>
      </c>
      <c r="AN68" s="203">
        <v>43000</v>
      </c>
      <c r="AO68" s="204">
        <v>10000</v>
      </c>
      <c r="AP68" s="205">
        <f t="shared" si="14"/>
        <v>60</v>
      </c>
      <c r="AQ68" s="206">
        <f t="shared" si="0"/>
        <v>561</v>
      </c>
      <c r="AR68" s="207">
        <f t="shared" si="16"/>
        <v>255030</v>
      </c>
      <c r="AS68" s="208">
        <f t="shared" si="17"/>
        <v>60</v>
      </c>
      <c r="BA68" s="209">
        <f t="shared" si="1"/>
        <v>0</v>
      </c>
      <c r="BB68" s="209">
        <f t="shared" si="2"/>
        <v>0</v>
      </c>
      <c r="BC68" s="209">
        <f t="shared" si="3"/>
        <v>0</v>
      </c>
      <c r="BD68" s="209">
        <f t="shared" si="4"/>
        <v>0</v>
      </c>
      <c r="BE68" s="209">
        <f t="shared" si="5"/>
        <v>0</v>
      </c>
      <c r="BF68" s="209">
        <f t="shared" si="6"/>
        <v>0</v>
      </c>
      <c r="BG68" s="209">
        <f t="shared" si="7"/>
        <v>40850</v>
      </c>
      <c r="BH68" s="209">
        <f t="shared" si="8"/>
        <v>40850</v>
      </c>
      <c r="BI68" s="209">
        <f t="shared" si="9"/>
        <v>42500</v>
      </c>
      <c r="BJ68" s="209">
        <f t="shared" si="10"/>
        <v>36550</v>
      </c>
      <c r="BK68" s="209">
        <f t="shared" si="11"/>
        <v>41280</v>
      </c>
      <c r="BL68" s="209">
        <f t="shared" si="12"/>
        <v>43000</v>
      </c>
      <c r="BM68" s="209">
        <f t="shared" si="13"/>
        <v>255030</v>
      </c>
    </row>
    <row r="69" spans="2:65" s="184" customFormat="1" ht="21" customHeight="1">
      <c r="B69" s="199">
        <f t="shared" si="15"/>
        <v>14</v>
      </c>
      <c r="C69" s="693" t="s">
        <v>821</v>
      </c>
      <c r="D69" s="694"/>
      <c r="E69" s="186"/>
      <c r="F69" s="200"/>
      <c r="G69" s="203"/>
      <c r="H69" s="210">
        <v>10</v>
      </c>
      <c r="I69" s="200">
        <v>45</v>
      </c>
      <c r="J69" s="201">
        <v>18900</v>
      </c>
      <c r="K69" s="210">
        <v>10</v>
      </c>
      <c r="L69" s="202">
        <v>70</v>
      </c>
      <c r="M69" s="201">
        <v>29400</v>
      </c>
      <c r="N69" s="210">
        <v>10</v>
      </c>
      <c r="O69" s="202">
        <v>35</v>
      </c>
      <c r="P69" s="201">
        <v>14800</v>
      </c>
      <c r="Q69" s="210">
        <v>10</v>
      </c>
      <c r="R69" s="200">
        <v>80</v>
      </c>
      <c r="S69" s="201">
        <v>36000</v>
      </c>
      <c r="T69" s="210">
        <v>10</v>
      </c>
      <c r="U69" s="200">
        <v>30</v>
      </c>
      <c r="V69" s="201">
        <v>12600</v>
      </c>
      <c r="W69" s="210"/>
      <c r="X69" s="200"/>
      <c r="Y69" s="201"/>
      <c r="Z69" s="210"/>
      <c r="AA69" s="200"/>
      <c r="AB69" s="201"/>
      <c r="AC69" s="210">
        <v>10</v>
      </c>
      <c r="AD69" s="200">
        <v>40</v>
      </c>
      <c r="AE69" s="201">
        <v>16800</v>
      </c>
      <c r="AF69" s="210">
        <v>10</v>
      </c>
      <c r="AG69" s="200">
        <v>65</v>
      </c>
      <c r="AH69" s="201">
        <v>27300</v>
      </c>
      <c r="AI69" s="210">
        <v>10</v>
      </c>
      <c r="AJ69" s="200">
        <v>65</v>
      </c>
      <c r="AK69" s="201">
        <v>27300</v>
      </c>
      <c r="AL69" s="210"/>
      <c r="AM69" s="200"/>
      <c r="AN69" s="203"/>
      <c r="AO69" s="204">
        <v>10000</v>
      </c>
      <c r="AP69" s="205">
        <f t="shared" si="14"/>
        <v>80</v>
      </c>
      <c r="AQ69" s="206">
        <f t="shared" si="0"/>
        <v>430</v>
      </c>
      <c r="AR69" s="207">
        <f t="shared" si="16"/>
        <v>193100</v>
      </c>
      <c r="AS69" s="208">
        <f t="shared" si="17"/>
        <v>80</v>
      </c>
      <c r="BA69" s="209">
        <f t="shared" si="1"/>
        <v>0</v>
      </c>
      <c r="BB69" s="209">
        <f t="shared" si="2"/>
        <v>18900</v>
      </c>
      <c r="BC69" s="209">
        <f t="shared" si="3"/>
        <v>29400</v>
      </c>
      <c r="BD69" s="209">
        <f t="shared" si="4"/>
        <v>14800</v>
      </c>
      <c r="BE69" s="209">
        <f t="shared" si="5"/>
        <v>36000</v>
      </c>
      <c r="BF69" s="209">
        <f t="shared" si="6"/>
        <v>12600</v>
      </c>
      <c r="BG69" s="209">
        <f t="shared" si="7"/>
        <v>0</v>
      </c>
      <c r="BH69" s="209">
        <f t="shared" si="8"/>
        <v>0</v>
      </c>
      <c r="BI69" s="209">
        <f t="shared" si="9"/>
        <v>16800</v>
      </c>
      <c r="BJ69" s="209">
        <f t="shared" si="10"/>
        <v>27300</v>
      </c>
      <c r="BK69" s="209">
        <f t="shared" si="11"/>
        <v>27300</v>
      </c>
      <c r="BL69" s="209">
        <f t="shared" si="12"/>
        <v>0</v>
      </c>
      <c r="BM69" s="209">
        <f t="shared" si="13"/>
        <v>193100</v>
      </c>
    </row>
    <row r="70" spans="2:65" s="184" customFormat="1" ht="21" customHeight="1">
      <c r="B70" s="199">
        <f t="shared" si="15"/>
        <v>15</v>
      </c>
      <c r="C70" s="693"/>
      <c r="D70" s="694"/>
      <c r="E70" s="186"/>
      <c r="F70" s="200"/>
      <c r="G70" s="203"/>
      <c r="H70" s="210"/>
      <c r="I70" s="200"/>
      <c r="J70" s="201"/>
      <c r="K70" s="210"/>
      <c r="L70" s="202"/>
      <c r="M70" s="201"/>
      <c r="N70" s="210"/>
      <c r="O70" s="202"/>
      <c r="P70" s="201"/>
      <c r="Q70" s="210"/>
      <c r="R70" s="200"/>
      <c r="S70" s="201"/>
      <c r="T70" s="210"/>
      <c r="U70" s="200"/>
      <c r="V70" s="201"/>
      <c r="W70" s="210"/>
      <c r="X70" s="200"/>
      <c r="Y70" s="201"/>
      <c r="Z70" s="210"/>
      <c r="AA70" s="200"/>
      <c r="AB70" s="201"/>
      <c r="AC70" s="210"/>
      <c r="AD70" s="200"/>
      <c r="AE70" s="201"/>
      <c r="AF70" s="210"/>
      <c r="AG70" s="200"/>
      <c r="AH70" s="201"/>
      <c r="AI70" s="210"/>
      <c r="AJ70" s="200"/>
      <c r="AK70" s="201"/>
      <c r="AL70" s="210"/>
      <c r="AM70" s="200"/>
      <c r="AN70" s="203"/>
      <c r="AO70" s="204"/>
      <c r="AP70" s="205">
        <f t="shared" si="14"/>
        <v>0</v>
      </c>
      <c r="AQ70" s="206">
        <f t="shared" si="0"/>
        <v>0</v>
      </c>
      <c r="AR70" s="207">
        <f t="shared" si="16"/>
        <v>0</v>
      </c>
      <c r="AS70" s="208">
        <f t="shared" si="17"/>
        <v>0</v>
      </c>
      <c r="BA70" s="209">
        <f t="shared" si="1"/>
        <v>0</v>
      </c>
      <c r="BB70" s="209">
        <f t="shared" si="2"/>
        <v>0</v>
      </c>
      <c r="BC70" s="209">
        <f t="shared" si="3"/>
        <v>0</v>
      </c>
      <c r="BD70" s="209">
        <f t="shared" si="4"/>
        <v>0</v>
      </c>
      <c r="BE70" s="209">
        <f t="shared" si="5"/>
        <v>0</v>
      </c>
      <c r="BF70" s="209">
        <f t="shared" si="6"/>
        <v>0</v>
      </c>
      <c r="BG70" s="209">
        <f t="shared" si="7"/>
        <v>0</v>
      </c>
      <c r="BH70" s="209">
        <f t="shared" si="8"/>
        <v>0</v>
      </c>
      <c r="BI70" s="209">
        <f t="shared" si="9"/>
        <v>0</v>
      </c>
      <c r="BJ70" s="209">
        <f t="shared" si="10"/>
        <v>0</v>
      </c>
      <c r="BK70" s="209">
        <f t="shared" si="11"/>
        <v>0</v>
      </c>
      <c r="BL70" s="209">
        <f t="shared" si="12"/>
        <v>0</v>
      </c>
      <c r="BM70" s="209">
        <f t="shared" si="13"/>
        <v>0</v>
      </c>
    </row>
    <row r="71" spans="2:65" s="184" customFormat="1" ht="21" customHeight="1">
      <c r="B71" s="199">
        <f t="shared" si="15"/>
        <v>16</v>
      </c>
      <c r="C71" s="693"/>
      <c r="D71" s="694"/>
      <c r="E71" s="186"/>
      <c r="F71" s="200"/>
      <c r="G71" s="203"/>
      <c r="H71" s="210"/>
      <c r="I71" s="200"/>
      <c r="J71" s="201"/>
      <c r="K71" s="210"/>
      <c r="L71" s="202"/>
      <c r="M71" s="201"/>
      <c r="N71" s="210"/>
      <c r="O71" s="202"/>
      <c r="P71" s="201"/>
      <c r="Q71" s="210"/>
      <c r="R71" s="200"/>
      <c r="S71" s="201"/>
      <c r="T71" s="210"/>
      <c r="U71" s="200"/>
      <c r="V71" s="201"/>
      <c r="W71" s="210"/>
      <c r="X71" s="200"/>
      <c r="Y71" s="201"/>
      <c r="Z71" s="210"/>
      <c r="AA71" s="200"/>
      <c r="AB71" s="201"/>
      <c r="AC71" s="210"/>
      <c r="AD71" s="200"/>
      <c r="AE71" s="201"/>
      <c r="AF71" s="210"/>
      <c r="AG71" s="200"/>
      <c r="AH71" s="201"/>
      <c r="AI71" s="210"/>
      <c r="AJ71" s="200"/>
      <c r="AK71" s="201"/>
      <c r="AL71" s="210"/>
      <c r="AM71" s="200"/>
      <c r="AN71" s="203"/>
      <c r="AO71" s="204"/>
      <c r="AP71" s="205">
        <f t="shared" si="14"/>
        <v>0</v>
      </c>
      <c r="AQ71" s="206">
        <f t="shared" si="0"/>
        <v>0</v>
      </c>
      <c r="AR71" s="207">
        <f t="shared" si="16"/>
        <v>0</v>
      </c>
      <c r="AS71" s="208">
        <f t="shared" si="17"/>
        <v>0</v>
      </c>
      <c r="BA71" s="209">
        <f t="shared" si="1"/>
        <v>0</v>
      </c>
      <c r="BB71" s="209">
        <f t="shared" si="2"/>
        <v>0</v>
      </c>
      <c r="BC71" s="209">
        <f t="shared" si="3"/>
        <v>0</v>
      </c>
      <c r="BD71" s="209">
        <f t="shared" si="4"/>
        <v>0</v>
      </c>
      <c r="BE71" s="209">
        <f t="shared" si="5"/>
        <v>0</v>
      </c>
      <c r="BF71" s="209">
        <f t="shared" si="6"/>
        <v>0</v>
      </c>
      <c r="BG71" s="209">
        <f t="shared" si="7"/>
        <v>0</v>
      </c>
      <c r="BH71" s="209">
        <f t="shared" si="8"/>
        <v>0</v>
      </c>
      <c r="BI71" s="209">
        <f t="shared" si="9"/>
        <v>0</v>
      </c>
      <c r="BJ71" s="209">
        <f t="shared" si="10"/>
        <v>0</v>
      </c>
      <c r="BK71" s="209">
        <f t="shared" si="11"/>
        <v>0</v>
      </c>
      <c r="BL71" s="209">
        <f t="shared" si="12"/>
        <v>0</v>
      </c>
      <c r="BM71" s="209">
        <f t="shared" si="13"/>
        <v>0</v>
      </c>
    </row>
    <row r="72" spans="2:65" s="184" customFormat="1" ht="21" customHeight="1">
      <c r="B72" s="199">
        <f t="shared" si="15"/>
        <v>17</v>
      </c>
      <c r="C72" s="693"/>
      <c r="D72" s="694"/>
      <c r="E72" s="186"/>
      <c r="F72" s="200"/>
      <c r="G72" s="203"/>
      <c r="H72" s="210"/>
      <c r="I72" s="200"/>
      <c r="J72" s="201"/>
      <c r="K72" s="210"/>
      <c r="L72" s="202"/>
      <c r="M72" s="201"/>
      <c r="N72" s="210"/>
      <c r="O72" s="202"/>
      <c r="P72" s="201"/>
      <c r="Q72" s="210"/>
      <c r="R72" s="200"/>
      <c r="S72" s="201"/>
      <c r="T72" s="210"/>
      <c r="U72" s="200"/>
      <c r="V72" s="201"/>
      <c r="W72" s="210"/>
      <c r="X72" s="200"/>
      <c r="Y72" s="201"/>
      <c r="Z72" s="210"/>
      <c r="AA72" s="200"/>
      <c r="AB72" s="201"/>
      <c r="AC72" s="210"/>
      <c r="AD72" s="200"/>
      <c r="AE72" s="201"/>
      <c r="AF72" s="210"/>
      <c r="AG72" s="200"/>
      <c r="AH72" s="201"/>
      <c r="AI72" s="210"/>
      <c r="AJ72" s="200"/>
      <c r="AK72" s="201"/>
      <c r="AL72" s="210"/>
      <c r="AM72" s="200"/>
      <c r="AN72" s="203"/>
      <c r="AO72" s="204"/>
      <c r="AP72" s="205">
        <f t="shared" si="14"/>
        <v>0</v>
      </c>
      <c r="AQ72" s="206">
        <f t="shared" si="0"/>
        <v>0</v>
      </c>
      <c r="AR72" s="207">
        <f t="shared" si="16"/>
        <v>0</v>
      </c>
      <c r="AS72" s="208">
        <f>E72+H72+K72+N72+Q72+T72+W72+Z72+AC72+AF72+AI72+AL72</f>
        <v>0</v>
      </c>
      <c r="BA72" s="209">
        <f t="shared" si="1"/>
        <v>0</v>
      </c>
      <c r="BB72" s="209">
        <f t="shared" si="2"/>
        <v>0</v>
      </c>
      <c r="BC72" s="209">
        <f t="shared" si="3"/>
        <v>0</v>
      </c>
      <c r="BD72" s="209">
        <f t="shared" si="4"/>
        <v>0</v>
      </c>
      <c r="BE72" s="209">
        <f t="shared" si="5"/>
        <v>0</v>
      </c>
      <c r="BF72" s="209">
        <f t="shared" si="6"/>
        <v>0</v>
      </c>
      <c r="BG72" s="209">
        <f t="shared" si="7"/>
        <v>0</v>
      </c>
      <c r="BH72" s="209">
        <f t="shared" si="8"/>
        <v>0</v>
      </c>
      <c r="BI72" s="209">
        <f t="shared" si="9"/>
        <v>0</v>
      </c>
      <c r="BJ72" s="209">
        <f t="shared" si="10"/>
        <v>0</v>
      </c>
      <c r="BK72" s="209">
        <f t="shared" si="11"/>
        <v>0</v>
      </c>
      <c r="BL72" s="209">
        <f t="shared" si="12"/>
        <v>0</v>
      </c>
      <c r="BM72" s="209">
        <f t="shared" si="13"/>
        <v>0</v>
      </c>
    </row>
    <row r="73" spans="2:65" s="184" customFormat="1" ht="21" customHeight="1">
      <c r="B73" s="199">
        <f t="shared" si="15"/>
        <v>18</v>
      </c>
      <c r="C73" s="693"/>
      <c r="D73" s="694"/>
      <c r="E73" s="186"/>
      <c r="F73" s="200"/>
      <c r="G73" s="203"/>
      <c r="H73" s="210"/>
      <c r="I73" s="200"/>
      <c r="J73" s="201"/>
      <c r="K73" s="210"/>
      <c r="L73" s="202"/>
      <c r="M73" s="201"/>
      <c r="N73" s="210"/>
      <c r="O73" s="202"/>
      <c r="P73" s="201"/>
      <c r="Q73" s="210"/>
      <c r="R73" s="200"/>
      <c r="S73" s="201"/>
      <c r="T73" s="210"/>
      <c r="U73" s="200"/>
      <c r="V73" s="201"/>
      <c r="W73" s="210"/>
      <c r="X73" s="200"/>
      <c r="Y73" s="201"/>
      <c r="Z73" s="210"/>
      <c r="AA73" s="200"/>
      <c r="AB73" s="201"/>
      <c r="AC73" s="210"/>
      <c r="AD73" s="200"/>
      <c r="AE73" s="201"/>
      <c r="AF73" s="210"/>
      <c r="AG73" s="200"/>
      <c r="AH73" s="201"/>
      <c r="AI73" s="210"/>
      <c r="AJ73" s="200"/>
      <c r="AK73" s="201"/>
      <c r="AL73" s="210"/>
      <c r="AM73" s="200"/>
      <c r="AN73" s="203"/>
      <c r="AO73" s="204"/>
      <c r="AP73" s="205">
        <f t="shared" si="14"/>
        <v>0</v>
      </c>
      <c r="AQ73" s="206">
        <f t="shared" si="0"/>
        <v>0</v>
      </c>
      <c r="AR73" s="207">
        <f t="shared" si="16"/>
        <v>0</v>
      </c>
      <c r="AS73" s="208">
        <f t="shared" si="17"/>
        <v>0</v>
      </c>
      <c r="BA73" s="209">
        <f t="shared" si="1"/>
        <v>0</v>
      </c>
      <c r="BB73" s="209">
        <f t="shared" si="2"/>
        <v>0</v>
      </c>
      <c r="BC73" s="209">
        <f t="shared" si="3"/>
        <v>0</v>
      </c>
      <c r="BD73" s="209">
        <f t="shared" si="4"/>
        <v>0</v>
      </c>
      <c r="BE73" s="209">
        <f t="shared" si="5"/>
        <v>0</v>
      </c>
      <c r="BF73" s="209">
        <f t="shared" si="6"/>
        <v>0</v>
      </c>
      <c r="BG73" s="209">
        <f t="shared" si="7"/>
        <v>0</v>
      </c>
      <c r="BH73" s="209">
        <f t="shared" si="8"/>
        <v>0</v>
      </c>
      <c r="BI73" s="209">
        <f t="shared" si="9"/>
        <v>0</v>
      </c>
      <c r="BJ73" s="209">
        <f t="shared" si="10"/>
        <v>0</v>
      </c>
      <c r="BK73" s="209">
        <f t="shared" si="11"/>
        <v>0</v>
      </c>
      <c r="BL73" s="209">
        <f t="shared" si="12"/>
        <v>0</v>
      </c>
      <c r="BM73" s="209">
        <f t="shared" si="13"/>
        <v>0</v>
      </c>
    </row>
    <row r="74" spans="2:65" s="184" customFormat="1" ht="21" customHeight="1">
      <c r="B74" s="199">
        <f t="shared" si="15"/>
        <v>19</v>
      </c>
      <c r="C74" s="693"/>
      <c r="D74" s="694"/>
      <c r="E74" s="186"/>
      <c r="F74" s="200"/>
      <c r="G74" s="203"/>
      <c r="H74" s="210"/>
      <c r="I74" s="200"/>
      <c r="J74" s="201"/>
      <c r="K74" s="210"/>
      <c r="L74" s="202"/>
      <c r="M74" s="201"/>
      <c r="N74" s="210"/>
      <c r="O74" s="202"/>
      <c r="P74" s="201"/>
      <c r="Q74" s="210"/>
      <c r="R74" s="200"/>
      <c r="S74" s="201"/>
      <c r="T74" s="210"/>
      <c r="U74" s="200"/>
      <c r="V74" s="201"/>
      <c r="W74" s="210"/>
      <c r="X74" s="200"/>
      <c r="Y74" s="201"/>
      <c r="Z74" s="210"/>
      <c r="AA74" s="200"/>
      <c r="AB74" s="201"/>
      <c r="AC74" s="210"/>
      <c r="AD74" s="200"/>
      <c r="AE74" s="201"/>
      <c r="AF74" s="210"/>
      <c r="AG74" s="200"/>
      <c r="AH74" s="201"/>
      <c r="AI74" s="210"/>
      <c r="AJ74" s="200"/>
      <c r="AK74" s="201"/>
      <c r="AL74" s="210"/>
      <c r="AM74" s="200"/>
      <c r="AN74" s="203"/>
      <c r="AO74" s="204"/>
      <c r="AP74" s="205">
        <f t="shared" si="14"/>
        <v>0</v>
      </c>
      <c r="AQ74" s="206">
        <f t="shared" si="0"/>
        <v>0</v>
      </c>
      <c r="AR74" s="207">
        <f t="shared" si="16"/>
        <v>0</v>
      </c>
      <c r="AS74" s="208">
        <f t="shared" si="17"/>
        <v>0</v>
      </c>
      <c r="BA74" s="209">
        <f t="shared" si="1"/>
        <v>0</v>
      </c>
      <c r="BB74" s="209">
        <f t="shared" si="2"/>
        <v>0</v>
      </c>
      <c r="BC74" s="209">
        <f t="shared" si="3"/>
        <v>0</v>
      </c>
      <c r="BD74" s="209">
        <f t="shared" si="4"/>
        <v>0</v>
      </c>
      <c r="BE74" s="209">
        <f t="shared" si="5"/>
        <v>0</v>
      </c>
      <c r="BF74" s="209">
        <f t="shared" si="6"/>
        <v>0</v>
      </c>
      <c r="BG74" s="209">
        <f t="shared" si="7"/>
        <v>0</v>
      </c>
      <c r="BH74" s="209">
        <f t="shared" si="8"/>
        <v>0</v>
      </c>
      <c r="BI74" s="209">
        <f t="shared" si="9"/>
        <v>0</v>
      </c>
      <c r="BJ74" s="209">
        <f t="shared" si="10"/>
        <v>0</v>
      </c>
      <c r="BK74" s="209">
        <f t="shared" si="11"/>
        <v>0</v>
      </c>
      <c r="BL74" s="209">
        <f t="shared" si="12"/>
        <v>0</v>
      </c>
      <c r="BM74" s="209">
        <f t="shared" si="13"/>
        <v>0</v>
      </c>
    </row>
    <row r="75" spans="2:65" s="184" customFormat="1" ht="21" customHeight="1">
      <c r="B75" s="199">
        <f t="shared" si="15"/>
        <v>20</v>
      </c>
      <c r="C75" s="693"/>
      <c r="D75" s="694"/>
      <c r="E75" s="186"/>
      <c r="F75" s="200"/>
      <c r="G75" s="203"/>
      <c r="H75" s="210"/>
      <c r="I75" s="200"/>
      <c r="J75" s="201"/>
      <c r="K75" s="210"/>
      <c r="L75" s="202"/>
      <c r="M75" s="201"/>
      <c r="N75" s="210"/>
      <c r="O75" s="202"/>
      <c r="P75" s="201"/>
      <c r="Q75" s="210"/>
      <c r="R75" s="200"/>
      <c r="S75" s="201"/>
      <c r="T75" s="210"/>
      <c r="U75" s="200"/>
      <c r="V75" s="201"/>
      <c r="W75" s="210"/>
      <c r="X75" s="200"/>
      <c r="Y75" s="201"/>
      <c r="Z75" s="210"/>
      <c r="AA75" s="200"/>
      <c r="AB75" s="201"/>
      <c r="AC75" s="210"/>
      <c r="AD75" s="200"/>
      <c r="AE75" s="201"/>
      <c r="AF75" s="210"/>
      <c r="AG75" s="200"/>
      <c r="AH75" s="201"/>
      <c r="AI75" s="210"/>
      <c r="AJ75" s="200"/>
      <c r="AK75" s="201"/>
      <c r="AL75" s="210"/>
      <c r="AM75" s="200"/>
      <c r="AN75" s="203"/>
      <c r="AO75" s="204"/>
      <c r="AP75" s="205">
        <f t="shared" si="14"/>
        <v>0</v>
      </c>
      <c r="AQ75" s="206">
        <f t="shared" si="0"/>
        <v>0</v>
      </c>
      <c r="AR75" s="207">
        <f t="shared" si="16"/>
        <v>0</v>
      </c>
      <c r="AS75" s="208">
        <f t="shared" si="17"/>
        <v>0</v>
      </c>
      <c r="BA75" s="209">
        <f t="shared" si="1"/>
        <v>0</v>
      </c>
      <c r="BB75" s="209">
        <f t="shared" si="2"/>
        <v>0</v>
      </c>
      <c r="BC75" s="209">
        <f t="shared" si="3"/>
        <v>0</v>
      </c>
      <c r="BD75" s="209">
        <f t="shared" si="4"/>
        <v>0</v>
      </c>
      <c r="BE75" s="209">
        <f t="shared" si="5"/>
        <v>0</v>
      </c>
      <c r="BF75" s="209">
        <f t="shared" si="6"/>
        <v>0</v>
      </c>
      <c r="BG75" s="209">
        <f t="shared" si="7"/>
        <v>0</v>
      </c>
      <c r="BH75" s="209">
        <f t="shared" si="8"/>
        <v>0</v>
      </c>
      <c r="BI75" s="209">
        <f t="shared" si="9"/>
        <v>0</v>
      </c>
      <c r="BJ75" s="209">
        <f t="shared" si="10"/>
        <v>0</v>
      </c>
      <c r="BK75" s="209">
        <f t="shared" si="11"/>
        <v>0</v>
      </c>
      <c r="BL75" s="209">
        <f t="shared" si="12"/>
        <v>0</v>
      </c>
      <c r="BM75" s="209">
        <f t="shared" si="13"/>
        <v>0</v>
      </c>
    </row>
    <row r="76" spans="2:65" s="184" customFormat="1" ht="21" customHeight="1">
      <c r="B76" s="199">
        <f t="shared" si="15"/>
        <v>21</v>
      </c>
      <c r="C76" s="693"/>
      <c r="D76" s="694"/>
      <c r="E76" s="186"/>
      <c r="F76" s="200"/>
      <c r="G76" s="203"/>
      <c r="H76" s="210"/>
      <c r="I76" s="200"/>
      <c r="J76" s="201"/>
      <c r="K76" s="210"/>
      <c r="L76" s="202"/>
      <c r="M76" s="201"/>
      <c r="N76" s="210"/>
      <c r="O76" s="202"/>
      <c r="P76" s="201"/>
      <c r="Q76" s="210"/>
      <c r="R76" s="200"/>
      <c r="S76" s="201"/>
      <c r="T76" s="210"/>
      <c r="U76" s="200"/>
      <c r="V76" s="201"/>
      <c r="W76" s="210"/>
      <c r="X76" s="200"/>
      <c r="Y76" s="201"/>
      <c r="Z76" s="210"/>
      <c r="AA76" s="200"/>
      <c r="AB76" s="201"/>
      <c r="AC76" s="210"/>
      <c r="AD76" s="200"/>
      <c r="AE76" s="201"/>
      <c r="AF76" s="210"/>
      <c r="AG76" s="200"/>
      <c r="AH76" s="201"/>
      <c r="AI76" s="210"/>
      <c r="AJ76" s="200"/>
      <c r="AK76" s="201"/>
      <c r="AL76" s="210"/>
      <c r="AM76" s="200"/>
      <c r="AN76" s="203"/>
      <c r="AO76" s="204"/>
      <c r="AP76" s="205">
        <f t="shared" si="14"/>
        <v>0</v>
      </c>
      <c r="AQ76" s="206">
        <f t="shared" si="0"/>
        <v>0</v>
      </c>
      <c r="AR76" s="207">
        <f t="shared" si="16"/>
        <v>0</v>
      </c>
      <c r="AS76" s="208">
        <f t="shared" si="17"/>
        <v>0</v>
      </c>
      <c r="BA76" s="209">
        <f t="shared" si="1"/>
        <v>0</v>
      </c>
      <c r="BB76" s="209">
        <f t="shared" si="2"/>
        <v>0</v>
      </c>
      <c r="BC76" s="209">
        <f t="shared" si="3"/>
        <v>0</v>
      </c>
      <c r="BD76" s="209">
        <f t="shared" si="4"/>
        <v>0</v>
      </c>
      <c r="BE76" s="209">
        <f t="shared" si="5"/>
        <v>0</v>
      </c>
      <c r="BF76" s="209">
        <f t="shared" si="6"/>
        <v>0</v>
      </c>
      <c r="BG76" s="209">
        <f t="shared" si="7"/>
        <v>0</v>
      </c>
      <c r="BH76" s="209">
        <f t="shared" si="8"/>
        <v>0</v>
      </c>
      <c r="BI76" s="209">
        <f t="shared" si="9"/>
        <v>0</v>
      </c>
      <c r="BJ76" s="209">
        <f t="shared" si="10"/>
        <v>0</v>
      </c>
      <c r="BK76" s="209">
        <f t="shared" si="11"/>
        <v>0</v>
      </c>
      <c r="BL76" s="209">
        <f t="shared" si="12"/>
        <v>0</v>
      </c>
      <c r="BM76" s="209">
        <f t="shared" si="13"/>
        <v>0</v>
      </c>
    </row>
    <row r="77" spans="2:65" s="184" customFormat="1" ht="21" customHeight="1">
      <c r="B77" s="199">
        <f t="shared" si="15"/>
        <v>22</v>
      </c>
      <c r="C77" s="693"/>
      <c r="D77" s="694"/>
      <c r="E77" s="186"/>
      <c r="F77" s="200"/>
      <c r="G77" s="203"/>
      <c r="H77" s="210"/>
      <c r="I77" s="200"/>
      <c r="J77" s="201"/>
      <c r="K77" s="210"/>
      <c r="L77" s="202"/>
      <c r="M77" s="201"/>
      <c r="N77" s="210"/>
      <c r="O77" s="202"/>
      <c r="P77" s="201"/>
      <c r="Q77" s="210"/>
      <c r="R77" s="200"/>
      <c r="S77" s="201"/>
      <c r="T77" s="210"/>
      <c r="U77" s="200"/>
      <c r="V77" s="201"/>
      <c r="W77" s="210"/>
      <c r="X77" s="200"/>
      <c r="Y77" s="201"/>
      <c r="Z77" s="210"/>
      <c r="AA77" s="200"/>
      <c r="AB77" s="201"/>
      <c r="AC77" s="210"/>
      <c r="AD77" s="200"/>
      <c r="AE77" s="201"/>
      <c r="AF77" s="210"/>
      <c r="AG77" s="200"/>
      <c r="AH77" s="201"/>
      <c r="AI77" s="210"/>
      <c r="AJ77" s="200"/>
      <c r="AK77" s="201"/>
      <c r="AL77" s="210"/>
      <c r="AM77" s="200"/>
      <c r="AN77" s="203"/>
      <c r="AO77" s="204"/>
      <c r="AP77" s="205">
        <f t="shared" si="14"/>
        <v>0</v>
      </c>
      <c r="AQ77" s="206">
        <f t="shared" si="0"/>
        <v>0</v>
      </c>
      <c r="AR77" s="207">
        <f t="shared" si="16"/>
        <v>0</v>
      </c>
      <c r="AS77" s="208">
        <f t="shared" si="17"/>
        <v>0</v>
      </c>
      <c r="BA77" s="209">
        <f t="shared" si="1"/>
        <v>0</v>
      </c>
      <c r="BB77" s="209">
        <f t="shared" si="2"/>
        <v>0</v>
      </c>
      <c r="BC77" s="209">
        <f t="shared" si="3"/>
        <v>0</v>
      </c>
      <c r="BD77" s="209">
        <f t="shared" si="4"/>
        <v>0</v>
      </c>
      <c r="BE77" s="209">
        <f t="shared" si="5"/>
        <v>0</v>
      </c>
      <c r="BF77" s="209">
        <f t="shared" si="6"/>
        <v>0</v>
      </c>
      <c r="BG77" s="209">
        <f t="shared" si="7"/>
        <v>0</v>
      </c>
      <c r="BH77" s="209">
        <f t="shared" si="8"/>
        <v>0</v>
      </c>
      <c r="BI77" s="209">
        <f t="shared" si="9"/>
        <v>0</v>
      </c>
      <c r="BJ77" s="209">
        <f t="shared" si="10"/>
        <v>0</v>
      </c>
      <c r="BK77" s="209">
        <f t="shared" si="11"/>
        <v>0</v>
      </c>
      <c r="BL77" s="209">
        <f t="shared" si="12"/>
        <v>0</v>
      </c>
      <c r="BM77" s="209">
        <f t="shared" si="13"/>
        <v>0</v>
      </c>
    </row>
    <row r="78" spans="2:65" s="184" customFormat="1" ht="21" customHeight="1">
      <c r="B78" s="199">
        <f t="shared" si="15"/>
        <v>23</v>
      </c>
      <c r="C78" s="693"/>
      <c r="D78" s="694"/>
      <c r="E78" s="186"/>
      <c r="F78" s="200"/>
      <c r="G78" s="203"/>
      <c r="H78" s="210"/>
      <c r="I78" s="200"/>
      <c r="J78" s="201"/>
      <c r="K78" s="210"/>
      <c r="L78" s="202"/>
      <c r="M78" s="201"/>
      <c r="N78" s="210"/>
      <c r="O78" s="202"/>
      <c r="P78" s="201"/>
      <c r="Q78" s="210"/>
      <c r="R78" s="200"/>
      <c r="S78" s="201"/>
      <c r="T78" s="210"/>
      <c r="U78" s="200"/>
      <c r="V78" s="201"/>
      <c r="W78" s="210"/>
      <c r="X78" s="200"/>
      <c r="Y78" s="201"/>
      <c r="Z78" s="210"/>
      <c r="AA78" s="200"/>
      <c r="AB78" s="201"/>
      <c r="AC78" s="210"/>
      <c r="AD78" s="200"/>
      <c r="AE78" s="201"/>
      <c r="AF78" s="210"/>
      <c r="AG78" s="200"/>
      <c r="AH78" s="201"/>
      <c r="AI78" s="210"/>
      <c r="AJ78" s="200"/>
      <c r="AK78" s="201"/>
      <c r="AL78" s="210"/>
      <c r="AM78" s="200"/>
      <c r="AN78" s="203"/>
      <c r="AO78" s="204"/>
      <c r="AP78" s="205">
        <f t="shared" si="14"/>
        <v>0</v>
      </c>
      <c r="AQ78" s="206">
        <f t="shared" si="0"/>
        <v>0</v>
      </c>
      <c r="AR78" s="207">
        <f t="shared" si="16"/>
        <v>0</v>
      </c>
      <c r="AS78" s="208">
        <f t="shared" si="17"/>
        <v>0</v>
      </c>
      <c r="BA78" s="209">
        <f t="shared" si="1"/>
        <v>0</v>
      </c>
      <c r="BB78" s="209">
        <f t="shared" si="2"/>
        <v>0</v>
      </c>
      <c r="BC78" s="209">
        <f t="shared" si="3"/>
        <v>0</v>
      </c>
      <c r="BD78" s="209">
        <f t="shared" si="4"/>
        <v>0</v>
      </c>
      <c r="BE78" s="209">
        <f t="shared" si="5"/>
        <v>0</v>
      </c>
      <c r="BF78" s="209">
        <f t="shared" si="6"/>
        <v>0</v>
      </c>
      <c r="BG78" s="209">
        <f t="shared" si="7"/>
        <v>0</v>
      </c>
      <c r="BH78" s="209">
        <f t="shared" si="8"/>
        <v>0</v>
      </c>
      <c r="BI78" s="209">
        <f t="shared" si="9"/>
        <v>0</v>
      </c>
      <c r="BJ78" s="209">
        <f t="shared" si="10"/>
        <v>0</v>
      </c>
      <c r="BK78" s="209">
        <f t="shared" si="11"/>
        <v>0</v>
      </c>
      <c r="BL78" s="209">
        <f t="shared" si="12"/>
        <v>0</v>
      </c>
      <c r="BM78" s="209">
        <f t="shared" si="13"/>
        <v>0</v>
      </c>
    </row>
    <row r="79" spans="2:65" s="184" customFormat="1" ht="21" customHeight="1">
      <c r="B79" s="199">
        <f t="shared" si="15"/>
        <v>24</v>
      </c>
      <c r="C79" s="699"/>
      <c r="D79" s="694"/>
      <c r="E79" s="186"/>
      <c r="F79" s="200"/>
      <c r="G79" s="203"/>
      <c r="H79" s="210"/>
      <c r="I79" s="200"/>
      <c r="J79" s="201"/>
      <c r="K79" s="210"/>
      <c r="L79" s="202"/>
      <c r="M79" s="201"/>
      <c r="N79" s="210"/>
      <c r="O79" s="202"/>
      <c r="P79" s="201"/>
      <c r="Q79" s="210"/>
      <c r="R79" s="200"/>
      <c r="S79" s="201"/>
      <c r="T79" s="210"/>
      <c r="U79" s="200"/>
      <c r="V79" s="201"/>
      <c r="W79" s="210"/>
      <c r="X79" s="200"/>
      <c r="Y79" s="201"/>
      <c r="Z79" s="210"/>
      <c r="AA79" s="200"/>
      <c r="AB79" s="201"/>
      <c r="AC79" s="210"/>
      <c r="AD79" s="200"/>
      <c r="AE79" s="201"/>
      <c r="AF79" s="210"/>
      <c r="AG79" s="200"/>
      <c r="AH79" s="201"/>
      <c r="AI79" s="210"/>
      <c r="AJ79" s="200"/>
      <c r="AK79" s="201"/>
      <c r="AL79" s="210"/>
      <c r="AM79" s="200"/>
      <c r="AN79" s="203"/>
      <c r="AO79" s="204"/>
      <c r="AP79" s="205">
        <f t="shared" si="14"/>
        <v>0</v>
      </c>
      <c r="AQ79" s="206">
        <f t="shared" si="0"/>
        <v>0</v>
      </c>
      <c r="AR79" s="207">
        <f t="shared" si="16"/>
        <v>0</v>
      </c>
      <c r="AS79" s="208">
        <f t="shared" si="17"/>
        <v>0</v>
      </c>
      <c r="BA79" s="209">
        <f t="shared" si="1"/>
        <v>0</v>
      </c>
      <c r="BB79" s="209">
        <f t="shared" si="2"/>
        <v>0</v>
      </c>
      <c r="BC79" s="209">
        <f t="shared" si="3"/>
        <v>0</v>
      </c>
      <c r="BD79" s="209">
        <f t="shared" si="4"/>
        <v>0</v>
      </c>
      <c r="BE79" s="209">
        <f t="shared" si="5"/>
        <v>0</v>
      </c>
      <c r="BF79" s="209">
        <f t="shared" si="6"/>
        <v>0</v>
      </c>
      <c r="BG79" s="209">
        <f t="shared" si="7"/>
        <v>0</v>
      </c>
      <c r="BH79" s="209">
        <f t="shared" si="8"/>
        <v>0</v>
      </c>
      <c r="BI79" s="209">
        <f t="shared" si="9"/>
        <v>0</v>
      </c>
      <c r="BJ79" s="209">
        <f t="shared" si="10"/>
        <v>0</v>
      </c>
      <c r="BK79" s="209">
        <f t="shared" si="11"/>
        <v>0</v>
      </c>
      <c r="BL79" s="209">
        <f t="shared" si="12"/>
        <v>0</v>
      </c>
      <c r="BM79" s="209">
        <f t="shared" si="13"/>
        <v>0</v>
      </c>
    </row>
    <row r="80" spans="2:65" s="184" customFormat="1" ht="21" customHeight="1">
      <c r="B80" s="199">
        <f t="shared" si="15"/>
        <v>25</v>
      </c>
      <c r="C80" s="699"/>
      <c r="D80" s="694"/>
      <c r="E80" s="186"/>
      <c r="F80" s="200"/>
      <c r="G80" s="203"/>
      <c r="H80" s="210"/>
      <c r="I80" s="200"/>
      <c r="J80" s="201"/>
      <c r="K80" s="210"/>
      <c r="L80" s="202"/>
      <c r="M80" s="201"/>
      <c r="N80" s="210"/>
      <c r="O80" s="202"/>
      <c r="P80" s="201"/>
      <c r="Q80" s="210"/>
      <c r="R80" s="200"/>
      <c r="S80" s="201"/>
      <c r="T80" s="210"/>
      <c r="U80" s="200"/>
      <c r="V80" s="201"/>
      <c r="W80" s="210"/>
      <c r="X80" s="200"/>
      <c r="Y80" s="201"/>
      <c r="Z80" s="210"/>
      <c r="AA80" s="200"/>
      <c r="AB80" s="201"/>
      <c r="AC80" s="210"/>
      <c r="AD80" s="200"/>
      <c r="AE80" s="201"/>
      <c r="AF80" s="210"/>
      <c r="AG80" s="200"/>
      <c r="AH80" s="201"/>
      <c r="AI80" s="210"/>
      <c r="AJ80" s="200"/>
      <c r="AK80" s="201"/>
      <c r="AL80" s="210"/>
      <c r="AM80" s="200"/>
      <c r="AN80" s="203"/>
      <c r="AO80" s="204"/>
      <c r="AP80" s="205">
        <f t="shared" si="14"/>
        <v>0</v>
      </c>
      <c r="AQ80" s="206">
        <f t="shared" si="0"/>
        <v>0</v>
      </c>
      <c r="AR80" s="207">
        <f t="shared" si="16"/>
        <v>0</v>
      </c>
      <c r="AS80" s="208">
        <f t="shared" si="17"/>
        <v>0</v>
      </c>
      <c r="BA80" s="209">
        <f t="shared" si="1"/>
        <v>0</v>
      </c>
      <c r="BB80" s="209">
        <f t="shared" si="2"/>
        <v>0</v>
      </c>
      <c r="BC80" s="209">
        <f t="shared" si="3"/>
        <v>0</v>
      </c>
      <c r="BD80" s="209">
        <f t="shared" si="4"/>
        <v>0</v>
      </c>
      <c r="BE80" s="209">
        <f t="shared" si="5"/>
        <v>0</v>
      </c>
      <c r="BF80" s="209">
        <f t="shared" si="6"/>
        <v>0</v>
      </c>
      <c r="BG80" s="209">
        <f t="shared" si="7"/>
        <v>0</v>
      </c>
      <c r="BH80" s="209">
        <f t="shared" si="8"/>
        <v>0</v>
      </c>
      <c r="BI80" s="209">
        <f t="shared" si="9"/>
        <v>0</v>
      </c>
      <c r="BJ80" s="209">
        <f t="shared" si="10"/>
        <v>0</v>
      </c>
      <c r="BK80" s="209">
        <f t="shared" si="11"/>
        <v>0</v>
      </c>
      <c r="BL80" s="209">
        <f t="shared" si="12"/>
        <v>0</v>
      </c>
      <c r="BM80" s="209">
        <f t="shared" si="13"/>
        <v>0</v>
      </c>
    </row>
    <row r="81" spans="2:66" s="184" customFormat="1" ht="21" customHeight="1">
      <c r="B81" s="199">
        <f t="shared" si="15"/>
        <v>26</v>
      </c>
      <c r="C81" s="699"/>
      <c r="D81" s="694"/>
      <c r="E81" s="186"/>
      <c r="F81" s="200"/>
      <c r="G81" s="203"/>
      <c r="H81" s="210"/>
      <c r="I81" s="200"/>
      <c r="J81" s="201"/>
      <c r="K81" s="210"/>
      <c r="L81" s="202"/>
      <c r="M81" s="201"/>
      <c r="N81" s="210"/>
      <c r="O81" s="202"/>
      <c r="P81" s="201"/>
      <c r="Q81" s="210"/>
      <c r="R81" s="200"/>
      <c r="S81" s="201"/>
      <c r="T81" s="210"/>
      <c r="U81" s="200"/>
      <c r="V81" s="201"/>
      <c r="W81" s="210"/>
      <c r="X81" s="200"/>
      <c r="Y81" s="201"/>
      <c r="Z81" s="210"/>
      <c r="AA81" s="200"/>
      <c r="AB81" s="201"/>
      <c r="AC81" s="210"/>
      <c r="AD81" s="200"/>
      <c r="AE81" s="201"/>
      <c r="AF81" s="210"/>
      <c r="AG81" s="200"/>
      <c r="AH81" s="201"/>
      <c r="AI81" s="210"/>
      <c r="AJ81" s="200"/>
      <c r="AK81" s="201"/>
      <c r="AL81" s="210"/>
      <c r="AM81" s="200"/>
      <c r="AN81" s="203"/>
      <c r="AO81" s="204"/>
      <c r="AP81" s="205">
        <f t="shared" si="14"/>
        <v>0</v>
      </c>
      <c r="AQ81" s="206">
        <f t="shared" si="0"/>
        <v>0</v>
      </c>
      <c r="AR81" s="207">
        <f t="shared" si="16"/>
        <v>0</v>
      </c>
      <c r="AS81" s="208">
        <f t="shared" si="17"/>
        <v>0</v>
      </c>
      <c r="BA81" s="209">
        <f t="shared" si="1"/>
        <v>0</v>
      </c>
      <c r="BB81" s="209">
        <f t="shared" si="2"/>
        <v>0</v>
      </c>
      <c r="BC81" s="209">
        <f t="shared" si="3"/>
        <v>0</v>
      </c>
      <c r="BD81" s="209">
        <f t="shared" si="4"/>
        <v>0</v>
      </c>
      <c r="BE81" s="209">
        <f t="shared" si="5"/>
        <v>0</v>
      </c>
      <c r="BF81" s="209">
        <f t="shared" si="6"/>
        <v>0</v>
      </c>
      <c r="BG81" s="209">
        <f t="shared" si="7"/>
        <v>0</v>
      </c>
      <c r="BH81" s="209">
        <f t="shared" si="8"/>
        <v>0</v>
      </c>
      <c r="BI81" s="209">
        <f t="shared" si="9"/>
        <v>0</v>
      </c>
      <c r="BJ81" s="209">
        <f t="shared" si="10"/>
        <v>0</v>
      </c>
      <c r="BK81" s="209">
        <f t="shared" si="11"/>
        <v>0</v>
      </c>
      <c r="BL81" s="209">
        <f t="shared" si="12"/>
        <v>0</v>
      </c>
      <c r="BM81" s="209">
        <f t="shared" si="13"/>
        <v>0</v>
      </c>
    </row>
    <row r="82" spans="2:66" s="184" customFormat="1" ht="21" customHeight="1">
      <c r="B82" s="199">
        <f t="shared" si="15"/>
        <v>27</v>
      </c>
      <c r="C82" s="699"/>
      <c r="D82" s="694"/>
      <c r="E82" s="186"/>
      <c r="F82" s="200"/>
      <c r="G82" s="203"/>
      <c r="H82" s="210"/>
      <c r="I82" s="200"/>
      <c r="J82" s="201"/>
      <c r="K82" s="210"/>
      <c r="L82" s="202"/>
      <c r="M82" s="201"/>
      <c r="N82" s="210"/>
      <c r="O82" s="202"/>
      <c r="P82" s="201"/>
      <c r="Q82" s="210"/>
      <c r="R82" s="200"/>
      <c r="S82" s="201"/>
      <c r="T82" s="210"/>
      <c r="U82" s="200"/>
      <c r="V82" s="201"/>
      <c r="W82" s="210"/>
      <c r="X82" s="200"/>
      <c r="Y82" s="201"/>
      <c r="Z82" s="210"/>
      <c r="AA82" s="200"/>
      <c r="AB82" s="201"/>
      <c r="AC82" s="210"/>
      <c r="AD82" s="200"/>
      <c r="AE82" s="201"/>
      <c r="AF82" s="210"/>
      <c r="AG82" s="200"/>
      <c r="AH82" s="201"/>
      <c r="AI82" s="210"/>
      <c r="AJ82" s="200"/>
      <c r="AK82" s="201"/>
      <c r="AL82" s="210"/>
      <c r="AM82" s="200"/>
      <c r="AN82" s="203"/>
      <c r="AO82" s="204"/>
      <c r="AP82" s="205">
        <f t="shared" si="14"/>
        <v>0</v>
      </c>
      <c r="AQ82" s="206">
        <f t="shared" si="0"/>
        <v>0</v>
      </c>
      <c r="AR82" s="207">
        <f t="shared" si="16"/>
        <v>0</v>
      </c>
      <c r="AS82" s="208">
        <f t="shared" si="17"/>
        <v>0</v>
      </c>
      <c r="BA82" s="209">
        <f t="shared" si="1"/>
        <v>0</v>
      </c>
      <c r="BB82" s="209">
        <f t="shared" si="2"/>
        <v>0</v>
      </c>
      <c r="BC82" s="209">
        <f t="shared" si="3"/>
        <v>0</v>
      </c>
      <c r="BD82" s="209">
        <f t="shared" si="4"/>
        <v>0</v>
      </c>
      <c r="BE82" s="209">
        <f t="shared" si="5"/>
        <v>0</v>
      </c>
      <c r="BF82" s="209">
        <f t="shared" si="6"/>
        <v>0</v>
      </c>
      <c r="BG82" s="209">
        <f t="shared" si="7"/>
        <v>0</v>
      </c>
      <c r="BH82" s="209">
        <f t="shared" si="8"/>
        <v>0</v>
      </c>
      <c r="BI82" s="209">
        <f t="shared" si="9"/>
        <v>0</v>
      </c>
      <c r="BJ82" s="209">
        <f t="shared" si="10"/>
        <v>0</v>
      </c>
      <c r="BK82" s="209">
        <f t="shared" si="11"/>
        <v>0</v>
      </c>
      <c r="BL82" s="209">
        <f t="shared" si="12"/>
        <v>0</v>
      </c>
      <c r="BM82" s="209">
        <f t="shared" si="13"/>
        <v>0</v>
      </c>
    </row>
    <row r="83" spans="2:66" s="184" customFormat="1" ht="21" customHeight="1">
      <c r="B83" s="199">
        <f t="shared" si="15"/>
        <v>28</v>
      </c>
      <c r="C83" s="699"/>
      <c r="D83" s="694"/>
      <c r="E83" s="186"/>
      <c r="F83" s="200"/>
      <c r="G83" s="203"/>
      <c r="H83" s="210"/>
      <c r="I83" s="200"/>
      <c r="J83" s="201"/>
      <c r="K83" s="210"/>
      <c r="L83" s="202"/>
      <c r="M83" s="201"/>
      <c r="N83" s="210"/>
      <c r="O83" s="202"/>
      <c r="P83" s="201"/>
      <c r="Q83" s="210"/>
      <c r="R83" s="200"/>
      <c r="S83" s="201"/>
      <c r="T83" s="210"/>
      <c r="U83" s="200"/>
      <c r="V83" s="201"/>
      <c r="W83" s="210"/>
      <c r="X83" s="200"/>
      <c r="Y83" s="201"/>
      <c r="Z83" s="210"/>
      <c r="AA83" s="200"/>
      <c r="AB83" s="201"/>
      <c r="AC83" s="210"/>
      <c r="AD83" s="200"/>
      <c r="AE83" s="201"/>
      <c r="AF83" s="210"/>
      <c r="AG83" s="200"/>
      <c r="AH83" s="201"/>
      <c r="AI83" s="210"/>
      <c r="AJ83" s="200"/>
      <c r="AK83" s="201"/>
      <c r="AL83" s="210"/>
      <c r="AM83" s="200"/>
      <c r="AN83" s="203"/>
      <c r="AO83" s="204"/>
      <c r="AP83" s="205">
        <f t="shared" si="14"/>
        <v>0</v>
      </c>
      <c r="AQ83" s="206">
        <f t="shared" si="0"/>
        <v>0</v>
      </c>
      <c r="AR83" s="207">
        <f t="shared" si="16"/>
        <v>0</v>
      </c>
      <c r="AS83" s="211">
        <f t="shared" si="17"/>
        <v>0</v>
      </c>
      <c r="BA83" s="209">
        <f t="shared" si="1"/>
        <v>0</v>
      </c>
      <c r="BB83" s="209">
        <f t="shared" si="2"/>
        <v>0</v>
      </c>
      <c r="BC83" s="209">
        <f t="shared" si="3"/>
        <v>0</v>
      </c>
      <c r="BD83" s="209">
        <f t="shared" si="4"/>
        <v>0</v>
      </c>
      <c r="BE83" s="209">
        <f t="shared" si="5"/>
        <v>0</v>
      </c>
      <c r="BF83" s="209">
        <f t="shared" si="6"/>
        <v>0</v>
      </c>
      <c r="BG83" s="209">
        <f t="shared" si="7"/>
        <v>0</v>
      </c>
      <c r="BH83" s="209">
        <f t="shared" si="8"/>
        <v>0</v>
      </c>
      <c r="BI83" s="209">
        <f t="shared" si="9"/>
        <v>0</v>
      </c>
      <c r="BJ83" s="209">
        <f t="shared" si="10"/>
        <v>0</v>
      </c>
      <c r="BK83" s="209">
        <f t="shared" si="11"/>
        <v>0</v>
      </c>
      <c r="BL83" s="209">
        <f t="shared" si="12"/>
        <v>0</v>
      </c>
      <c r="BM83" s="209">
        <f t="shared" si="13"/>
        <v>0</v>
      </c>
    </row>
    <row r="84" spans="2:66" s="184" customFormat="1" ht="21" customHeight="1">
      <c r="B84" s="199">
        <f t="shared" si="15"/>
        <v>29</v>
      </c>
      <c r="C84" s="699"/>
      <c r="D84" s="694"/>
      <c r="E84" s="186"/>
      <c r="F84" s="200"/>
      <c r="G84" s="203"/>
      <c r="H84" s="210"/>
      <c r="I84" s="200"/>
      <c r="J84" s="201"/>
      <c r="K84" s="210"/>
      <c r="L84" s="202"/>
      <c r="M84" s="201"/>
      <c r="N84" s="210"/>
      <c r="O84" s="202"/>
      <c r="P84" s="201"/>
      <c r="Q84" s="210"/>
      <c r="R84" s="200"/>
      <c r="S84" s="201"/>
      <c r="T84" s="210"/>
      <c r="U84" s="200"/>
      <c r="V84" s="201"/>
      <c r="W84" s="210"/>
      <c r="X84" s="200"/>
      <c r="Y84" s="201"/>
      <c r="Z84" s="210"/>
      <c r="AA84" s="200"/>
      <c r="AB84" s="201"/>
      <c r="AC84" s="210"/>
      <c r="AD84" s="200"/>
      <c r="AE84" s="201"/>
      <c r="AF84" s="210"/>
      <c r="AG84" s="200"/>
      <c r="AH84" s="201"/>
      <c r="AI84" s="210"/>
      <c r="AJ84" s="200"/>
      <c r="AK84" s="201"/>
      <c r="AL84" s="210"/>
      <c r="AM84" s="200"/>
      <c r="AN84" s="203"/>
      <c r="AO84" s="204"/>
      <c r="AP84" s="205">
        <f t="shared" si="14"/>
        <v>0</v>
      </c>
      <c r="AQ84" s="206">
        <f t="shared" si="0"/>
        <v>0</v>
      </c>
      <c r="AR84" s="207">
        <f t="shared" si="16"/>
        <v>0</v>
      </c>
      <c r="AS84" s="211">
        <f t="shared" si="17"/>
        <v>0</v>
      </c>
      <c r="BA84" s="209">
        <f t="shared" si="1"/>
        <v>0</v>
      </c>
      <c r="BB84" s="209">
        <f t="shared" si="2"/>
        <v>0</v>
      </c>
      <c r="BC84" s="209">
        <f t="shared" si="3"/>
        <v>0</v>
      </c>
      <c r="BD84" s="209">
        <f t="shared" si="4"/>
        <v>0</v>
      </c>
      <c r="BE84" s="209">
        <f t="shared" si="5"/>
        <v>0</v>
      </c>
      <c r="BF84" s="209">
        <f t="shared" si="6"/>
        <v>0</v>
      </c>
      <c r="BG84" s="209">
        <f t="shared" si="7"/>
        <v>0</v>
      </c>
      <c r="BH84" s="209">
        <f t="shared" si="8"/>
        <v>0</v>
      </c>
      <c r="BI84" s="209">
        <f t="shared" si="9"/>
        <v>0</v>
      </c>
      <c r="BJ84" s="209">
        <f t="shared" si="10"/>
        <v>0</v>
      </c>
      <c r="BK84" s="209">
        <f t="shared" si="11"/>
        <v>0</v>
      </c>
      <c r="BL84" s="209">
        <f t="shared" si="12"/>
        <v>0</v>
      </c>
      <c r="BM84" s="209">
        <f t="shared" si="13"/>
        <v>0</v>
      </c>
    </row>
    <row r="85" spans="2:66" s="184" customFormat="1" ht="21" customHeight="1">
      <c r="B85" s="199">
        <f t="shared" si="15"/>
        <v>30</v>
      </c>
      <c r="C85" s="699"/>
      <c r="D85" s="694"/>
      <c r="E85" s="186"/>
      <c r="F85" s="200"/>
      <c r="G85" s="203"/>
      <c r="H85" s="210"/>
      <c r="I85" s="200"/>
      <c r="J85" s="201"/>
      <c r="K85" s="210"/>
      <c r="L85" s="202"/>
      <c r="M85" s="201"/>
      <c r="N85" s="210"/>
      <c r="O85" s="202"/>
      <c r="P85" s="201"/>
      <c r="Q85" s="210"/>
      <c r="R85" s="200"/>
      <c r="S85" s="201"/>
      <c r="T85" s="210"/>
      <c r="U85" s="200"/>
      <c r="V85" s="201"/>
      <c r="W85" s="210"/>
      <c r="X85" s="200"/>
      <c r="Y85" s="201"/>
      <c r="Z85" s="210"/>
      <c r="AA85" s="200"/>
      <c r="AB85" s="201"/>
      <c r="AC85" s="210"/>
      <c r="AD85" s="200"/>
      <c r="AE85" s="201"/>
      <c r="AF85" s="210"/>
      <c r="AG85" s="200"/>
      <c r="AH85" s="201"/>
      <c r="AI85" s="210"/>
      <c r="AJ85" s="200"/>
      <c r="AK85" s="201"/>
      <c r="AL85" s="210"/>
      <c r="AM85" s="200"/>
      <c r="AN85" s="203"/>
      <c r="AO85" s="204"/>
      <c r="AP85" s="205">
        <f t="shared" si="14"/>
        <v>0</v>
      </c>
      <c r="AQ85" s="206">
        <f t="shared" si="0"/>
        <v>0</v>
      </c>
      <c r="AR85" s="207">
        <f t="shared" si="16"/>
        <v>0</v>
      </c>
      <c r="AS85" s="211">
        <f t="shared" si="17"/>
        <v>0</v>
      </c>
      <c r="BA85" s="209">
        <f t="shared" si="1"/>
        <v>0</v>
      </c>
      <c r="BB85" s="209">
        <f t="shared" si="2"/>
        <v>0</v>
      </c>
      <c r="BC85" s="209">
        <f t="shared" si="3"/>
        <v>0</v>
      </c>
      <c r="BD85" s="209">
        <f t="shared" si="4"/>
        <v>0</v>
      </c>
      <c r="BE85" s="209">
        <f t="shared" si="5"/>
        <v>0</v>
      </c>
      <c r="BF85" s="209">
        <f t="shared" si="6"/>
        <v>0</v>
      </c>
      <c r="BG85" s="209">
        <f t="shared" si="7"/>
        <v>0</v>
      </c>
      <c r="BH85" s="209">
        <f t="shared" si="8"/>
        <v>0</v>
      </c>
      <c r="BI85" s="209">
        <f t="shared" si="9"/>
        <v>0</v>
      </c>
      <c r="BJ85" s="209">
        <f t="shared" si="10"/>
        <v>0</v>
      </c>
      <c r="BK85" s="209">
        <f t="shared" si="11"/>
        <v>0</v>
      </c>
      <c r="BL85" s="209">
        <f t="shared" si="12"/>
        <v>0</v>
      </c>
      <c r="BM85" s="209">
        <f t="shared" si="13"/>
        <v>0</v>
      </c>
    </row>
    <row r="86" spans="2:66" s="184" customFormat="1" ht="21" customHeight="1">
      <c r="B86" s="199">
        <f t="shared" si="15"/>
        <v>31</v>
      </c>
      <c r="C86" s="699"/>
      <c r="D86" s="694"/>
      <c r="E86" s="186"/>
      <c r="F86" s="200"/>
      <c r="G86" s="203"/>
      <c r="H86" s="210"/>
      <c r="I86" s="200"/>
      <c r="J86" s="201"/>
      <c r="K86" s="210"/>
      <c r="L86" s="202"/>
      <c r="M86" s="201"/>
      <c r="N86" s="210"/>
      <c r="O86" s="202"/>
      <c r="P86" s="201"/>
      <c r="Q86" s="210"/>
      <c r="R86" s="200"/>
      <c r="S86" s="201"/>
      <c r="T86" s="210"/>
      <c r="U86" s="200"/>
      <c r="V86" s="201"/>
      <c r="W86" s="210"/>
      <c r="X86" s="200"/>
      <c r="Y86" s="201"/>
      <c r="Z86" s="210"/>
      <c r="AA86" s="200"/>
      <c r="AB86" s="201"/>
      <c r="AC86" s="210"/>
      <c r="AD86" s="200"/>
      <c r="AE86" s="201"/>
      <c r="AF86" s="210"/>
      <c r="AG86" s="200"/>
      <c r="AH86" s="201"/>
      <c r="AI86" s="210"/>
      <c r="AJ86" s="200"/>
      <c r="AK86" s="201"/>
      <c r="AL86" s="210"/>
      <c r="AM86" s="200"/>
      <c r="AN86" s="203"/>
      <c r="AO86" s="204"/>
      <c r="AP86" s="205">
        <f t="shared" si="14"/>
        <v>0</v>
      </c>
      <c r="AQ86" s="206">
        <f t="shared" si="0"/>
        <v>0</v>
      </c>
      <c r="AR86" s="207">
        <f t="shared" si="16"/>
        <v>0</v>
      </c>
      <c r="AS86" s="211">
        <f t="shared" si="17"/>
        <v>0</v>
      </c>
      <c r="BA86" s="209">
        <f t="shared" si="1"/>
        <v>0</v>
      </c>
      <c r="BB86" s="209">
        <f t="shared" si="2"/>
        <v>0</v>
      </c>
      <c r="BC86" s="209">
        <f t="shared" si="3"/>
        <v>0</v>
      </c>
      <c r="BD86" s="209">
        <f t="shared" si="4"/>
        <v>0</v>
      </c>
      <c r="BE86" s="209">
        <f t="shared" si="5"/>
        <v>0</v>
      </c>
      <c r="BF86" s="209">
        <f t="shared" si="6"/>
        <v>0</v>
      </c>
      <c r="BG86" s="209">
        <f t="shared" si="7"/>
        <v>0</v>
      </c>
      <c r="BH86" s="209">
        <f t="shared" si="8"/>
        <v>0</v>
      </c>
      <c r="BI86" s="209">
        <f t="shared" si="9"/>
        <v>0</v>
      </c>
      <c r="BJ86" s="209">
        <f t="shared" si="10"/>
        <v>0</v>
      </c>
      <c r="BK86" s="209">
        <f t="shared" si="11"/>
        <v>0</v>
      </c>
      <c r="BL86" s="209">
        <f t="shared" si="12"/>
        <v>0</v>
      </c>
      <c r="BM86" s="209">
        <f t="shared" si="13"/>
        <v>0</v>
      </c>
      <c r="BN86" s="212"/>
    </row>
    <row r="87" spans="2:66" s="184" customFormat="1" ht="21" customHeight="1">
      <c r="B87" s="199">
        <f t="shared" si="15"/>
        <v>32</v>
      </c>
      <c r="C87" s="699"/>
      <c r="D87" s="694"/>
      <c r="E87" s="186"/>
      <c r="F87" s="200"/>
      <c r="G87" s="203"/>
      <c r="H87" s="210"/>
      <c r="I87" s="200"/>
      <c r="J87" s="201"/>
      <c r="K87" s="210"/>
      <c r="L87" s="202"/>
      <c r="M87" s="201"/>
      <c r="N87" s="210"/>
      <c r="O87" s="202"/>
      <c r="P87" s="201"/>
      <c r="Q87" s="210"/>
      <c r="R87" s="200"/>
      <c r="S87" s="201"/>
      <c r="T87" s="210"/>
      <c r="U87" s="200"/>
      <c r="V87" s="201"/>
      <c r="W87" s="210"/>
      <c r="X87" s="200"/>
      <c r="Y87" s="201"/>
      <c r="Z87" s="210"/>
      <c r="AA87" s="200"/>
      <c r="AB87" s="201"/>
      <c r="AC87" s="210"/>
      <c r="AD87" s="200"/>
      <c r="AE87" s="201"/>
      <c r="AF87" s="210"/>
      <c r="AG87" s="200"/>
      <c r="AH87" s="201"/>
      <c r="AI87" s="210"/>
      <c r="AJ87" s="200"/>
      <c r="AK87" s="201"/>
      <c r="AL87" s="210"/>
      <c r="AM87" s="200"/>
      <c r="AN87" s="203"/>
      <c r="AO87" s="204"/>
      <c r="AP87" s="205">
        <f t="shared" si="14"/>
        <v>0</v>
      </c>
      <c r="AQ87" s="206">
        <f t="shared" si="0"/>
        <v>0</v>
      </c>
      <c r="AR87" s="207">
        <f t="shared" si="16"/>
        <v>0</v>
      </c>
      <c r="AS87" s="211">
        <f t="shared" si="17"/>
        <v>0</v>
      </c>
      <c r="BA87" s="209">
        <f t="shared" si="1"/>
        <v>0</v>
      </c>
      <c r="BB87" s="209">
        <f t="shared" si="2"/>
        <v>0</v>
      </c>
      <c r="BC87" s="209">
        <f t="shared" si="3"/>
        <v>0</v>
      </c>
      <c r="BD87" s="209">
        <f t="shared" si="4"/>
        <v>0</v>
      </c>
      <c r="BE87" s="209">
        <f t="shared" si="5"/>
        <v>0</v>
      </c>
      <c r="BF87" s="209">
        <f t="shared" si="6"/>
        <v>0</v>
      </c>
      <c r="BG87" s="209">
        <f t="shared" si="7"/>
        <v>0</v>
      </c>
      <c r="BH87" s="209">
        <f t="shared" si="8"/>
        <v>0</v>
      </c>
      <c r="BI87" s="209">
        <f t="shared" si="9"/>
        <v>0</v>
      </c>
      <c r="BJ87" s="209">
        <f t="shared" si="10"/>
        <v>0</v>
      </c>
      <c r="BK87" s="209">
        <f t="shared" si="11"/>
        <v>0</v>
      </c>
      <c r="BL87" s="209">
        <f t="shared" si="12"/>
        <v>0</v>
      </c>
      <c r="BM87" s="209">
        <f t="shared" si="13"/>
        <v>0</v>
      </c>
      <c r="BN87" s="178"/>
    </row>
    <row r="88" spans="2:66" s="184" customFormat="1" ht="21" customHeight="1">
      <c r="B88" s="199">
        <f t="shared" si="15"/>
        <v>33</v>
      </c>
      <c r="C88" s="699"/>
      <c r="D88" s="694"/>
      <c r="E88" s="186"/>
      <c r="F88" s="200"/>
      <c r="G88" s="203"/>
      <c r="H88" s="210"/>
      <c r="I88" s="200"/>
      <c r="J88" s="201"/>
      <c r="K88" s="210"/>
      <c r="L88" s="202"/>
      <c r="M88" s="201"/>
      <c r="N88" s="210"/>
      <c r="O88" s="202"/>
      <c r="P88" s="201"/>
      <c r="Q88" s="210"/>
      <c r="R88" s="200"/>
      <c r="S88" s="201"/>
      <c r="T88" s="210"/>
      <c r="U88" s="200"/>
      <c r="V88" s="201"/>
      <c r="W88" s="210"/>
      <c r="X88" s="200"/>
      <c r="Y88" s="201"/>
      <c r="Z88" s="210"/>
      <c r="AA88" s="200"/>
      <c r="AB88" s="201"/>
      <c r="AC88" s="210"/>
      <c r="AD88" s="200"/>
      <c r="AE88" s="201"/>
      <c r="AF88" s="210"/>
      <c r="AG88" s="200"/>
      <c r="AH88" s="201"/>
      <c r="AI88" s="210"/>
      <c r="AJ88" s="200"/>
      <c r="AK88" s="201"/>
      <c r="AL88" s="210"/>
      <c r="AM88" s="200"/>
      <c r="AN88" s="203"/>
      <c r="AO88" s="204"/>
      <c r="AP88" s="205">
        <f t="shared" si="14"/>
        <v>0</v>
      </c>
      <c r="AQ88" s="206">
        <f t="shared" si="0"/>
        <v>0</v>
      </c>
      <c r="AR88" s="207">
        <f t="shared" si="16"/>
        <v>0</v>
      </c>
      <c r="AS88" s="211">
        <f t="shared" si="17"/>
        <v>0</v>
      </c>
      <c r="BA88" s="209">
        <f t="shared" si="1"/>
        <v>0</v>
      </c>
      <c r="BB88" s="209">
        <f t="shared" si="2"/>
        <v>0</v>
      </c>
      <c r="BC88" s="209">
        <f t="shared" si="3"/>
        <v>0</v>
      </c>
      <c r="BD88" s="209">
        <f t="shared" si="4"/>
        <v>0</v>
      </c>
      <c r="BE88" s="209">
        <f t="shared" si="5"/>
        <v>0</v>
      </c>
      <c r="BF88" s="209">
        <f t="shared" si="6"/>
        <v>0</v>
      </c>
      <c r="BG88" s="209">
        <f t="shared" si="7"/>
        <v>0</v>
      </c>
      <c r="BH88" s="209">
        <f t="shared" si="8"/>
        <v>0</v>
      </c>
      <c r="BI88" s="209">
        <f t="shared" si="9"/>
        <v>0</v>
      </c>
      <c r="BJ88" s="209">
        <f t="shared" si="10"/>
        <v>0</v>
      </c>
      <c r="BK88" s="209">
        <f t="shared" si="11"/>
        <v>0</v>
      </c>
      <c r="BL88" s="209">
        <f t="shared" si="12"/>
        <v>0</v>
      </c>
      <c r="BM88" s="209">
        <f t="shared" si="13"/>
        <v>0</v>
      </c>
      <c r="BN88" s="178"/>
    </row>
    <row r="89" spans="2:66" s="184" customFormat="1" ht="21" customHeight="1">
      <c r="B89" s="199">
        <f t="shared" si="15"/>
        <v>34</v>
      </c>
      <c r="C89" s="699"/>
      <c r="D89" s="694"/>
      <c r="E89" s="186"/>
      <c r="F89" s="200"/>
      <c r="G89" s="203"/>
      <c r="H89" s="210"/>
      <c r="I89" s="200"/>
      <c r="J89" s="201"/>
      <c r="K89" s="210"/>
      <c r="L89" s="202"/>
      <c r="M89" s="201"/>
      <c r="N89" s="210"/>
      <c r="O89" s="202"/>
      <c r="P89" s="201"/>
      <c r="Q89" s="210"/>
      <c r="R89" s="200"/>
      <c r="S89" s="201"/>
      <c r="T89" s="210"/>
      <c r="U89" s="200"/>
      <c r="V89" s="201"/>
      <c r="W89" s="210"/>
      <c r="X89" s="200"/>
      <c r="Y89" s="201"/>
      <c r="Z89" s="210"/>
      <c r="AA89" s="200"/>
      <c r="AB89" s="201"/>
      <c r="AC89" s="210"/>
      <c r="AD89" s="200"/>
      <c r="AE89" s="201"/>
      <c r="AF89" s="210"/>
      <c r="AG89" s="200"/>
      <c r="AH89" s="201"/>
      <c r="AI89" s="210"/>
      <c r="AJ89" s="200"/>
      <c r="AK89" s="201"/>
      <c r="AL89" s="210"/>
      <c r="AM89" s="200"/>
      <c r="AN89" s="203"/>
      <c r="AO89" s="204"/>
      <c r="AP89" s="205">
        <f t="shared" si="14"/>
        <v>0</v>
      </c>
      <c r="AQ89" s="206">
        <f t="shared" si="0"/>
        <v>0</v>
      </c>
      <c r="AR89" s="207">
        <f t="shared" si="16"/>
        <v>0</v>
      </c>
      <c r="AS89" s="211">
        <f t="shared" si="17"/>
        <v>0</v>
      </c>
      <c r="BA89" s="209">
        <f t="shared" si="1"/>
        <v>0</v>
      </c>
      <c r="BB89" s="209">
        <f t="shared" si="2"/>
        <v>0</v>
      </c>
      <c r="BC89" s="209">
        <f t="shared" si="3"/>
        <v>0</v>
      </c>
      <c r="BD89" s="209">
        <f t="shared" si="4"/>
        <v>0</v>
      </c>
      <c r="BE89" s="209">
        <f t="shared" si="5"/>
        <v>0</v>
      </c>
      <c r="BF89" s="209">
        <f t="shared" si="6"/>
        <v>0</v>
      </c>
      <c r="BG89" s="209">
        <f t="shared" si="7"/>
        <v>0</v>
      </c>
      <c r="BH89" s="209">
        <f t="shared" si="8"/>
        <v>0</v>
      </c>
      <c r="BI89" s="209">
        <f t="shared" si="9"/>
        <v>0</v>
      </c>
      <c r="BJ89" s="209">
        <f t="shared" si="10"/>
        <v>0</v>
      </c>
      <c r="BK89" s="209">
        <f t="shared" si="11"/>
        <v>0</v>
      </c>
      <c r="BL89" s="209">
        <f t="shared" si="12"/>
        <v>0</v>
      </c>
      <c r="BM89" s="209">
        <f t="shared" si="13"/>
        <v>0</v>
      </c>
      <c r="BN89" s="178"/>
    </row>
    <row r="90" spans="2:66" s="184" customFormat="1" ht="21" customHeight="1">
      <c r="B90" s="199">
        <f t="shared" si="15"/>
        <v>35</v>
      </c>
      <c r="C90" s="699"/>
      <c r="D90" s="694"/>
      <c r="E90" s="186"/>
      <c r="F90" s="200"/>
      <c r="G90" s="203"/>
      <c r="H90" s="210"/>
      <c r="I90" s="200"/>
      <c r="J90" s="201"/>
      <c r="K90" s="210"/>
      <c r="L90" s="202"/>
      <c r="M90" s="201"/>
      <c r="N90" s="210"/>
      <c r="O90" s="202"/>
      <c r="P90" s="201"/>
      <c r="Q90" s="210"/>
      <c r="R90" s="200"/>
      <c r="S90" s="201"/>
      <c r="T90" s="210"/>
      <c r="U90" s="200"/>
      <c r="V90" s="201"/>
      <c r="W90" s="210"/>
      <c r="X90" s="200"/>
      <c r="Y90" s="201"/>
      <c r="Z90" s="210"/>
      <c r="AA90" s="200"/>
      <c r="AB90" s="201"/>
      <c r="AC90" s="210"/>
      <c r="AD90" s="200"/>
      <c r="AE90" s="201"/>
      <c r="AF90" s="210"/>
      <c r="AG90" s="200"/>
      <c r="AH90" s="201"/>
      <c r="AI90" s="210"/>
      <c r="AJ90" s="200"/>
      <c r="AK90" s="201"/>
      <c r="AL90" s="210"/>
      <c r="AM90" s="200"/>
      <c r="AN90" s="203"/>
      <c r="AO90" s="204"/>
      <c r="AP90" s="205">
        <f t="shared" si="14"/>
        <v>0</v>
      </c>
      <c r="AQ90" s="206">
        <f t="shared" si="0"/>
        <v>0</v>
      </c>
      <c r="AR90" s="207">
        <f t="shared" si="16"/>
        <v>0</v>
      </c>
      <c r="AS90" s="211">
        <f t="shared" si="17"/>
        <v>0</v>
      </c>
      <c r="BA90" s="209">
        <f t="shared" si="1"/>
        <v>0</v>
      </c>
      <c r="BB90" s="209">
        <f t="shared" si="2"/>
        <v>0</v>
      </c>
      <c r="BC90" s="209">
        <f t="shared" si="3"/>
        <v>0</v>
      </c>
      <c r="BD90" s="209">
        <f t="shared" si="4"/>
        <v>0</v>
      </c>
      <c r="BE90" s="209">
        <f t="shared" si="5"/>
        <v>0</v>
      </c>
      <c r="BF90" s="209">
        <f t="shared" si="6"/>
        <v>0</v>
      </c>
      <c r="BG90" s="209">
        <f t="shared" si="7"/>
        <v>0</v>
      </c>
      <c r="BH90" s="209">
        <f t="shared" si="8"/>
        <v>0</v>
      </c>
      <c r="BI90" s="209">
        <f t="shared" si="9"/>
        <v>0</v>
      </c>
      <c r="BJ90" s="209">
        <f t="shared" si="10"/>
        <v>0</v>
      </c>
      <c r="BK90" s="209">
        <f t="shared" si="11"/>
        <v>0</v>
      </c>
      <c r="BL90" s="209">
        <f t="shared" si="12"/>
        <v>0</v>
      </c>
      <c r="BM90" s="209">
        <f t="shared" si="13"/>
        <v>0</v>
      </c>
      <c r="BN90" s="178"/>
    </row>
    <row r="91" spans="2:66" s="184" customFormat="1" ht="21" customHeight="1">
      <c r="B91" s="199">
        <f t="shared" si="15"/>
        <v>36</v>
      </c>
      <c r="C91" s="699"/>
      <c r="D91" s="694"/>
      <c r="E91" s="186"/>
      <c r="F91" s="200"/>
      <c r="G91" s="203"/>
      <c r="H91" s="210"/>
      <c r="I91" s="200"/>
      <c r="J91" s="201"/>
      <c r="K91" s="210"/>
      <c r="L91" s="202"/>
      <c r="M91" s="201"/>
      <c r="N91" s="210"/>
      <c r="O91" s="202"/>
      <c r="P91" s="201"/>
      <c r="Q91" s="210"/>
      <c r="R91" s="200"/>
      <c r="S91" s="201"/>
      <c r="T91" s="210"/>
      <c r="U91" s="200"/>
      <c r="V91" s="201"/>
      <c r="W91" s="210"/>
      <c r="X91" s="200"/>
      <c r="Y91" s="201"/>
      <c r="Z91" s="210"/>
      <c r="AA91" s="200"/>
      <c r="AB91" s="201"/>
      <c r="AC91" s="210"/>
      <c r="AD91" s="200"/>
      <c r="AE91" s="201"/>
      <c r="AF91" s="210"/>
      <c r="AG91" s="200"/>
      <c r="AH91" s="201"/>
      <c r="AI91" s="210"/>
      <c r="AJ91" s="200"/>
      <c r="AK91" s="201"/>
      <c r="AL91" s="210"/>
      <c r="AM91" s="200"/>
      <c r="AN91" s="203"/>
      <c r="AO91" s="204"/>
      <c r="AP91" s="205">
        <f t="shared" si="14"/>
        <v>0</v>
      </c>
      <c r="AQ91" s="206">
        <f t="shared" si="0"/>
        <v>0</v>
      </c>
      <c r="AR91" s="207">
        <f t="shared" si="16"/>
        <v>0</v>
      </c>
      <c r="AS91" s="211">
        <f t="shared" si="17"/>
        <v>0</v>
      </c>
      <c r="BA91" s="209">
        <f t="shared" si="1"/>
        <v>0</v>
      </c>
      <c r="BB91" s="209">
        <f t="shared" si="2"/>
        <v>0</v>
      </c>
      <c r="BC91" s="209">
        <f t="shared" si="3"/>
        <v>0</v>
      </c>
      <c r="BD91" s="209">
        <f t="shared" si="4"/>
        <v>0</v>
      </c>
      <c r="BE91" s="209">
        <f t="shared" si="5"/>
        <v>0</v>
      </c>
      <c r="BF91" s="209">
        <f t="shared" si="6"/>
        <v>0</v>
      </c>
      <c r="BG91" s="209">
        <f t="shared" si="7"/>
        <v>0</v>
      </c>
      <c r="BH91" s="209">
        <f t="shared" si="8"/>
        <v>0</v>
      </c>
      <c r="BI91" s="209">
        <f t="shared" si="9"/>
        <v>0</v>
      </c>
      <c r="BJ91" s="209">
        <f t="shared" si="10"/>
        <v>0</v>
      </c>
      <c r="BK91" s="209">
        <f t="shared" si="11"/>
        <v>0</v>
      </c>
      <c r="BL91" s="209">
        <f t="shared" si="12"/>
        <v>0</v>
      </c>
      <c r="BM91" s="209">
        <f t="shared" si="13"/>
        <v>0</v>
      </c>
      <c r="BN91" s="178"/>
    </row>
    <row r="92" spans="2:66" s="184" customFormat="1" ht="21" customHeight="1">
      <c r="B92" s="199">
        <f t="shared" si="15"/>
        <v>37</v>
      </c>
      <c r="C92" s="699"/>
      <c r="D92" s="694"/>
      <c r="E92" s="186"/>
      <c r="F92" s="200"/>
      <c r="G92" s="203"/>
      <c r="H92" s="210"/>
      <c r="I92" s="200"/>
      <c r="J92" s="201"/>
      <c r="K92" s="210"/>
      <c r="L92" s="202"/>
      <c r="M92" s="201"/>
      <c r="N92" s="210"/>
      <c r="O92" s="202"/>
      <c r="P92" s="201"/>
      <c r="Q92" s="210"/>
      <c r="R92" s="200"/>
      <c r="S92" s="201"/>
      <c r="T92" s="210"/>
      <c r="U92" s="200"/>
      <c r="V92" s="201"/>
      <c r="W92" s="210"/>
      <c r="X92" s="200"/>
      <c r="Y92" s="201"/>
      <c r="Z92" s="210"/>
      <c r="AA92" s="200"/>
      <c r="AB92" s="201"/>
      <c r="AC92" s="210"/>
      <c r="AD92" s="200"/>
      <c r="AE92" s="201"/>
      <c r="AF92" s="210"/>
      <c r="AG92" s="200"/>
      <c r="AH92" s="201"/>
      <c r="AI92" s="210"/>
      <c r="AJ92" s="200"/>
      <c r="AK92" s="201"/>
      <c r="AL92" s="210"/>
      <c r="AM92" s="200"/>
      <c r="AN92" s="203"/>
      <c r="AO92" s="204"/>
      <c r="AP92" s="205">
        <f t="shared" si="14"/>
        <v>0</v>
      </c>
      <c r="AQ92" s="206">
        <f t="shared" si="0"/>
        <v>0</v>
      </c>
      <c r="AR92" s="207">
        <f t="shared" si="16"/>
        <v>0</v>
      </c>
      <c r="AS92" s="211">
        <f t="shared" si="17"/>
        <v>0</v>
      </c>
      <c r="BA92" s="209">
        <f t="shared" si="1"/>
        <v>0</v>
      </c>
      <c r="BB92" s="209">
        <f t="shared" si="2"/>
        <v>0</v>
      </c>
      <c r="BC92" s="209">
        <f t="shared" si="3"/>
        <v>0</v>
      </c>
      <c r="BD92" s="209">
        <f t="shared" si="4"/>
        <v>0</v>
      </c>
      <c r="BE92" s="209">
        <f t="shared" si="5"/>
        <v>0</v>
      </c>
      <c r="BF92" s="209">
        <f t="shared" si="6"/>
        <v>0</v>
      </c>
      <c r="BG92" s="209">
        <f t="shared" si="7"/>
        <v>0</v>
      </c>
      <c r="BH92" s="209">
        <f t="shared" si="8"/>
        <v>0</v>
      </c>
      <c r="BI92" s="209">
        <f t="shared" si="9"/>
        <v>0</v>
      </c>
      <c r="BJ92" s="209">
        <f t="shared" si="10"/>
        <v>0</v>
      </c>
      <c r="BK92" s="209">
        <f t="shared" si="11"/>
        <v>0</v>
      </c>
      <c r="BL92" s="209">
        <f t="shared" si="12"/>
        <v>0</v>
      </c>
      <c r="BM92" s="209">
        <f t="shared" si="13"/>
        <v>0</v>
      </c>
      <c r="BN92" s="178"/>
    </row>
    <row r="93" spans="2:66" s="184" customFormat="1" ht="21" customHeight="1">
      <c r="B93" s="199">
        <f t="shared" si="15"/>
        <v>38</v>
      </c>
      <c r="C93" s="699"/>
      <c r="D93" s="694"/>
      <c r="E93" s="186"/>
      <c r="F93" s="200"/>
      <c r="G93" s="203"/>
      <c r="H93" s="210"/>
      <c r="I93" s="200"/>
      <c r="J93" s="201"/>
      <c r="K93" s="210"/>
      <c r="L93" s="202"/>
      <c r="M93" s="201"/>
      <c r="N93" s="210"/>
      <c r="O93" s="213"/>
      <c r="P93" s="201"/>
      <c r="Q93" s="210"/>
      <c r="R93" s="200"/>
      <c r="S93" s="201"/>
      <c r="T93" s="210"/>
      <c r="U93" s="200"/>
      <c r="V93" s="201"/>
      <c r="W93" s="210"/>
      <c r="X93" s="200"/>
      <c r="Y93" s="201"/>
      <c r="Z93" s="210"/>
      <c r="AA93" s="200"/>
      <c r="AB93" s="201"/>
      <c r="AC93" s="210"/>
      <c r="AD93" s="200"/>
      <c r="AE93" s="201"/>
      <c r="AF93" s="210"/>
      <c r="AG93" s="200"/>
      <c r="AH93" s="201"/>
      <c r="AI93" s="210"/>
      <c r="AJ93" s="200"/>
      <c r="AK93" s="201"/>
      <c r="AL93" s="210"/>
      <c r="AM93" s="200"/>
      <c r="AN93" s="203"/>
      <c r="AO93" s="204"/>
      <c r="AP93" s="205">
        <f t="shared" si="14"/>
        <v>0</v>
      </c>
      <c r="AQ93" s="206">
        <f t="shared" si="0"/>
        <v>0</v>
      </c>
      <c r="AR93" s="207">
        <f t="shared" si="16"/>
        <v>0</v>
      </c>
      <c r="AS93" s="211">
        <f t="shared" si="17"/>
        <v>0</v>
      </c>
      <c r="BA93" s="209">
        <f t="shared" si="1"/>
        <v>0</v>
      </c>
      <c r="BB93" s="209">
        <f t="shared" si="2"/>
        <v>0</v>
      </c>
      <c r="BC93" s="209">
        <f t="shared" si="3"/>
        <v>0</v>
      </c>
      <c r="BD93" s="209">
        <f t="shared" si="4"/>
        <v>0</v>
      </c>
      <c r="BE93" s="209">
        <f t="shared" si="5"/>
        <v>0</v>
      </c>
      <c r="BF93" s="209">
        <f t="shared" si="6"/>
        <v>0</v>
      </c>
      <c r="BG93" s="209">
        <f t="shared" si="7"/>
        <v>0</v>
      </c>
      <c r="BH93" s="209">
        <f t="shared" si="8"/>
        <v>0</v>
      </c>
      <c r="BI93" s="209">
        <f t="shared" si="9"/>
        <v>0</v>
      </c>
      <c r="BJ93" s="209">
        <f t="shared" si="10"/>
        <v>0</v>
      </c>
      <c r="BK93" s="209">
        <f t="shared" si="11"/>
        <v>0</v>
      </c>
      <c r="BL93" s="209">
        <f t="shared" si="12"/>
        <v>0</v>
      </c>
      <c r="BM93" s="209">
        <f t="shared" si="13"/>
        <v>0</v>
      </c>
      <c r="BN93" s="178"/>
    </row>
    <row r="94" spans="2:66" s="184" customFormat="1" ht="21" customHeight="1">
      <c r="B94" s="199">
        <f t="shared" si="15"/>
        <v>39</v>
      </c>
      <c r="C94" s="699"/>
      <c r="D94" s="694"/>
      <c r="E94" s="186"/>
      <c r="F94" s="200"/>
      <c r="G94" s="203"/>
      <c r="H94" s="210"/>
      <c r="I94" s="200"/>
      <c r="J94" s="201"/>
      <c r="K94" s="210"/>
      <c r="L94" s="202"/>
      <c r="M94" s="201"/>
      <c r="N94" s="210"/>
      <c r="O94" s="202"/>
      <c r="P94" s="201"/>
      <c r="Q94" s="210"/>
      <c r="R94" s="200"/>
      <c r="S94" s="201"/>
      <c r="T94" s="210"/>
      <c r="U94" s="200"/>
      <c r="V94" s="201"/>
      <c r="W94" s="210"/>
      <c r="X94" s="200"/>
      <c r="Y94" s="201"/>
      <c r="Z94" s="210"/>
      <c r="AA94" s="200"/>
      <c r="AB94" s="201"/>
      <c r="AC94" s="210"/>
      <c r="AD94" s="200"/>
      <c r="AE94" s="201"/>
      <c r="AF94" s="210"/>
      <c r="AG94" s="200"/>
      <c r="AH94" s="201"/>
      <c r="AI94" s="210"/>
      <c r="AJ94" s="200"/>
      <c r="AK94" s="201"/>
      <c r="AL94" s="210"/>
      <c r="AM94" s="200"/>
      <c r="AN94" s="203"/>
      <c r="AO94" s="204"/>
      <c r="AP94" s="205">
        <f t="shared" si="14"/>
        <v>0</v>
      </c>
      <c r="AQ94" s="206">
        <f t="shared" si="0"/>
        <v>0</v>
      </c>
      <c r="AR94" s="207">
        <f t="shared" si="16"/>
        <v>0</v>
      </c>
      <c r="AS94" s="211">
        <f t="shared" si="17"/>
        <v>0</v>
      </c>
      <c r="BA94" s="209">
        <f t="shared" si="1"/>
        <v>0</v>
      </c>
      <c r="BB94" s="209">
        <f t="shared" si="2"/>
        <v>0</v>
      </c>
      <c r="BC94" s="209">
        <f t="shared" si="3"/>
        <v>0</v>
      </c>
      <c r="BD94" s="209">
        <f t="shared" si="4"/>
        <v>0</v>
      </c>
      <c r="BE94" s="209">
        <f t="shared" si="5"/>
        <v>0</v>
      </c>
      <c r="BF94" s="209">
        <f t="shared" si="6"/>
        <v>0</v>
      </c>
      <c r="BG94" s="209">
        <f t="shared" si="7"/>
        <v>0</v>
      </c>
      <c r="BH94" s="209">
        <f t="shared" si="8"/>
        <v>0</v>
      </c>
      <c r="BI94" s="209">
        <f t="shared" si="9"/>
        <v>0</v>
      </c>
      <c r="BJ94" s="209">
        <f t="shared" si="10"/>
        <v>0</v>
      </c>
      <c r="BK94" s="209">
        <f t="shared" si="11"/>
        <v>0</v>
      </c>
      <c r="BL94" s="209">
        <f t="shared" si="12"/>
        <v>0</v>
      </c>
      <c r="BM94" s="209">
        <f t="shared" si="13"/>
        <v>0</v>
      </c>
      <c r="BN94" s="178"/>
    </row>
    <row r="95" spans="2:66" s="184" customFormat="1" ht="21" customHeight="1">
      <c r="B95" s="199">
        <f t="shared" si="15"/>
        <v>40</v>
      </c>
      <c r="C95" s="699"/>
      <c r="D95" s="694"/>
      <c r="E95" s="186"/>
      <c r="F95" s="200"/>
      <c r="G95" s="203"/>
      <c r="H95" s="210"/>
      <c r="I95" s="200"/>
      <c r="J95" s="201"/>
      <c r="K95" s="210"/>
      <c r="L95" s="202"/>
      <c r="M95" s="201"/>
      <c r="N95" s="210"/>
      <c r="O95" s="202"/>
      <c r="P95" s="201"/>
      <c r="Q95" s="210"/>
      <c r="R95" s="200"/>
      <c r="S95" s="201"/>
      <c r="T95" s="210"/>
      <c r="U95" s="200"/>
      <c r="V95" s="201"/>
      <c r="W95" s="210"/>
      <c r="X95" s="200"/>
      <c r="Y95" s="201"/>
      <c r="Z95" s="210"/>
      <c r="AA95" s="200"/>
      <c r="AB95" s="201"/>
      <c r="AC95" s="210"/>
      <c r="AD95" s="200"/>
      <c r="AE95" s="201"/>
      <c r="AF95" s="210"/>
      <c r="AG95" s="200"/>
      <c r="AH95" s="201"/>
      <c r="AI95" s="210"/>
      <c r="AJ95" s="200"/>
      <c r="AK95" s="201"/>
      <c r="AL95" s="210"/>
      <c r="AM95" s="200"/>
      <c r="AN95" s="203"/>
      <c r="AO95" s="204"/>
      <c r="AP95" s="214">
        <f t="shared" si="14"/>
        <v>0</v>
      </c>
      <c r="AQ95" s="215">
        <f t="shared" si="0"/>
        <v>0</v>
      </c>
      <c r="AR95" s="216">
        <f t="shared" si="16"/>
        <v>0</v>
      </c>
      <c r="AS95" s="217">
        <f t="shared" si="17"/>
        <v>0</v>
      </c>
      <c r="BA95" s="209">
        <f t="shared" si="1"/>
        <v>0</v>
      </c>
      <c r="BB95" s="209">
        <f t="shared" si="2"/>
        <v>0</v>
      </c>
      <c r="BC95" s="209">
        <f t="shared" si="3"/>
        <v>0</v>
      </c>
      <c r="BD95" s="209">
        <f t="shared" si="4"/>
        <v>0</v>
      </c>
      <c r="BE95" s="209">
        <f t="shared" si="5"/>
        <v>0</v>
      </c>
      <c r="BF95" s="209">
        <f t="shared" si="6"/>
        <v>0</v>
      </c>
      <c r="BG95" s="209">
        <f t="shared" si="7"/>
        <v>0</v>
      </c>
      <c r="BH95" s="209">
        <f t="shared" si="8"/>
        <v>0</v>
      </c>
      <c r="BI95" s="209">
        <f t="shared" si="9"/>
        <v>0</v>
      </c>
      <c r="BJ95" s="209">
        <f t="shared" si="10"/>
        <v>0</v>
      </c>
      <c r="BK95" s="209">
        <f t="shared" si="11"/>
        <v>0</v>
      </c>
      <c r="BL95" s="209">
        <f t="shared" si="12"/>
        <v>0</v>
      </c>
      <c r="BM95" s="209">
        <f t="shared" si="13"/>
        <v>0</v>
      </c>
      <c r="BN95" s="178"/>
    </row>
    <row r="96" spans="2:66" s="184" customFormat="1" ht="21" customHeight="1">
      <c r="B96" s="199">
        <f t="shared" ref="B96" si="18">B95+1</f>
        <v>41</v>
      </c>
      <c r="C96" s="699"/>
      <c r="D96" s="694"/>
      <c r="E96" s="186"/>
      <c r="F96" s="200"/>
      <c r="G96" s="203"/>
      <c r="H96" s="210"/>
      <c r="I96" s="200"/>
      <c r="J96" s="201"/>
      <c r="K96" s="210"/>
      <c r="L96" s="202"/>
      <c r="M96" s="201"/>
      <c r="N96" s="210"/>
      <c r="O96" s="202"/>
      <c r="P96" s="201"/>
      <c r="Q96" s="210"/>
      <c r="R96" s="200"/>
      <c r="S96" s="201"/>
      <c r="T96" s="210"/>
      <c r="U96" s="200"/>
      <c r="V96" s="201"/>
      <c r="W96" s="210"/>
      <c r="X96" s="200"/>
      <c r="Y96" s="201"/>
      <c r="Z96" s="210"/>
      <c r="AA96" s="200"/>
      <c r="AB96" s="201"/>
      <c r="AC96" s="210"/>
      <c r="AD96" s="200"/>
      <c r="AE96" s="201"/>
      <c r="AF96" s="210"/>
      <c r="AG96" s="200"/>
      <c r="AH96" s="201"/>
      <c r="AI96" s="210"/>
      <c r="AJ96" s="200"/>
      <c r="AK96" s="201"/>
      <c r="AL96" s="210"/>
      <c r="AM96" s="200"/>
      <c r="AN96" s="203"/>
      <c r="AO96" s="204"/>
      <c r="AP96" s="205">
        <f t="shared" si="14"/>
        <v>0</v>
      </c>
      <c r="AQ96" s="206">
        <f t="shared" si="14"/>
        <v>0</v>
      </c>
      <c r="AR96" s="207">
        <f t="shared" si="16"/>
        <v>0</v>
      </c>
      <c r="AS96" s="211">
        <f t="shared" si="17"/>
        <v>0</v>
      </c>
      <c r="AW96" s="184" t="s">
        <v>4</v>
      </c>
      <c r="AX96" s="197"/>
      <c r="AY96" s="197"/>
      <c r="AZ96" s="197"/>
      <c r="BA96" s="198">
        <f t="shared" si="1"/>
        <v>0</v>
      </c>
      <c r="BB96" s="198">
        <f t="shared" si="2"/>
        <v>0</v>
      </c>
      <c r="BC96" s="198">
        <f t="shared" si="3"/>
        <v>0</v>
      </c>
      <c r="BD96" s="198">
        <f t="shared" si="4"/>
        <v>0</v>
      </c>
      <c r="BE96" s="198">
        <f t="shared" si="5"/>
        <v>0</v>
      </c>
      <c r="BF96" s="198">
        <f t="shared" si="6"/>
        <v>0</v>
      </c>
      <c r="BG96" s="198">
        <f t="shared" si="7"/>
        <v>0</v>
      </c>
      <c r="BH96" s="198">
        <f t="shared" si="8"/>
        <v>0</v>
      </c>
      <c r="BI96" s="198">
        <f t="shared" si="9"/>
        <v>0</v>
      </c>
      <c r="BJ96" s="198">
        <f t="shared" si="10"/>
        <v>0</v>
      </c>
      <c r="BK96" s="198">
        <f t="shared" si="11"/>
        <v>0</v>
      </c>
      <c r="BL96" s="198">
        <f t="shared" si="12"/>
        <v>0</v>
      </c>
      <c r="BM96" s="198">
        <f t="shared" si="13"/>
        <v>0</v>
      </c>
    </row>
    <row r="97" spans="2:65" s="184" customFormat="1" ht="21" customHeight="1">
      <c r="B97" s="199">
        <f t="shared" si="15"/>
        <v>42</v>
      </c>
      <c r="C97" s="699"/>
      <c r="D97" s="694"/>
      <c r="E97" s="186"/>
      <c r="F97" s="200"/>
      <c r="G97" s="203"/>
      <c r="H97" s="210"/>
      <c r="I97" s="200"/>
      <c r="J97" s="201"/>
      <c r="K97" s="210"/>
      <c r="L97" s="202"/>
      <c r="M97" s="201"/>
      <c r="N97" s="210"/>
      <c r="O97" s="202"/>
      <c r="P97" s="201"/>
      <c r="Q97" s="210"/>
      <c r="R97" s="200"/>
      <c r="S97" s="201"/>
      <c r="T97" s="210"/>
      <c r="U97" s="200"/>
      <c r="V97" s="201"/>
      <c r="W97" s="210"/>
      <c r="X97" s="200"/>
      <c r="Y97" s="201"/>
      <c r="Z97" s="210"/>
      <c r="AA97" s="200"/>
      <c r="AB97" s="201"/>
      <c r="AC97" s="210"/>
      <c r="AD97" s="200"/>
      <c r="AE97" s="201"/>
      <c r="AF97" s="210"/>
      <c r="AG97" s="200"/>
      <c r="AH97" s="201"/>
      <c r="AI97" s="210"/>
      <c r="AJ97" s="200"/>
      <c r="AK97" s="201"/>
      <c r="AL97" s="210"/>
      <c r="AM97" s="200"/>
      <c r="AN97" s="203"/>
      <c r="AO97" s="204"/>
      <c r="AP97" s="205">
        <f t="shared" si="14"/>
        <v>0</v>
      </c>
      <c r="AQ97" s="206">
        <f t="shared" si="14"/>
        <v>0</v>
      </c>
      <c r="AR97" s="207">
        <f t="shared" si="16"/>
        <v>0</v>
      </c>
      <c r="AS97" s="208">
        <f t="shared" si="17"/>
        <v>0</v>
      </c>
      <c r="AW97" s="184" t="s">
        <v>2</v>
      </c>
      <c r="AX97" s="197"/>
      <c r="AY97" s="197"/>
      <c r="AZ97" s="197"/>
      <c r="BA97" s="198">
        <f t="shared" si="1"/>
        <v>0</v>
      </c>
      <c r="BB97" s="198">
        <f t="shared" si="2"/>
        <v>0</v>
      </c>
      <c r="BC97" s="198">
        <f t="shared" si="3"/>
        <v>0</v>
      </c>
      <c r="BD97" s="198">
        <f t="shared" si="4"/>
        <v>0</v>
      </c>
      <c r="BE97" s="198">
        <f t="shared" si="5"/>
        <v>0</v>
      </c>
      <c r="BF97" s="198">
        <f t="shared" si="6"/>
        <v>0</v>
      </c>
      <c r="BG97" s="198">
        <f t="shared" si="7"/>
        <v>0</v>
      </c>
      <c r="BH97" s="198">
        <f t="shared" si="8"/>
        <v>0</v>
      </c>
      <c r="BI97" s="198">
        <f t="shared" si="9"/>
        <v>0</v>
      </c>
      <c r="BJ97" s="198">
        <f t="shared" si="10"/>
        <v>0</v>
      </c>
      <c r="BK97" s="198">
        <f t="shared" si="11"/>
        <v>0</v>
      </c>
      <c r="BL97" s="198">
        <f t="shared" si="12"/>
        <v>0</v>
      </c>
      <c r="BM97" s="198">
        <f t="shared" si="13"/>
        <v>0</v>
      </c>
    </row>
    <row r="98" spans="2:65" s="184" customFormat="1" ht="21" customHeight="1">
      <c r="B98" s="199">
        <f t="shared" si="15"/>
        <v>43</v>
      </c>
      <c r="C98" s="699"/>
      <c r="D98" s="694"/>
      <c r="E98" s="186"/>
      <c r="F98" s="200"/>
      <c r="G98" s="203"/>
      <c r="H98" s="210"/>
      <c r="I98" s="200"/>
      <c r="J98" s="201"/>
      <c r="K98" s="210"/>
      <c r="L98" s="202"/>
      <c r="M98" s="201"/>
      <c r="N98" s="210"/>
      <c r="O98" s="202"/>
      <c r="P98" s="201"/>
      <c r="Q98" s="210"/>
      <c r="R98" s="200"/>
      <c r="S98" s="201"/>
      <c r="T98" s="210"/>
      <c r="U98" s="200"/>
      <c r="V98" s="201"/>
      <c r="W98" s="210"/>
      <c r="X98" s="200"/>
      <c r="Y98" s="201"/>
      <c r="Z98" s="210"/>
      <c r="AA98" s="200"/>
      <c r="AB98" s="201"/>
      <c r="AC98" s="210"/>
      <c r="AD98" s="200"/>
      <c r="AE98" s="201"/>
      <c r="AF98" s="210"/>
      <c r="AG98" s="200"/>
      <c r="AH98" s="201"/>
      <c r="AI98" s="210"/>
      <c r="AJ98" s="200"/>
      <c r="AK98" s="201"/>
      <c r="AL98" s="210"/>
      <c r="AM98" s="200"/>
      <c r="AN98" s="203"/>
      <c r="AO98" s="204"/>
      <c r="AP98" s="205">
        <f t="shared" si="14"/>
        <v>0</v>
      </c>
      <c r="AQ98" s="206">
        <f t="shared" si="14"/>
        <v>0</v>
      </c>
      <c r="AR98" s="207">
        <f t="shared" si="16"/>
        <v>0</v>
      </c>
      <c r="AS98" s="208">
        <f t="shared" si="17"/>
        <v>0</v>
      </c>
      <c r="BA98" s="209">
        <f t="shared" si="1"/>
        <v>0</v>
      </c>
      <c r="BB98" s="209">
        <f t="shared" si="2"/>
        <v>0</v>
      </c>
      <c r="BC98" s="209">
        <f t="shared" si="3"/>
        <v>0</v>
      </c>
      <c r="BD98" s="209">
        <f t="shared" si="4"/>
        <v>0</v>
      </c>
      <c r="BE98" s="209">
        <f t="shared" si="5"/>
        <v>0</v>
      </c>
      <c r="BF98" s="209">
        <f t="shared" si="6"/>
        <v>0</v>
      </c>
      <c r="BG98" s="209">
        <f t="shared" si="7"/>
        <v>0</v>
      </c>
      <c r="BH98" s="209">
        <f t="shared" si="8"/>
        <v>0</v>
      </c>
      <c r="BI98" s="209">
        <f t="shared" si="9"/>
        <v>0</v>
      </c>
      <c r="BJ98" s="209">
        <f t="shared" si="10"/>
        <v>0</v>
      </c>
      <c r="BK98" s="209">
        <f t="shared" si="11"/>
        <v>0</v>
      </c>
      <c r="BL98" s="209">
        <f t="shared" si="12"/>
        <v>0</v>
      </c>
      <c r="BM98" s="209">
        <f t="shared" si="13"/>
        <v>0</v>
      </c>
    </row>
    <row r="99" spans="2:65" s="184" customFormat="1" ht="21" customHeight="1">
      <c r="B99" s="199">
        <f t="shared" si="15"/>
        <v>44</v>
      </c>
      <c r="C99" s="699"/>
      <c r="D99" s="694"/>
      <c r="E99" s="186"/>
      <c r="F99" s="200"/>
      <c r="G99" s="203"/>
      <c r="H99" s="210"/>
      <c r="I99" s="200"/>
      <c r="J99" s="201"/>
      <c r="K99" s="210"/>
      <c r="L99" s="202"/>
      <c r="M99" s="201"/>
      <c r="N99" s="210"/>
      <c r="O99" s="202"/>
      <c r="P99" s="201"/>
      <c r="Q99" s="210"/>
      <c r="R99" s="200"/>
      <c r="S99" s="201"/>
      <c r="T99" s="210"/>
      <c r="U99" s="200"/>
      <c r="V99" s="201"/>
      <c r="W99" s="210"/>
      <c r="X99" s="200"/>
      <c r="Y99" s="201"/>
      <c r="Z99" s="210"/>
      <c r="AA99" s="200"/>
      <c r="AB99" s="201"/>
      <c r="AC99" s="210"/>
      <c r="AD99" s="200"/>
      <c r="AE99" s="201"/>
      <c r="AF99" s="210"/>
      <c r="AG99" s="200"/>
      <c r="AH99" s="201"/>
      <c r="AI99" s="210"/>
      <c r="AJ99" s="200"/>
      <c r="AK99" s="201"/>
      <c r="AL99" s="210"/>
      <c r="AM99" s="200"/>
      <c r="AN99" s="203"/>
      <c r="AO99" s="204"/>
      <c r="AP99" s="205">
        <f t="shared" si="14"/>
        <v>0</v>
      </c>
      <c r="AQ99" s="206">
        <f t="shared" si="14"/>
        <v>0</v>
      </c>
      <c r="AR99" s="207">
        <f t="shared" si="16"/>
        <v>0</v>
      </c>
      <c r="AS99" s="208">
        <f t="shared" si="17"/>
        <v>0</v>
      </c>
      <c r="BA99" s="209">
        <f t="shared" si="1"/>
        <v>0</v>
      </c>
      <c r="BB99" s="209">
        <f t="shared" si="2"/>
        <v>0</v>
      </c>
      <c r="BC99" s="209">
        <f t="shared" si="3"/>
        <v>0</v>
      </c>
      <c r="BD99" s="209">
        <f t="shared" si="4"/>
        <v>0</v>
      </c>
      <c r="BE99" s="209">
        <f t="shared" si="5"/>
        <v>0</v>
      </c>
      <c r="BF99" s="209">
        <f t="shared" si="6"/>
        <v>0</v>
      </c>
      <c r="BG99" s="209">
        <f t="shared" si="7"/>
        <v>0</v>
      </c>
      <c r="BH99" s="209">
        <f t="shared" si="8"/>
        <v>0</v>
      </c>
      <c r="BI99" s="209">
        <f t="shared" si="9"/>
        <v>0</v>
      </c>
      <c r="BJ99" s="209">
        <f t="shared" si="10"/>
        <v>0</v>
      </c>
      <c r="BK99" s="209">
        <f t="shared" si="11"/>
        <v>0</v>
      </c>
      <c r="BL99" s="209">
        <f t="shared" si="12"/>
        <v>0</v>
      </c>
      <c r="BM99" s="209">
        <f t="shared" si="13"/>
        <v>0</v>
      </c>
    </row>
    <row r="100" spans="2:65" s="184" customFormat="1" ht="21" customHeight="1">
      <c r="B100" s="199">
        <f t="shared" si="15"/>
        <v>45</v>
      </c>
      <c r="C100" s="699"/>
      <c r="D100" s="694"/>
      <c r="E100" s="186"/>
      <c r="F100" s="200"/>
      <c r="G100" s="203"/>
      <c r="H100" s="210"/>
      <c r="I100" s="200"/>
      <c r="J100" s="201"/>
      <c r="K100" s="210"/>
      <c r="L100" s="202"/>
      <c r="M100" s="201"/>
      <c r="N100" s="210"/>
      <c r="O100" s="202"/>
      <c r="P100" s="201"/>
      <c r="Q100" s="210"/>
      <c r="R100" s="200"/>
      <c r="S100" s="201"/>
      <c r="T100" s="210"/>
      <c r="U100" s="200"/>
      <c r="V100" s="201"/>
      <c r="W100" s="210"/>
      <c r="X100" s="200"/>
      <c r="Y100" s="201"/>
      <c r="Z100" s="210"/>
      <c r="AA100" s="200"/>
      <c r="AB100" s="201"/>
      <c r="AC100" s="210"/>
      <c r="AD100" s="200"/>
      <c r="AE100" s="201"/>
      <c r="AF100" s="210"/>
      <c r="AG100" s="200"/>
      <c r="AH100" s="201"/>
      <c r="AI100" s="210"/>
      <c r="AJ100" s="200"/>
      <c r="AK100" s="201"/>
      <c r="AL100" s="210"/>
      <c r="AM100" s="200"/>
      <c r="AN100" s="203"/>
      <c r="AO100" s="204"/>
      <c r="AP100" s="205">
        <f t="shared" si="14"/>
        <v>0</v>
      </c>
      <c r="AQ100" s="206">
        <f t="shared" si="14"/>
        <v>0</v>
      </c>
      <c r="AR100" s="207">
        <f t="shared" si="16"/>
        <v>0</v>
      </c>
      <c r="AS100" s="208">
        <f t="shared" si="17"/>
        <v>0</v>
      </c>
      <c r="BA100" s="209">
        <f t="shared" si="1"/>
        <v>0</v>
      </c>
      <c r="BB100" s="209">
        <f t="shared" si="2"/>
        <v>0</v>
      </c>
      <c r="BC100" s="209">
        <f t="shared" si="3"/>
        <v>0</v>
      </c>
      <c r="BD100" s="209">
        <f t="shared" si="4"/>
        <v>0</v>
      </c>
      <c r="BE100" s="209">
        <f t="shared" si="5"/>
        <v>0</v>
      </c>
      <c r="BF100" s="209">
        <f t="shared" si="6"/>
        <v>0</v>
      </c>
      <c r="BG100" s="209">
        <f t="shared" si="7"/>
        <v>0</v>
      </c>
      <c r="BH100" s="209">
        <f t="shared" si="8"/>
        <v>0</v>
      </c>
      <c r="BI100" s="209">
        <f t="shared" si="9"/>
        <v>0</v>
      </c>
      <c r="BJ100" s="209">
        <f t="shared" si="10"/>
        <v>0</v>
      </c>
      <c r="BK100" s="209">
        <f t="shared" si="11"/>
        <v>0</v>
      </c>
      <c r="BL100" s="209">
        <f t="shared" si="12"/>
        <v>0</v>
      </c>
      <c r="BM100" s="209">
        <f t="shared" si="13"/>
        <v>0</v>
      </c>
    </row>
    <row r="101" spans="2:65" s="184" customFormat="1" ht="21" customHeight="1">
      <c r="B101" s="199">
        <f t="shared" si="15"/>
        <v>46</v>
      </c>
      <c r="C101" s="699"/>
      <c r="D101" s="694"/>
      <c r="E101" s="186"/>
      <c r="F101" s="200"/>
      <c r="G101" s="203"/>
      <c r="H101" s="210"/>
      <c r="I101" s="200"/>
      <c r="J101" s="201"/>
      <c r="K101" s="210"/>
      <c r="L101" s="202"/>
      <c r="M101" s="201"/>
      <c r="N101" s="210"/>
      <c r="O101" s="202"/>
      <c r="P101" s="201"/>
      <c r="Q101" s="210"/>
      <c r="R101" s="200"/>
      <c r="S101" s="201"/>
      <c r="T101" s="210"/>
      <c r="U101" s="200"/>
      <c r="V101" s="201"/>
      <c r="W101" s="210"/>
      <c r="X101" s="200"/>
      <c r="Y101" s="201"/>
      <c r="Z101" s="210"/>
      <c r="AA101" s="200"/>
      <c r="AB101" s="201"/>
      <c r="AC101" s="210"/>
      <c r="AD101" s="200"/>
      <c r="AE101" s="201"/>
      <c r="AF101" s="210"/>
      <c r="AG101" s="200"/>
      <c r="AH101" s="201"/>
      <c r="AI101" s="210"/>
      <c r="AJ101" s="200"/>
      <c r="AK101" s="201"/>
      <c r="AL101" s="210"/>
      <c r="AM101" s="200"/>
      <c r="AN101" s="203"/>
      <c r="AO101" s="204"/>
      <c r="AP101" s="205">
        <f t="shared" si="14"/>
        <v>0</v>
      </c>
      <c r="AQ101" s="206">
        <f t="shared" si="14"/>
        <v>0</v>
      </c>
      <c r="AR101" s="207">
        <f t="shared" si="16"/>
        <v>0</v>
      </c>
      <c r="AS101" s="208">
        <f t="shared" si="17"/>
        <v>0</v>
      </c>
      <c r="BA101" s="209">
        <f t="shared" si="1"/>
        <v>0</v>
      </c>
      <c r="BB101" s="209">
        <f t="shared" si="2"/>
        <v>0</v>
      </c>
      <c r="BC101" s="209">
        <f t="shared" si="3"/>
        <v>0</v>
      </c>
      <c r="BD101" s="209">
        <f t="shared" si="4"/>
        <v>0</v>
      </c>
      <c r="BE101" s="209">
        <f t="shared" si="5"/>
        <v>0</v>
      </c>
      <c r="BF101" s="209">
        <f t="shared" si="6"/>
        <v>0</v>
      </c>
      <c r="BG101" s="209">
        <f t="shared" si="7"/>
        <v>0</v>
      </c>
      <c r="BH101" s="209">
        <f t="shared" si="8"/>
        <v>0</v>
      </c>
      <c r="BI101" s="209">
        <f t="shared" si="9"/>
        <v>0</v>
      </c>
      <c r="BJ101" s="209">
        <f t="shared" si="10"/>
        <v>0</v>
      </c>
      <c r="BK101" s="209">
        <f t="shared" si="11"/>
        <v>0</v>
      </c>
      <c r="BL101" s="209">
        <f t="shared" si="12"/>
        <v>0</v>
      </c>
      <c r="BM101" s="209">
        <f t="shared" si="13"/>
        <v>0</v>
      </c>
    </row>
    <row r="102" spans="2:65" s="184" customFormat="1" ht="21" customHeight="1">
      <c r="B102" s="199">
        <f t="shared" si="15"/>
        <v>47</v>
      </c>
      <c r="C102" s="699"/>
      <c r="D102" s="694"/>
      <c r="E102" s="186"/>
      <c r="F102" s="200"/>
      <c r="G102" s="203"/>
      <c r="H102" s="210"/>
      <c r="I102" s="200"/>
      <c r="J102" s="201"/>
      <c r="K102" s="210"/>
      <c r="L102" s="202"/>
      <c r="M102" s="201"/>
      <c r="N102" s="210"/>
      <c r="O102" s="202"/>
      <c r="P102" s="201"/>
      <c r="Q102" s="210"/>
      <c r="R102" s="200"/>
      <c r="S102" s="201"/>
      <c r="T102" s="210"/>
      <c r="U102" s="200"/>
      <c r="V102" s="201"/>
      <c r="W102" s="210"/>
      <c r="X102" s="200"/>
      <c r="Y102" s="201"/>
      <c r="Z102" s="210"/>
      <c r="AA102" s="200"/>
      <c r="AB102" s="201"/>
      <c r="AC102" s="210"/>
      <c r="AD102" s="200"/>
      <c r="AE102" s="201"/>
      <c r="AF102" s="210"/>
      <c r="AG102" s="200"/>
      <c r="AH102" s="201"/>
      <c r="AI102" s="210"/>
      <c r="AJ102" s="200"/>
      <c r="AK102" s="201"/>
      <c r="AL102" s="210"/>
      <c r="AM102" s="200"/>
      <c r="AN102" s="203"/>
      <c r="AO102" s="204"/>
      <c r="AP102" s="205">
        <f t="shared" si="14"/>
        <v>0</v>
      </c>
      <c r="AQ102" s="206">
        <f t="shared" si="14"/>
        <v>0</v>
      </c>
      <c r="AR102" s="207">
        <f t="shared" si="16"/>
        <v>0</v>
      </c>
      <c r="AS102" s="208">
        <f t="shared" si="17"/>
        <v>0</v>
      </c>
      <c r="BA102" s="209">
        <f t="shared" si="1"/>
        <v>0</v>
      </c>
      <c r="BB102" s="209">
        <f t="shared" si="2"/>
        <v>0</v>
      </c>
      <c r="BC102" s="209">
        <f t="shared" si="3"/>
        <v>0</v>
      </c>
      <c r="BD102" s="209">
        <f t="shared" si="4"/>
        <v>0</v>
      </c>
      <c r="BE102" s="209">
        <f t="shared" si="5"/>
        <v>0</v>
      </c>
      <c r="BF102" s="209">
        <f t="shared" si="6"/>
        <v>0</v>
      </c>
      <c r="BG102" s="209">
        <f t="shared" si="7"/>
        <v>0</v>
      </c>
      <c r="BH102" s="209">
        <f t="shared" si="8"/>
        <v>0</v>
      </c>
      <c r="BI102" s="209">
        <f t="shared" si="9"/>
        <v>0</v>
      </c>
      <c r="BJ102" s="209">
        <f t="shared" si="10"/>
        <v>0</v>
      </c>
      <c r="BK102" s="209">
        <f t="shared" si="11"/>
        <v>0</v>
      </c>
      <c r="BL102" s="209">
        <f t="shared" si="12"/>
        <v>0</v>
      </c>
      <c r="BM102" s="209">
        <f t="shared" si="13"/>
        <v>0</v>
      </c>
    </row>
    <row r="103" spans="2:65" s="184" customFormat="1" ht="21" customHeight="1">
      <c r="B103" s="199">
        <f t="shared" si="15"/>
        <v>48</v>
      </c>
      <c r="C103" s="699"/>
      <c r="D103" s="694"/>
      <c r="E103" s="186"/>
      <c r="F103" s="200"/>
      <c r="G103" s="203"/>
      <c r="H103" s="210"/>
      <c r="I103" s="200"/>
      <c r="J103" s="201"/>
      <c r="K103" s="210"/>
      <c r="L103" s="202"/>
      <c r="M103" s="201"/>
      <c r="N103" s="210"/>
      <c r="O103" s="202"/>
      <c r="P103" s="201"/>
      <c r="Q103" s="210"/>
      <c r="R103" s="200"/>
      <c r="S103" s="201"/>
      <c r="T103" s="210"/>
      <c r="U103" s="200"/>
      <c r="V103" s="201"/>
      <c r="W103" s="210"/>
      <c r="X103" s="200"/>
      <c r="Y103" s="201"/>
      <c r="Z103" s="210"/>
      <c r="AA103" s="200"/>
      <c r="AB103" s="201"/>
      <c r="AC103" s="210"/>
      <c r="AD103" s="200"/>
      <c r="AE103" s="201"/>
      <c r="AF103" s="210"/>
      <c r="AG103" s="200"/>
      <c r="AH103" s="201"/>
      <c r="AI103" s="210"/>
      <c r="AJ103" s="200"/>
      <c r="AK103" s="201"/>
      <c r="AL103" s="210"/>
      <c r="AM103" s="200"/>
      <c r="AN103" s="203"/>
      <c r="AO103" s="204"/>
      <c r="AP103" s="205">
        <f t="shared" si="14"/>
        <v>0</v>
      </c>
      <c r="AQ103" s="206">
        <f t="shared" si="14"/>
        <v>0</v>
      </c>
      <c r="AR103" s="207">
        <f t="shared" si="16"/>
        <v>0</v>
      </c>
      <c r="AS103" s="208">
        <f t="shared" si="17"/>
        <v>0</v>
      </c>
      <c r="BA103" s="209">
        <f t="shared" si="1"/>
        <v>0</v>
      </c>
      <c r="BB103" s="209">
        <f t="shared" si="2"/>
        <v>0</v>
      </c>
      <c r="BC103" s="209">
        <f t="shared" si="3"/>
        <v>0</v>
      </c>
      <c r="BD103" s="209">
        <f t="shared" si="4"/>
        <v>0</v>
      </c>
      <c r="BE103" s="209">
        <f t="shared" si="5"/>
        <v>0</v>
      </c>
      <c r="BF103" s="209">
        <f t="shared" si="6"/>
        <v>0</v>
      </c>
      <c r="BG103" s="209">
        <f t="shared" si="7"/>
        <v>0</v>
      </c>
      <c r="BH103" s="209">
        <f t="shared" si="8"/>
        <v>0</v>
      </c>
      <c r="BI103" s="209">
        <f t="shared" si="9"/>
        <v>0</v>
      </c>
      <c r="BJ103" s="209">
        <f t="shared" si="10"/>
        <v>0</v>
      </c>
      <c r="BK103" s="209">
        <f t="shared" si="11"/>
        <v>0</v>
      </c>
      <c r="BL103" s="209">
        <f t="shared" si="12"/>
        <v>0</v>
      </c>
      <c r="BM103" s="209">
        <f t="shared" si="13"/>
        <v>0</v>
      </c>
    </row>
    <row r="104" spans="2:65" s="184" customFormat="1" ht="21" customHeight="1">
      <c r="B104" s="199">
        <f t="shared" si="15"/>
        <v>49</v>
      </c>
      <c r="C104" s="699"/>
      <c r="D104" s="694"/>
      <c r="E104" s="186"/>
      <c r="F104" s="200"/>
      <c r="G104" s="203"/>
      <c r="H104" s="210"/>
      <c r="I104" s="200"/>
      <c r="J104" s="201"/>
      <c r="K104" s="210"/>
      <c r="L104" s="202"/>
      <c r="M104" s="201"/>
      <c r="N104" s="210"/>
      <c r="O104" s="202"/>
      <c r="P104" s="201"/>
      <c r="Q104" s="210"/>
      <c r="R104" s="200"/>
      <c r="S104" s="201"/>
      <c r="T104" s="210"/>
      <c r="U104" s="200"/>
      <c r="V104" s="201"/>
      <c r="W104" s="210"/>
      <c r="X104" s="200"/>
      <c r="Y104" s="201"/>
      <c r="Z104" s="210"/>
      <c r="AA104" s="200"/>
      <c r="AB104" s="201"/>
      <c r="AC104" s="210"/>
      <c r="AD104" s="200"/>
      <c r="AE104" s="201"/>
      <c r="AF104" s="210"/>
      <c r="AG104" s="200"/>
      <c r="AH104" s="201"/>
      <c r="AI104" s="210"/>
      <c r="AJ104" s="200"/>
      <c r="AK104" s="201"/>
      <c r="AL104" s="210"/>
      <c r="AM104" s="200"/>
      <c r="AN104" s="203"/>
      <c r="AO104" s="204"/>
      <c r="AP104" s="205">
        <f t="shared" si="14"/>
        <v>0</v>
      </c>
      <c r="AQ104" s="206">
        <f t="shared" si="14"/>
        <v>0</v>
      </c>
      <c r="AR104" s="207">
        <f t="shared" si="16"/>
        <v>0</v>
      </c>
      <c r="AS104" s="208">
        <f t="shared" si="17"/>
        <v>0</v>
      </c>
      <c r="BA104" s="209">
        <f t="shared" si="1"/>
        <v>0</v>
      </c>
      <c r="BB104" s="209">
        <f t="shared" si="2"/>
        <v>0</v>
      </c>
      <c r="BC104" s="209">
        <f t="shared" si="3"/>
        <v>0</v>
      </c>
      <c r="BD104" s="209">
        <f t="shared" si="4"/>
        <v>0</v>
      </c>
      <c r="BE104" s="209">
        <f t="shared" si="5"/>
        <v>0</v>
      </c>
      <c r="BF104" s="209">
        <f t="shared" si="6"/>
        <v>0</v>
      </c>
      <c r="BG104" s="209">
        <f t="shared" si="7"/>
        <v>0</v>
      </c>
      <c r="BH104" s="209">
        <f t="shared" si="8"/>
        <v>0</v>
      </c>
      <c r="BI104" s="209">
        <f t="shared" si="9"/>
        <v>0</v>
      </c>
      <c r="BJ104" s="209">
        <f t="shared" si="10"/>
        <v>0</v>
      </c>
      <c r="BK104" s="209">
        <f t="shared" si="11"/>
        <v>0</v>
      </c>
      <c r="BL104" s="209">
        <f t="shared" si="12"/>
        <v>0</v>
      </c>
      <c r="BM104" s="209">
        <f t="shared" si="13"/>
        <v>0</v>
      </c>
    </row>
    <row r="105" spans="2:65" s="184" customFormat="1" ht="21" customHeight="1">
      <c r="B105" s="199">
        <f t="shared" si="15"/>
        <v>50</v>
      </c>
      <c r="C105" s="699"/>
      <c r="D105" s="694"/>
      <c r="E105" s="186"/>
      <c r="F105" s="200"/>
      <c r="G105" s="203"/>
      <c r="H105" s="210"/>
      <c r="I105" s="200"/>
      <c r="J105" s="201"/>
      <c r="K105" s="210"/>
      <c r="L105" s="202"/>
      <c r="M105" s="201"/>
      <c r="N105" s="210"/>
      <c r="O105" s="202"/>
      <c r="P105" s="201"/>
      <c r="Q105" s="210"/>
      <c r="R105" s="200"/>
      <c r="S105" s="201"/>
      <c r="T105" s="210"/>
      <c r="U105" s="200"/>
      <c r="V105" s="201"/>
      <c r="W105" s="210"/>
      <c r="X105" s="200"/>
      <c r="Y105" s="201"/>
      <c r="Z105" s="210"/>
      <c r="AA105" s="200"/>
      <c r="AB105" s="201"/>
      <c r="AC105" s="210"/>
      <c r="AD105" s="200"/>
      <c r="AE105" s="201"/>
      <c r="AF105" s="210"/>
      <c r="AG105" s="200"/>
      <c r="AH105" s="201"/>
      <c r="AI105" s="210"/>
      <c r="AJ105" s="200"/>
      <c r="AK105" s="201"/>
      <c r="AL105" s="210"/>
      <c r="AM105" s="200"/>
      <c r="AN105" s="203"/>
      <c r="AO105" s="204"/>
      <c r="AP105" s="205">
        <f t="shared" si="14"/>
        <v>0</v>
      </c>
      <c r="AQ105" s="206">
        <f t="shared" si="14"/>
        <v>0</v>
      </c>
      <c r="AR105" s="207">
        <f t="shared" si="16"/>
        <v>0</v>
      </c>
      <c r="AS105" s="208">
        <f t="shared" si="17"/>
        <v>0</v>
      </c>
      <c r="BA105" s="209">
        <f t="shared" si="1"/>
        <v>0</v>
      </c>
      <c r="BB105" s="209">
        <f t="shared" si="2"/>
        <v>0</v>
      </c>
      <c r="BC105" s="209">
        <f t="shared" si="3"/>
        <v>0</v>
      </c>
      <c r="BD105" s="209">
        <f t="shared" si="4"/>
        <v>0</v>
      </c>
      <c r="BE105" s="209">
        <f t="shared" si="5"/>
        <v>0</v>
      </c>
      <c r="BF105" s="209">
        <f t="shared" si="6"/>
        <v>0</v>
      </c>
      <c r="BG105" s="209">
        <f t="shared" si="7"/>
        <v>0</v>
      </c>
      <c r="BH105" s="209">
        <f t="shared" si="8"/>
        <v>0</v>
      </c>
      <c r="BI105" s="209">
        <f t="shared" si="9"/>
        <v>0</v>
      </c>
      <c r="BJ105" s="209">
        <f t="shared" si="10"/>
        <v>0</v>
      </c>
      <c r="BK105" s="209">
        <f t="shared" si="11"/>
        <v>0</v>
      </c>
      <c r="BL105" s="209">
        <f t="shared" si="12"/>
        <v>0</v>
      </c>
      <c r="BM105" s="209">
        <f t="shared" si="13"/>
        <v>0</v>
      </c>
    </row>
    <row r="106" spans="2:65" s="184" customFormat="1" ht="21" customHeight="1">
      <c r="B106" s="199">
        <f t="shared" si="15"/>
        <v>51</v>
      </c>
      <c r="C106" s="699"/>
      <c r="D106" s="694"/>
      <c r="E106" s="186"/>
      <c r="F106" s="200"/>
      <c r="G106" s="203"/>
      <c r="H106" s="210"/>
      <c r="I106" s="200"/>
      <c r="J106" s="201"/>
      <c r="K106" s="210"/>
      <c r="L106" s="202"/>
      <c r="M106" s="201"/>
      <c r="N106" s="210"/>
      <c r="O106" s="202"/>
      <c r="P106" s="201"/>
      <c r="Q106" s="210"/>
      <c r="R106" s="200"/>
      <c r="S106" s="201"/>
      <c r="T106" s="210"/>
      <c r="U106" s="200"/>
      <c r="V106" s="201"/>
      <c r="W106" s="210"/>
      <c r="X106" s="200"/>
      <c r="Y106" s="201"/>
      <c r="Z106" s="210"/>
      <c r="AA106" s="200"/>
      <c r="AB106" s="201"/>
      <c r="AC106" s="210"/>
      <c r="AD106" s="200"/>
      <c r="AE106" s="201"/>
      <c r="AF106" s="210"/>
      <c r="AG106" s="200"/>
      <c r="AH106" s="201"/>
      <c r="AI106" s="210"/>
      <c r="AJ106" s="200"/>
      <c r="AK106" s="201"/>
      <c r="AL106" s="210"/>
      <c r="AM106" s="200"/>
      <c r="AN106" s="203"/>
      <c r="AO106" s="204"/>
      <c r="AP106" s="205">
        <f t="shared" si="14"/>
        <v>0</v>
      </c>
      <c r="AQ106" s="206">
        <f t="shared" si="14"/>
        <v>0</v>
      </c>
      <c r="AR106" s="207">
        <f t="shared" si="16"/>
        <v>0</v>
      </c>
      <c r="AS106" s="208">
        <f t="shared" si="17"/>
        <v>0</v>
      </c>
      <c r="BA106" s="209">
        <f t="shared" si="1"/>
        <v>0</v>
      </c>
      <c r="BB106" s="209">
        <f t="shared" si="2"/>
        <v>0</v>
      </c>
      <c r="BC106" s="209">
        <f t="shared" si="3"/>
        <v>0</v>
      </c>
      <c r="BD106" s="209">
        <f t="shared" si="4"/>
        <v>0</v>
      </c>
      <c r="BE106" s="209">
        <f t="shared" si="5"/>
        <v>0</v>
      </c>
      <c r="BF106" s="209">
        <f t="shared" si="6"/>
        <v>0</v>
      </c>
      <c r="BG106" s="209">
        <f t="shared" si="7"/>
        <v>0</v>
      </c>
      <c r="BH106" s="209">
        <f t="shared" si="8"/>
        <v>0</v>
      </c>
      <c r="BI106" s="209">
        <f t="shared" si="9"/>
        <v>0</v>
      </c>
      <c r="BJ106" s="209">
        <f t="shared" si="10"/>
        <v>0</v>
      </c>
      <c r="BK106" s="209">
        <f t="shared" si="11"/>
        <v>0</v>
      </c>
      <c r="BL106" s="209">
        <f t="shared" si="12"/>
        <v>0</v>
      </c>
      <c r="BM106" s="209">
        <f t="shared" si="13"/>
        <v>0</v>
      </c>
    </row>
    <row r="107" spans="2:65" s="184" customFormat="1" ht="21" customHeight="1">
      <c r="B107" s="199">
        <f t="shared" si="15"/>
        <v>52</v>
      </c>
      <c r="C107" s="699"/>
      <c r="D107" s="694"/>
      <c r="E107" s="186"/>
      <c r="F107" s="200"/>
      <c r="G107" s="203"/>
      <c r="H107" s="210"/>
      <c r="I107" s="200"/>
      <c r="J107" s="201"/>
      <c r="K107" s="210"/>
      <c r="L107" s="202"/>
      <c r="M107" s="201"/>
      <c r="N107" s="210"/>
      <c r="O107" s="202"/>
      <c r="P107" s="201"/>
      <c r="Q107" s="210"/>
      <c r="R107" s="200"/>
      <c r="S107" s="201"/>
      <c r="T107" s="210"/>
      <c r="U107" s="200"/>
      <c r="V107" s="201"/>
      <c r="W107" s="210"/>
      <c r="X107" s="200"/>
      <c r="Y107" s="201"/>
      <c r="Z107" s="210"/>
      <c r="AA107" s="200"/>
      <c r="AB107" s="201"/>
      <c r="AC107" s="210"/>
      <c r="AD107" s="200"/>
      <c r="AE107" s="201"/>
      <c r="AF107" s="210"/>
      <c r="AG107" s="200"/>
      <c r="AH107" s="201"/>
      <c r="AI107" s="210"/>
      <c r="AJ107" s="200"/>
      <c r="AK107" s="201"/>
      <c r="AL107" s="210"/>
      <c r="AM107" s="200"/>
      <c r="AN107" s="203"/>
      <c r="AO107" s="204"/>
      <c r="AP107" s="205">
        <f t="shared" si="14"/>
        <v>0</v>
      </c>
      <c r="AQ107" s="206">
        <f t="shared" si="14"/>
        <v>0</v>
      </c>
      <c r="AR107" s="207">
        <f t="shared" si="16"/>
        <v>0</v>
      </c>
      <c r="AS107" s="208">
        <f t="shared" si="17"/>
        <v>0</v>
      </c>
      <c r="BA107" s="209">
        <f t="shared" si="1"/>
        <v>0</v>
      </c>
      <c r="BB107" s="209">
        <f t="shared" si="2"/>
        <v>0</v>
      </c>
      <c r="BC107" s="209">
        <f t="shared" si="3"/>
        <v>0</v>
      </c>
      <c r="BD107" s="209">
        <f t="shared" si="4"/>
        <v>0</v>
      </c>
      <c r="BE107" s="209">
        <f t="shared" si="5"/>
        <v>0</v>
      </c>
      <c r="BF107" s="209">
        <f t="shared" si="6"/>
        <v>0</v>
      </c>
      <c r="BG107" s="209">
        <f t="shared" si="7"/>
        <v>0</v>
      </c>
      <c r="BH107" s="209">
        <f t="shared" si="8"/>
        <v>0</v>
      </c>
      <c r="BI107" s="209">
        <f t="shared" si="9"/>
        <v>0</v>
      </c>
      <c r="BJ107" s="209">
        <f t="shared" si="10"/>
        <v>0</v>
      </c>
      <c r="BK107" s="209">
        <f t="shared" si="11"/>
        <v>0</v>
      </c>
      <c r="BL107" s="209">
        <f t="shared" si="12"/>
        <v>0</v>
      </c>
      <c r="BM107" s="209">
        <f t="shared" si="13"/>
        <v>0</v>
      </c>
    </row>
    <row r="108" spans="2:65" s="184" customFormat="1" ht="21" customHeight="1">
      <c r="B108" s="199">
        <f t="shared" si="15"/>
        <v>53</v>
      </c>
      <c r="C108" s="699"/>
      <c r="D108" s="694"/>
      <c r="E108" s="186"/>
      <c r="F108" s="200"/>
      <c r="G108" s="203"/>
      <c r="H108" s="210"/>
      <c r="I108" s="200"/>
      <c r="J108" s="201"/>
      <c r="K108" s="210"/>
      <c r="L108" s="202"/>
      <c r="M108" s="201"/>
      <c r="N108" s="210"/>
      <c r="O108" s="202"/>
      <c r="P108" s="201"/>
      <c r="Q108" s="210"/>
      <c r="R108" s="200"/>
      <c r="S108" s="201"/>
      <c r="T108" s="210"/>
      <c r="U108" s="200"/>
      <c r="V108" s="201"/>
      <c r="W108" s="210"/>
      <c r="X108" s="200"/>
      <c r="Y108" s="201"/>
      <c r="Z108" s="210"/>
      <c r="AA108" s="200"/>
      <c r="AB108" s="201"/>
      <c r="AC108" s="210"/>
      <c r="AD108" s="200"/>
      <c r="AE108" s="201"/>
      <c r="AF108" s="210"/>
      <c r="AG108" s="200"/>
      <c r="AH108" s="201"/>
      <c r="AI108" s="210"/>
      <c r="AJ108" s="200"/>
      <c r="AK108" s="201"/>
      <c r="AL108" s="210"/>
      <c r="AM108" s="200"/>
      <c r="AN108" s="203"/>
      <c r="AO108" s="204"/>
      <c r="AP108" s="205">
        <f t="shared" si="14"/>
        <v>0</v>
      </c>
      <c r="AQ108" s="206">
        <f t="shared" si="14"/>
        <v>0</v>
      </c>
      <c r="AR108" s="207">
        <f t="shared" si="16"/>
        <v>0</v>
      </c>
      <c r="AS108" s="208">
        <f t="shared" si="17"/>
        <v>0</v>
      </c>
      <c r="BA108" s="209">
        <f t="shared" si="1"/>
        <v>0</v>
      </c>
      <c r="BB108" s="209">
        <f t="shared" si="2"/>
        <v>0</v>
      </c>
      <c r="BC108" s="209">
        <f t="shared" si="3"/>
        <v>0</v>
      </c>
      <c r="BD108" s="209">
        <f t="shared" si="4"/>
        <v>0</v>
      </c>
      <c r="BE108" s="209">
        <f t="shared" si="5"/>
        <v>0</v>
      </c>
      <c r="BF108" s="209">
        <f t="shared" si="6"/>
        <v>0</v>
      </c>
      <c r="BG108" s="209">
        <f t="shared" si="7"/>
        <v>0</v>
      </c>
      <c r="BH108" s="209">
        <f t="shared" si="8"/>
        <v>0</v>
      </c>
      <c r="BI108" s="209">
        <f t="shared" si="9"/>
        <v>0</v>
      </c>
      <c r="BJ108" s="209">
        <f t="shared" si="10"/>
        <v>0</v>
      </c>
      <c r="BK108" s="209">
        <f t="shared" si="11"/>
        <v>0</v>
      </c>
      <c r="BL108" s="209">
        <f t="shared" si="12"/>
        <v>0</v>
      </c>
      <c r="BM108" s="209">
        <f t="shared" si="13"/>
        <v>0</v>
      </c>
    </row>
    <row r="109" spans="2:65" s="184" customFormat="1" ht="21" customHeight="1">
      <c r="B109" s="199">
        <f t="shared" si="15"/>
        <v>54</v>
      </c>
      <c r="C109" s="699"/>
      <c r="D109" s="694"/>
      <c r="E109" s="186"/>
      <c r="F109" s="200"/>
      <c r="G109" s="203"/>
      <c r="H109" s="210"/>
      <c r="I109" s="200"/>
      <c r="J109" s="201"/>
      <c r="K109" s="210"/>
      <c r="L109" s="202"/>
      <c r="M109" s="201"/>
      <c r="N109" s="210"/>
      <c r="O109" s="202"/>
      <c r="P109" s="201"/>
      <c r="Q109" s="210"/>
      <c r="R109" s="200"/>
      <c r="S109" s="201"/>
      <c r="T109" s="210"/>
      <c r="U109" s="200"/>
      <c r="V109" s="201"/>
      <c r="W109" s="210"/>
      <c r="X109" s="200"/>
      <c r="Y109" s="201"/>
      <c r="Z109" s="210"/>
      <c r="AA109" s="200"/>
      <c r="AB109" s="201"/>
      <c r="AC109" s="210"/>
      <c r="AD109" s="200"/>
      <c r="AE109" s="201"/>
      <c r="AF109" s="210"/>
      <c r="AG109" s="200"/>
      <c r="AH109" s="201"/>
      <c r="AI109" s="210"/>
      <c r="AJ109" s="200"/>
      <c r="AK109" s="201"/>
      <c r="AL109" s="210"/>
      <c r="AM109" s="200"/>
      <c r="AN109" s="203"/>
      <c r="AO109" s="204"/>
      <c r="AP109" s="205">
        <f t="shared" si="14"/>
        <v>0</v>
      </c>
      <c r="AQ109" s="206">
        <f t="shared" si="14"/>
        <v>0</v>
      </c>
      <c r="AR109" s="207">
        <f t="shared" si="16"/>
        <v>0</v>
      </c>
      <c r="AS109" s="208">
        <f t="shared" si="17"/>
        <v>0</v>
      </c>
      <c r="BA109" s="209">
        <f t="shared" si="1"/>
        <v>0</v>
      </c>
      <c r="BB109" s="209">
        <f t="shared" si="2"/>
        <v>0</v>
      </c>
      <c r="BC109" s="209">
        <f t="shared" si="3"/>
        <v>0</v>
      </c>
      <c r="BD109" s="209">
        <f t="shared" si="4"/>
        <v>0</v>
      </c>
      <c r="BE109" s="209">
        <f t="shared" si="5"/>
        <v>0</v>
      </c>
      <c r="BF109" s="209">
        <f t="shared" si="6"/>
        <v>0</v>
      </c>
      <c r="BG109" s="209">
        <f t="shared" si="7"/>
        <v>0</v>
      </c>
      <c r="BH109" s="209">
        <f t="shared" si="8"/>
        <v>0</v>
      </c>
      <c r="BI109" s="209">
        <f t="shared" si="9"/>
        <v>0</v>
      </c>
      <c r="BJ109" s="209">
        <f t="shared" si="10"/>
        <v>0</v>
      </c>
      <c r="BK109" s="209">
        <f t="shared" si="11"/>
        <v>0</v>
      </c>
      <c r="BL109" s="209">
        <f t="shared" si="12"/>
        <v>0</v>
      </c>
      <c r="BM109" s="209">
        <f t="shared" si="13"/>
        <v>0</v>
      </c>
    </row>
    <row r="110" spans="2:65" s="184" customFormat="1" ht="21" customHeight="1">
      <c r="B110" s="199">
        <f t="shared" si="15"/>
        <v>55</v>
      </c>
      <c r="C110" s="699"/>
      <c r="D110" s="694"/>
      <c r="E110" s="186"/>
      <c r="F110" s="200"/>
      <c r="G110" s="203"/>
      <c r="H110" s="210"/>
      <c r="I110" s="200"/>
      <c r="J110" s="201"/>
      <c r="K110" s="210"/>
      <c r="L110" s="202"/>
      <c r="M110" s="201"/>
      <c r="N110" s="210"/>
      <c r="O110" s="202"/>
      <c r="P110" s="201"/>
      <c r="Q110" s="210"/>
      <c r="R110" s="200"/>
      <c r="S110" s="201"/>
      <c r="T110" s="210"/>
      <c r="U110" s="200"/>
      <c r="V110" s="201"/>
      <c r="W110" s="210"/>
      <c r="X110" s="200"/>
      <c r="Y110" s="201"/>
      <c r="Z110" s="210"/>
      <c r="AA110" s="200"/>
      <c r="AB110" s="201"/>
      <c r="AC110" s="210"/>
      <c r="AD110" s="200"/>
      <c r="AE110" s="201"/>
      <c r="AF110" s="210"/>
      <c r="AG110" s="200"/>
      <c r="AH110" s="201"/>
      <c r="AI110" s="210"/>
      <c r="AJ110" s="200"/>
      <c r="AK110" s="201"/>
      <c r="AL110" s="210"/>
      <c r="AM110" s="200"/>
      <c r="AN110" s="203"/>
      <c r="AO110" s="204"/>
      <c r="AP110" s="205">
        <f t="shared" si="14"/>
        <v>0</v>
      </c>
      <c r="AQ110" s="206">
        <f t="shared" si="14"/>
        <v>0</v>
      </c>
      <c r="AR110" s="207">
        <f t="shared" si="16"/>
        <v>0</v>
      </c>
      <c r="AS110" s="208">
        <f t="shared" si="17"/>
        <v>0</v>
      </c>
      <c r="BA110" s="209">
        <f t="shared" si="1"/>
        <v>0</v>
      </c>
      <c r="BB110" s="209">
        <f t="shared" si="2"/>
        <v>0</v>
      </c>
      <c r="BC110" s="209">
        <f t="shared" si="3"/>
        <v>0</v>
      </c>
      <c r="BD110" s="209">
        <f t="shared" si="4"/>
        <v>0</v>
      </c>
      <c r="BE110" s="209">
        <f t="shared" si="5"/>
        <v>0</v>
      </c>
      <c r="BF110" s="209">
        <f t="shared" si="6"/>
        <v>0</v>
      </c>
      <c r="BG110" s="209">
        <f t="shared" si="7"/>
        <v>0</v>
      </c>
      <c r="BH110" s="209">
        <f t="shared" si="8"/>
        <v>0</v>
      </c>
      <c r="BI110" s="209">
        <f t="shared" si="9"/>
        <v>0</v>
      </c>
      <c r="BJ110" s="209">
        <f t="shared" si="10"/>
        <v>0</v>
      </c>
      <c r="BK110" s="209">
        <f t="shared" si="11"/>
        <v>0</v>
      </c>
      <c r="BL110" s="209">
        <f t="shared" si="12"/>
        <v>0</v>
      </c>
      <c r="BM110" s="209">
        <f t="shared" si="13"/>
        <v>0</v>
      </c>
    </row>
    <row r="111" spans="2:65" s="184" customFormat="1" ht="21" customHeight="1">
      <c r="B111" s="199">
        <f t="shared" si="15"/>
        <v>56</v>
      </c>
      <c r="C111" s="699"/>
      <c r="D111" s="694"/>
      <c r="E111" s="186"/>
      <c r="F111" s="200"/>
      <c r="G111" s="203"/>
      <c r="H111" s="210"/>
      <c r="I111" s="200"/>
      <c r="J111" s="201"/>
      <c r="K111" s="210"/>
      <c r="L111" s="202"/>
      <c r="M111" s="201"/>
      <c r="N111" s="210"/>
      <c r="O111" s="202"/>
      <c r="P111" s="201"/>
      <c r="Q111" s="210"/>
      <c r="R111" s="200"/>
      <c r="S111" s="201"/>
      <c r="T111" s="210"/>
      <c r="U111" s="200"/>
      <c r="V111" s="201"/>
      <c r="W111" s="210"/>
      <c r="X111" s="200"/>
      <c r="Y111" s="201"/>
      <c r="Z111" s="210"/>
      <c r="AA111" s="200"/>
      <c r="AB111" s="201"/>
      <c r="AC111" s="210"/>
      <c r="AD111" s="200"/>
      <c r="AE111" s="201"/>
      <c r="AF111" s="210"/>
      <c r="AG111" s="200"/>
      <c r="AH111" s="201"/>
      <c r="AI111" s="210"/>
      <c r="AJ111" s="200"/>
      <c r="AK111" s="201"/>
      <c r="AL111" s="210"/>
      <c r="AM111" s="200"/>
      <c r="AN111" s="203"/>
      <c r="AO111" s="204"/>
      <c r="AP111" s="205">
        <f t="shared" si="14"/>
        <v>0</v>
      </c>
      <c r="AQ111" s="206">
        <f t="shared" si="14"/>
        <v>0</v>
      </c>
      <c r="AR111" s="207">
        <f t="shared" si="16"/>
        <v>0</v>
      </c>
      <c r="AS111" s="208">
        <f t="shared" si="17"/>
        <v>0</v>
      </c>
      <c r="BA111" s="209">
        <f t="shared" si="1"/>
        <v>0</v>
      </c>
      <c r="BB111" s="209">
        <f t="shared" si="2"/>
        <v>0</v>
      </c>
      <c r="BC111" s="209">
        <f t="shared" si="3"/>
        <v>0</v>
      </c>
      <c r="BD111" s="209">
        <f t="shared" si="4"/>
        <v>0</v>
      </c>
      <c r="BE111" s="209">
        <f t="shared" si="5"/>
        <v>0</v>
      </c>
      <c r="BF111" s="209">
        <f t="shared" si="6"/>
        <v>0</v>
      </c>
      <c r="BG111" s="209">
        <f t="shared" si="7"/>
        <v>0</v>
      </c>
      <c r="BH111" s="209">
        <f t="shared" si="8"/>
        <v>0</v>
      </c>
      <c r="BI111" s="209">
        <f t="shared" si="9"/>
        <v>0</v>
      </c>
      <c r="BJ111" s="209">
        <f t="shared" si="10"/>
        <v>0</v>
      </c>
      <c r="BK111" s="209">
        <f t="shared" si="11"/>
        <v>0</v>
      </c>
      <c r="BL111" s="209">
        <f t="shared" si="12"/>
        <v>0</v>
      </c>
      <c r="BM111" s="209">
        <f t="shared" si="13"/>
        <v>0</v>
      </c>
    </row>
    <row r="112" spans="2:65" s="184" customFormat="1" ht="21" customHeight="1">
      <c r="B112" s="199">
        <f t="shared" si="15"/>
        <v>57</v>
      </c>
      <c r="C112" s="699"/>
      <c r="D112" s="694"/>
      <c r="E112" s="186"/>
      <c r="F112" s="200"/>
      <c r="G112" s="203"/>
      <c r="H112" s="210"/>
      <c r="I112" s="200"/>
      <c r="J112" s="201"/>
      <c r="K112" s="210"/>
      <c r="L112" s="202"/>
      <c r="M112" s="201"/>
      <c r="N112" s="210"/>
      <c r="O112" s="202"/>
      <c r="P112" s="201"/>
      <c r="Q112" s="210"/>
      <c r="R112" s="200"/>
      <c r="S112" s="201"/>
      <c r="T112" s="210"/>
      <c r="U112" s="200"/>
      <c r="V112" s="201"/>
      <c r="W112" s="210"/>
      <c r="X112" s="200"/>
      <c r="Y112" s="201"/>
      <c r="Z112" s="210"/>
      <c r="AA112" s="200"/>
      <c r="AB112" s="201"/>
      <c r="AC112" s="210"/>
      <c r="AD112" s="200"/>
      <c r="AE112" s="201"/>
      <c r="AF112" s="210"/>
      <c r="AG112" s="200"/>
      <c r="AH112" s="201"/>
      <c r="AI112" s="210"/>
      <c r="AJ112" s="200"/>
      <c r="AK112" s="201"/>
      <c r="AL112" s="210"/>
      <c r="AM112" s="200"/>
      <c r="AN112" s="203"/>
      <c r="AO112" s="204"/>
      <c r="AP112" s="205">
        <f t="shared" si="14"/>
        <v>0</v>
      </c>
      <c r="AQ112" s="206">
        <f t="shared" si="14"/>
        <v>0</v>
      </c>
      <c r="AR112" s="207">
        <f t="shared" si="16"/>
        <v>0</v>
      </c>
      <c r="AS112" s="208">
        <f t="shared" si="17"/>
        <v>0</v>
      </c>
      <c r="BA112" s="209">
        <f t="shared" si="1"/>
        <v>0</v>
      </c>
      <c r="BB112" s="209">
        <f t="shared" si="2"/>
        <v>0</v>
      </c>
      <c r="BC112" s="209">
        <f t="shared" si="3"/>
        <v>0</v>
      </c>
      <c r="BD112" s="209">
        <f t="shared" si="4"/>
        <v>0</v>
      </c>
      <c r="BE112" s="209">
        <f t="shared" si="5"/>
        <v>0</v>
      </c>
      <c r="BF112" s="209">
        <f t="shared" si="6"/>
        <v>0</v>
      </c>
      <c r="BG112" s="209">
        <f t="shared" si="7"/>
        <v>0</v>
      </c>
      <c r="BH112" s="209">
        <f t="shared" si="8"/>
        <v>0</v>
      </c>
      <c r="BI112" s="209">
        <f t="shared" si="9"/>
        <v>0</v>
      </c>
      <c r="BJ112" s="209">
        <f t="shared" si="10"/>
        <v>0</v>
      </c>
      <c r="BK112" s="209">
        <f t="shared" si="11"/>
        <v>0</v>
      </c>
      <c r="BL112" s="209">
        <f t="shared" si="12"/>
        <v>0</v>
      </c>
      <c r="BM112" s="209">
        <f t="shared" si="13"/>
        <v>0</v>
      </c>
    </row>
    <row r="113" spans="2:66" s="184" customFormat="1" ht="21" customHeight="1">
      <c r="B113" s="199">
        <f t="shared" si="15"/>
        <v>58</v>
      </c>
      <c r="C113" s="699"/>
      <c r="D113" s="694"/>
      <c r="E113" s="186"/>
      <c r="F113" s="200"/>
      <c r="G113" s="203"/>
      <c r="H113" s="210"/>
      <c r="I113" s="200"/>
      <c r="J113" s="201"/>
      <c r="K113" s="210"/>
      <c r="L113" s="202"/>
      <c r="M113" s="201"/>
      <c r="N113" s="210"/>
      <c r="O113" s="202"/>
      <c r="P113" s="201"/>
      <c r="Q113" s="210"/>
      <c r="R113" s="200"/>
      <c r="S113" s="201"/>
      <c r="T113" s="210"/>
      <c r="U113" s="200"/>
      <c r="V113" s="201"/>
      <c r="W113" s="210"/>
      <c r="X113" s="200"/>
      <c r="Y113" s="201"/>
      <c r="Z113" s="210"/>
      <c r="AA113" s="200"/>
      <c r="AB113" s="201"/>
      <c r="AC113" s="210"/>
      <c r="AD113" s="200"/>
      <c r="AE113" s="201"/>
      <c r="AF113" s="210"/>
      <c r="AG113" s="200"/>
      <c r="AH113" s="201"/>
      <c r="AI113" s="210"/>
      <c r="AJ113" s="200"/>
      <c r="AK113" s="201"/>
      <c r="AL113" s="210"/>
      <c r="AM113" s="200"/>
      <c r="AN113" s="203"/>
      <c r="AO113" s="204"/>
      <c r="AP113" s="205">
        <f t="shared" si="14"/>
        <v>0</v>
      </c>
      <c r="AQ113" s="206">
        <f t="shared" si="14"/>
        <v>0</v>
      </c>
      <c r="AR113" s="207">
        <f t="shared" si="16"/>
        <v>0</v>
      </c>
      <c r="AS113" s="208">
        <f t="shared" si="17"/>
        <v>0</v>
      </c>
      <c r="BA113" s="209">
        <f t="shared" si="1"/>
        <v>0</v>
      </c>
      <c r="BB113" s="209">
        <f t="shared" si="2"/>
        <v>0</v>
      </c>
      <c r="BC113" s="209">
        <f t="shared" si="3"/>
        <v>0</v>
      </c>
      <c r="BD113" s="209">
        <f t="shared" si="4"/>
        <v>0</v>
      </c>
      <c r="BE113" s="209">
        <f t="shared" si="5"/>
        <v>0</v>
      </c>
      <c r="BF113" s="209">
        <f t="shared" si="6"/>
        <v>0</v>
      </c>
      <c r="BG113" s="209">
        <f t="shared" si="7"/>
        <v>0</v>
      </c>
      <c r="BH113" s="209">
        <f t="shared" si="8"/>
        <v>0</v>
      </c>
      <c r="BI113" s="209">
        <f t="shared" si="9"/>
        <v>0</v>
      </c>
      <c r="BJ113" s="209">
        <f t="shared" si="10"/>
        <v>0</v>
      </c>
      <c r="BK113" s="209">
        <f t="shared" si="11"/>
        <v>0</v>
      </c>
      <c r="BL113" s="209">
        <f t="shared" si="12"/>
        <v>0</v>
      </c>
      <c r="BM113" s="209">
        <f t="shared" si="13"/>
        <v>0</v>
      </c>
    </row>
    <row r="114" spans="2:66" s="184" customFormat="1" ht="21" customHeight="1">
      <c r="B114" s="199">
        <f t="shared" si="15"/>
        <v>59</v>
      </c>
      <c r="C114" s="699"/>
      <c r="D114" s="694"/>
      <c r="E114" s="186"/>
      <c r="F114" s="200"/>
      <c r="G114" s="203"/>
      <c r="H114" s="210"/>
      <c r="I114" s="200"/>
      <c r="J114" s="201"/>
      <c r="K114" s="210"/>
      <c r="L114" s="202"/>
      <c r="M114" s="201"/>
      <c r="N114" s="210"/>
      <c r="O114" s="202"/>
      <c r="P114" s="201"/>
      <c r="Q114" s="210"/>
      <c r="R114" s="200"/>
      <c r="S114" s="201"/>
      <c r="T114" s="210"/>
      <c r="U114" s="200"/>
      <c r="V114" s="201"/>
      <c r="W114" s="210"/>
      <c r="X114" s="200"/>
      <c r="Y114" s="201"/>
      <c r="Z114" s="210"/>
      <c r="AA114" s="200"/>
      <c r="AB114" s="201"/>
      <c r="AC114" s="210"/>
      <c r="AD114" s="200"/>
      <c r="AE114" s="201"/>
      <c r="AF114" s="210"/>
      <c r="AG114" s="200"/>
      <c r="AH114" s="201"/>
      <c r="AI114" s="210"/>
      <c r="AJ114" s="200"/>
      <c r="AK114" s="201"/>
      <c r="AL114" s="210"/>
      <c r="AM114" s="200"/>
      <c r="AN114" s="203"/>
      <c r="AO114" s="204"/>
      <c r="AP114" s="205">
        <f t="shared" si="14"/>
        <v>0</v>
      </c>
      <c r="AQ114" s="206">
        <f t="shared" si="14"/>
        <v>0</v>
      </c>
      <c r="AR114" s="207">
        <f t="shared" si="16"/>
        <v>0</v>
      </c>
      <c r="AS114" s="208">
        <f t="shared" si="17"/>
        <v>0</v>
      </c>
      <c r="BA114" s="209">
        <f t="shared" si="1"/>
        <v>0</v>
      </c>
      <c r="BB114" s="209">
        <f t="shared" si="2"/>
        <v>0</v>
      </c>
      <c r="BC114" s="209">
        <f t="shared" si="3"/>
        <v>0</v>
      </c>
      <c r="BD114" s="209">
        <f t="shared" si="4"/>
        <v>0</v>
      </c>
      <c r="BE114" s="209">
        <f t="shared" si="5"/>
        <v>0</v>
      </c>
      <c r="BF114" s="209">
        <f t="shared" si="6"/>
        <v>0</v>
      </c>
      <c r="BG114" s="209">
        <f t="shared" si="7"/>
        <v>0</v>
      </c>
      <c r="BH114" s="209">
        <f t="shared" si="8"/>
        <v>0</v>
      </c>
      <c r="BI114" s="209">
        <f t="shared" si="9"/>
        <v>0</v>
      </c>
      <c r="BJ114" s="209">
        <f t="shared" si="10"/>
        <v>0</v>
      </c>
      <c r="BK114" s="209">
        <f t="shared" si="11"/>
        <v>0</v>
      </c>
      <c r="BL114" s="209">
        <f t="shared" si="12"/>
        <v>0</v>
      </c>
      <c r="BM114" s="209">
        <f t="shared" si="13"/>
        <v>0</v>
      </c>
    </row>
    <row r="115" spans="2:66" s="184" customFormat="1" ht="21" customHeight="1">
      <c r="B115" s="199">
        <f t="shared" si="15"/>
        <v>60</v>
      </c>
      <c r="C115" s="699"/>
      <c r="D115" s="694"/>
      <c r="E115" s="186"/>
      <c r="F115" s="200"/>
      <c r="G115" s="203"/>
      <c r="H115" s="210"/>
      <c r="I115" s="200"/>
      <c r="J115" s="201"/>
      <c r="K115" s="210"/>
      <c r="L115" s="202"/>
      <c r="M115" s="201"/>
      <c r="N115" s="210"/>
      <c r="O115" s="202"/>
      <c r="P115" s="201"/>
      <c r="Q115" s="210"/>
      <c r="R115" s="200"/>
      <c r="S115" s="201"/>
      <c r="T115" s="210"/>
      <c r="U115" s="200"/>
      <c r="V115" s="201"/>
      <c r="W115" s="210"/>
      <c r="X115" s="200"/>
      <c r="Y115" s="201"/>
      <c r="Z115" s="210"/>
      <c r="AA115" s="200"/>
      <c r="AB115" s="201"/>
      <c r="AC115" s="210"/>
      <c r="AD115" s="200"/>
      <c r="AE115" s="201"/>
      <c r="AF115" s="210"/>
      <c r="AG115" s="200"/>
      <c r="AH115" s="201"/>
      <c r="AI115" s="210"/>
      <c r="AJ115" s="200"/>
      <c r="AK115" s="201"/>
      <c r="AL115" s="210"/>
      <c r="AM115" s="200"/>
      <c r="AN115" s="203"/>
      <c r="AO115" s="204"/>
      <c r="AP115" s="205">
        <f t="shared" si="14"/>
        <v>0</v>
      </c>
      <c r="AQ115" s="206">
        <f t="shared" si="14"/>
        <v>0</v>
      </c>
      <c r="AR115" s="207">
        <f t="shared" si="16"/>
        <v>0</v>
      </c>
      <c r="AS115" s="208">
        <f t="shared" si="17"/>
        <v>0</v>
      </c>
      <c r="BA115" s="209">
        <f t="shared" si="1"/>
        <v>0</v>
      </c>
      <c r="BB115" s="209">
        <f t="shared" si="2"/>
        <v>0</v>
      </c>
      <c r="BC115" s="209">
        <f t="shared" si="3"/>
        <v>0</v>
      </c>
      <c r="BD115" s="209">
        <f t="shared" si="4"/>
        <v>0</v>
      </c>
      <c r="BE115" s="209">
        <f t="shared" si="5"/>
        <v>0</v>
      </c>
      <c r="BF115" s="209">
        <f t="shared" si="6"/>
        <v>0</v>
      </c>
      <c r="BG115" s="209">
        <f t="shared" si="7"/>
        <v>0</v>
      </c>
      <c r="BH115" s="209">
        <f t="shared" si="8"/>
        <v>0</v>
      </c>
      <c r="BI115" s="209">
        <f t="shared" si="9"/>
        <v>0</v>
      </c>
      <c r="BJ115" s="209">
        <f t="shared" si="10"/>
        <v>0</v>
      </c>
      <c r="BK115" s="209">
        <f t="shared" si="11"/>
        <v>0</v>
      </c>
      <c r="BL115" s="209">
        <f t="shared" si="12"/>
        <v>0</v>
      </c>
      <c r="BM115" s="209">
        <f t="shared" si="13"/>
        <v>0</v>
      </c>
    </row>
    <row r="116" spans="2:66" s="184" customFormat="1" ht="21" customHeight="1">
      <c r="B116" s="199">
        <f t="shared" si="15"/>
        <v>61</v>
      </c>
      <c r="C116" s="699"/>
      <c r="D116" s="694"/>
      <c r="E116" s="186"/>
      <c r="F116" s="200"/>
      <c r="G116" s="203"/>
      <c r="H116" s="210"/>
      <c r="I116" s="200"/>
      <c r="J116" s="201"/>
      <c r="K116" s="210"/>
      <c r="L116" s="202"/>
      <c r="M116" s="201"/>
      <c r="N116" s="210"/>
      <c r="O116" s="202"/>
      <c r="P116" s="201"/>
      <c r="Q116" s="210"/>
      <c r="R116" s="200"/>
      <c r="S116" s="201"/>
      <c r="T116" s="210"/>
      <c r="U116" s="200"/>
      <c r="V116" s="201"/>
      <c r="W116" s="210"/>
      <c r="X116" s="200"/>
      <c r="Y116" s="201"/>
      <c r="Z116" s="210"/>
      <c r="AA116" s="200"/>
      <c r="AB116" s="201"/>
      <c r="AC116" s="210"/>
      <c r="AD116" s="200"/>
      <c r="AE116" s="201"/>
      <c r="AF116" s="210"/>
      <c r="AG116" s="200"/>
      <c r="AH116" s="201"/>
      <c r="AI116" s="210"/>
      <c r="AJ116" s="200"/>
      <c r="AK116" s="201"/>
      <c r="AL116" s="210"/>
      <c r="AM116" s="200"/>
      <c r="AN116" s="203"/>
      <c r="AO116" s="204"/>
      <c r="AP116" s="205">
        <f t="shared" si="14"/>
        <v>0</v>
      </c>
      <c r="AQ116" s="206">
        <f t="shared" si="14"/>
        <v>0</v>
      </c>
      <c r="AR116" s="207">
        <f t="shared" si="16"/>
        <v>0</v>
      </c>
      <c r="AS116" s="208">
        <f t="shared" si="17"/>
        <v>0</v>
      </c>
      <c r="BA116" s="209">
        <f t="shared" si="1"/>
        <v>0</v>
      </c>
      <c r="BB116" s="209">
        <f t="shared" si="2"/>
        <v>0</v>
      </c>
      <c r="BC116" s="209">
        <f t="shared" si="3"/>
        <v>0</v>
      </c>
      <c r="BD116" s="209">
        <f t="shared" si="4"/>
        <v>0</v>
      </c>
      <c r="BE116" s="209">
        <f t="shared" si="5"/>
        <v>0</v>
      </c>
      <c r="BF116" s="209">
        <f t="shared" si="6"/>
        <v>0</v>
      </c>
      <c r="BG116" s="209">
        <f t="shared" si="7"/>
        <v>0</v>
      </c>
      <c r="BH116" s="209">
        <f t="shared" si="8"/>
        <v>0</v>
      </c>
      <c r="BI116" s="209">
        <f t="shared" si="9"/>
        <v>0</v>
      </c>
      <c r="BJ116" s="209">
        <f t="shared" si="10"/>
        <v>0</v>
      </c>
      <c r="BK116" s="209">
        <f t="shared" si="11"/>
        <v>0</v>
      </c>
      <c r="BL116" s="209">
        <f t="shared" si="12"/>
        <v>0</v>
      </c>
      <c r="BM116" s="209">
        <f t="shared" si="13"/>
        <v>0</v>
      </c>
    </row>
    <row r="117" spans="2:66" s="184" customFormat="1" ht="21" customHeight="1">
      <c r="B117" s="199">
        <f t="shared" si="15"/>
        <v>62</v>
      </c>
      <c r="C117" s="699"/>
      <c r="D117" s="694"/>
      <c r="E117" s="186"/>
      <c r="F117" s="200"/>
      <c r="G117" s="203"/>
      <c r="H117" s="210"/>
      <c r="I117" s="200"/>
      <c r="J117" s="201"/>
      <c r="K117" s="210"/>
      <c r="L117" s="202"/>
      <c r="M117" s="201"/>
      <c r="N117" s="210"/>
      <c r="O117" s="202"/>
      <c r="P117" s="201"/>
      <c r="Q117" s="210"/>
      <c r="R117" s="200"/>
      <c r="S117" s="201"/>
      <c r="T117" s="210"/>
      <c r="U117" s="200"/>
      <c r="V117" s="201"/>
      <c r="W117" s="210"/>
      <c r="X117" s="200"/>
      <c r="Y117" s="201"/>
      <c r="Z117" s="210"/>
      <c r="AA117" s="200"/>
      <c r="AB117" s="201"/>
      <c r="AC117" s="210"/>
      <c r="AD117" s="200"/>
      <c r="AE117" s="201"/>
      <c r="AF117" s="210"/>
      <c r="AG117" s="200"/>
      <c r="AH117" s="201"/>
      <c r="AI117" s="210"/>
      <c r="AJ117" s="200"/>
      <c r="AK117" s="201"/>
      <c r="AL117" s="210"/>
      <c r="AM117" s="200"/>
      <c r="AN117" s="203"/>
      <c r="AO117" s="204"/>
      <c r="AP117" s="205">
        <f t="shared" si="14"/>
        <v>0</v>
      </c>
      <c r="AQ117" s="206">
        <f t="shared" si="14"/>
        <v>0</v>
      </c>
      <c r="AR117" s="207">
        <f t="shared" si="16"/>
        <v>0</v>
      </c>
      <c r="AS117" s="208">
        <f t="shared" si="17"/>
        <v>0</v>
      </c>
      <c r="BA117" s="209">
        <f t="shared" si="1"/>
        <v>0</v>
      </c>
      <c r="BB117" s="209">
        <f t="shared" si="2"/>
        <v>0</v>
      </c>
      <c r="BC117" s="209">
        <f t="shared" si="3"/>
        <v>0</v>
      </c>
      <c r="BD117" s="209">
        <f t="shared" si="4"/>
        <v>0</v>
      </c>
      <c r="BE117" s="209">
        <f t="shared" si="5"/>
        <v>0</v>
      </c>
      <c r="BF117" s="209">
        <f t="shared" si="6"/>
        <v>0</v>
      </c>
      <c r="BG117" s="209">
        <f t="shared" si="7"/>
        <v>0</v>
      </c>
      <c r="BH117" s="209">
        <f t="shared" si="8"/>
        <v>0</v>
      </c>
      <c r="BI117" s="209">
        <f t="shared" si="9"/>
        <v>0</v>
      </c>
      <c r="BJ117" s="209">
        <f t="shared" si="10"/>
        <v>0</v>
      </c>
      <c r="BK117" s="209">
        <f t="shared" si="11"/>
        <v>0</v>
      </c>
      <c r="BL117" s="209">
        <f t="shared" si="12"/>
        <v>0</v>
      </c>
      <c r="BM117" s="209">
        <f t="shared" si="13"/>
        <v>0</v>
      </c>
    </row>
    <row r="118" spans="2:66" s="184" customFormat="1" ht="21" customHeight="1">
      <c r="B118" s="199">
        <f t="shared" si="15"/>
        <v>63</v>
      </c>
      <c r="C118" s="699"/>
      <c r="D118" s="694"/>
      <c r="E118" s="186"/>
      <c r="F118" s="200"/>
      <c r="G118" s="203"/>
      <c r="H118" s="210"/>
      <c r="I118" s="200"/>
      <c r="J118" s="201"/>
      <c r="K118" s="210"/>
      <c r="L118" s="202"/>
      <c r="M118" s="201"/>
      <c r="N118" s="210"/>
      <c r="O118" s="202"/>
      <c r="P118" s="201"/>
      <c r="Q118" s="210"/>
      <c r="R118" s="200"/>
      <c r="S118" s="201"/>
      <c r="T118" s="210"/>
      <c r="U118" s="200"/>
      <c r="V118" s="201"/>
      <c r="W118" s="210"/>
      <c r="X118" s="200"/>
      <c r="Y118" s="201"/>
      <c r="Z118" s="210"/>
      <c r="AA118" s="200"/>
      <c r="AB118" s="201"/>
      <c r="AC118" s="210"/>
      <c r="AD118" s="200"/>
      <c r="AE118" s="201"/>
      <c r="AF118" s="210"/>
      <c r="AG118" s="200"/>
      <c r="AH118" s="201"/>
      <c r="AI118" s="210"/>
      <c r="AJ118" s="200"/>
      <c r="AK118" s="201"/>
      <c r="AL118" s="210"/>
      <c r="AM118" s="200"/>
      <c r="AN118" s="203"/>
      <c r="AO118" s="204"/>
      <c r="AP118" s="205">
        <f t="shared" si="14"/>
        <v>0</v>
      </c>
      <c r="AQ118" s="206">
        <f t="shared" si="14"/>
        <v>0</v>
      </c>
      <c r="AR118" s="207">
        <f t="shared" si="16"/>
        <v>0</v>
      </c>
      <c r="AS118" s="208">
        <f t="shared" si="17"/>
        <v>0</v>
      </c>
      <c r="BA118" s="209">
        <f t="shared" si="1"/>
        <v>0</v>
      </c>
      <c r="BB118" s="209">
        <f t="shared" si="2"/>
        <v>0</v>
      </c>
      <c r="BC118" s="209">
        <f t="shared" si="3"/>
        <v>0</v>
      </c>
      <c r="BD118" s="209">
        <f t="shared" si="4"/>
        <v>0</v>
      </c>
      <c r="BE118" s="209">
        <f t="shared" si="5"/>
        <v>0</v>
      </c>
      <c r="BF118" s="209">
        <f t="shared" si="6"/>
        <v>0</v>
      </c>
      <c r="BG118" s="209">
        <f t="shared" si="7"/>
        <v>0</v>
      </c>
      <c r="BH118" s="209">
        <f t="shared" si="8"/>
        <v>0</v>
      </c>
      <c r="BI118" s="209">
        <f t="shared" si="9"/>
        <v>0</v>
      </c>
      <c r="BJ118" s="209">
        <f t="shared" si="10"/>
        <v>0</v>
      </c>
      <c r="BK118" s="209">
        <f t="shared" si="11"/>
        <v>0</v>
      </c>
      <c r="BL118" s="209">
        <f t="shared" si="12"/>
        <v>0</v>
      </c>
      <c r="BM118" s="209">
        <f t="shared" si="13"/>
        <v>0</v>
      </c>
    </row>
    <row r="119" spans="2:66" s="184" customFormat="1" ht="21" customHeight="1">
      <c r="B119" s="199">
        <f t="shared" si="15"/>
        <v>64</v>
      </c>
      <c r="C119" s="699"/>
      <c r="D119" s="694"/>
      <c r="E119" s="186"/>
      <c r="F119" s="200"/>
      <c r="G119" s="203"/>
      <c r="H119" s="210"/>
      <c r="I119" s="200"/>
      <c r="J119" s="201"/>
      <c r="K119" s="210"/>
      <c r="L119" s="202"/>
      <c r="M119" s="201"/>
      <c r="N119" s="210"/>
      <c r="O119" s="202"/>
      <c r="P119" s="201"/>
      <c r="Q119" s="210"/>
      <c r="R119" s="200"/>
      <c r="S119" s="201"/>
      <c r="T119" s="210"/>
      <c r="U119" s="200"/>
      <c r="V119" s="201"/>
      <c r="W119" s="210"/>
      <c r="X119" s="200"/>
      <c r="Y119" s="201"/>
      <c r="Z119" s="210"/>
      <c r="AA119" s="200"/>
      <c r="AB119" s="201"/>
      <c r="AC119" s="210"/>
      <c r="AD119" s="200"/>
      <c r="AE119" s="201"/>
      <c r="AF119" s="210"/>
      <c r="AG119" s="200"/>
      <c r="AH119" s="201"/>
      <c r="AI119" s="210"/>
      <c r="AJ119" s="200"/>
      <c r="AK119" s="201"/>
      <c r="AL119" s="210"/>
      <c r="AM119" s="200"/>
      <c r="AN119" s="203"/>
      <c r="AO119" s="204"/>
      <c r="AP119" s="205">
        <f t="shared" si="14"/>
        <v>0</v>
      </c>
      <c r="AQ119" s="206">
        <f t="shared" si="14"/>
        <v>0</v>
      </c>
      <c r="AR119" s="207">
        <f t="shared" si="16"/>
        <v>0</v>
      </c>
      <c r="AS119" s="208">
        <f t="shared" si="17"/>
        <v>0</v>
      </c>
      <c r="BA119" s="209">
        <f t="shared" si="1"/>
        <v>0</v>
      </c>
      <c r="BB119" s="209">
        <f t="shared" si="2"/>
        <v>0</v>
      </c>
      <c r="BC119" s="209">
        <f t="shared" si="3"/>
        <v>0</v>
      </c>
      <c r="BD119" s="209">
        <f t="shared" si="4"/>
        <v>0</v>
      </c>
      <c r="BE119" s="209">
        <f t="shared" si="5"/>
        <v>0</v>
      </c>
      <c r="BF119" s="209">
        <f t="shared" si="6"/>
        <v>0</v>
      </c>
      <c r="BG119" s="209">
        <f t="shared" si="7"/>
        <v>0</v>
      </c>
      <c r="BH119" s="209">
        <f t="shared" si="8"/>
        <v>0</v>
      </c>
      <c r="BI119" s="209">
        <f t="shared" si="9"/>
        <v>0</v>
      </c>
      <c r="BJ119" s="209">
        <f t="shared" si="10"/>
        <v>0</v>
      </c>
      <c r="BK119" s="209">
        <f t="shared" si="11"/>
        <v>0</v>
      </c>
      <c r="BL119" s="209">
        <f t="shared" si="12"/>
        <v>0</v>
      </c>
      <c r="BM119" s="209">
        <f t="shared" si="13"/>
        <v>0</v>
      </c>
    </row>
    <row r="120" spans="2:66" s="184" customFormat="1" ht="21" customHeight="1">
      <c r="B120" s="199">
        <f t="shared" si="15"/>
        <v>65</v>
      </c>
      <c r="C120" s="699"/>
      <c r="D120" s="694"/>
      <c r="E120" s="186"/>
      <c r="F120" s="200"/>
      <c r="G120" s="203"/>
      <c r="H120" s="210"/>
      <c r="I120" s="200"/>
      <c r="J120" s="201"/>
      <c r="K120" s="210"/>
      <c r="L120" s="202"/>
      <c r="M120" s="201"/>
      <c r="N120" s="210"/>
      <c r="O120" s="202"/>
      <c r="P120" s="201"/>
      <c r="Q120" s="210"/>
      <c r="R120" s="200"/>
      <c r="S120" s="201"/>
      <c r="T120" s="210"/>
      <c r="U120" s="200"/>
      <c r="V120" s="201"/>
      <c r="W120" s="210"/>
      <c r="X120" s="200"/>
      <c r="Y120" s="201"/>
      <c r="Z120" s="210"/>
      <c r="AA120" s="200"/>
      <c r="AB120" s="201"/>
      <c r="AC120" s="210"/>
      <c r="AD120" s="200"/>
      <c r="AE120" s="201"/>
      <c r="AF120" s="210"/>
      <c r="AG120" s="200"/>
      <c r="AH120" s="201"/>
      <c r="AI120" s="210"/>
      <c r="AJ120" s="200"/>
      <c r="AK120" s="201"/>
      <c r="AL120" s="210"/>
      <c r="AM120" s="200"/>
      <c r="AN120" s="203"/>
      <c r="AO120" s="204"/>
      <c r="AP120" s="205">
        <f t="shared" si="14"/>
        <v>0</v>
      </c>
      <c r="AQ120" s="206">
        <f t="shared" si="14"/>
        <v>0</v>
      </c>
      <c r="AR120" s="207">
        <f t="shared" si="16"/>
        <v>0</v>
      </c>
      <c r="AS120" s="208">
        <f t="shared" si="17"/>
        <v>0</v>
      </c>
      <c r="BA120" s="209">
        <f t="shared" ref="BA120:BA135" si="19">$G120</f>
        <v>0</v>
      </c>
      <c r="BB120" s="209">
        <f t="shared" ref="BB120:BB135" si="20">$J120</f>
        <v>0</v>
      </c>
      <c r="BC120" s="209">
        <f t="shared" ref="BC120:BC135" si="21">$M120</f>
        <v>0</v>
      </c>
      <c r="BD120" s="209">
        <f t="shared" ref="BD120:BD135" si="22">$P120</f>
        <v>0</v>
      </c>
      <c r="BE120" s="209">
        <f t="shared" ref="BE120:BE135" si="23">$S120</f>
        <v>0</v>
      </c>
      <c r="BF120" s="209">
        <f t="shared" ref="BF120:BF135" si="24">$V120</f>
        <v>0</v>
      </c>
      <c r="BG120" s="209">
        <f t="shared" ref="BG120:BG135" si="25">$Y120</f>
        <v>0</v>
      </c>
      <c r="BH120" s="209">
        <f t="shared" ref="BH120:BH135" si="26">$AB120</f>
        <v>0</v>
      </c>
      <c r="BI120" s="209">
        <f t="shared" ref="BI120:BI135" si="27">$AE120</f>
        <v>0</v>
      </c>
      <c r="BJ120" s="209">
        <f t="shared" ref="BJ120:BJ135" si="28">$AH120</f>
        <v>0</v>
      </c>
      <c r="BK120" s="209">
        <f t="shared" ref="BK120:BK135" si="29">$AK120</f>
        <v>0</v>
      </c>
      <c r="BL120" s="209">
        <f t="shared" ref="BL120:BL135" si="30">$AN120</f>
        <v>0</v>
      </c>
      <c r="BM120" s="209">
        <f t="shared" ref="BM120:BM135" si="31">SUM($BA120:$BL120)+$AO120</f>
        <v>0</v>
      </c>
    </row>
    <row r="121" spans="2:66" s="184" customFormat="1" ht="21" customHeight="1">
      <c r="B121" s="199">
        <f t="shared" si="15"/>
        <v>66</v>
      </c>
      <c r="C121" s="699"/>
      <c r="D121" s="694"/>
      <c r="E121" s="186"/>
      <c r="F121" s="200"/>
      <c r="G121" s="203"/>
      <c r="H121" s="210"/>
      <c r="I121" s="200"/>
      <c r="J121" s="201"/>
      <c r="K121" s="210"/>
      <c r="L121" s="202"/>
      <c r="M121" s="201"/>
      <c r="N121" s="210"/>
      <c r="O121" s="202"/>
      <c r="P121" s="201"/>
      <c r="Q121" s="210"/>
      <c r="R121" s="200"/>
      <c r="S121" s="201"/>
      <c r="T121" s="210"/>
      <c r="U121" s="200"/>
      <c r="V121" s="201"/>
      <c r="W121" s="210"/>
      <c r="X121" s="200"/>
      <c r="Y121" s="201"/>
      <c r="Z121" s="210"/>
      <c r="AA121" s="200"/>
      <c r="AB121" s="201"/>
      <c r="AC121" s="210"/>
      <c r="AD121" s="200"/>
      <c r="AE121" s="201"/>
      <c r="AF121" s="210"/>
      <c r="AG121" s="200"/>
      <c r="AH121" s="201"/>
      <c r="AI121" s="210"/>
      <c r="AJ121" s="200"/>
      <c r="AK121" s="201"/>
      <c r="AL121" s="210"/>
      <c r="AM121" s="200"/>
      <c r="AN121" s="203"/>
      <c r="AO121" s="204"/>
      <c r="AP121" s="205">
        <f t="shared" ref="AP121:AQ135" si="32">SUM(E121,H121,K121,N121,Q121,T121,W121,Z121,AC121,AF121,AI121,AL121)</f>
        <v>0</v>
      </c>
      <c r="AQ121" s="206">
        <f t="shared" si="32"/>
        <v>0</v>
      </c>
      <c r="AR121" s="207">
        <f t="shared" si="16"/>
        <v>0</v>
      </c>
      <c r="AS121" s="208">
        <f t="shared" si="17"/>
        <v>0</v>
      </c>
      <c r="BA121" s="209">
        <f t="shared" si="19"/>
        <v>0</v>
      </c>
      <c r="BB121" s="209">
        <f t="shared" si="20"/>
        <v>0</v>
      </c>
      <c r="BC121" s="209">
        <f t="shared" si="21"/>
        <v>0</v>
      </c>
      <c r="BD121" s="209">
        <f t="shared" si="22"/>
        <v>0</v>
      </c>
      <c r="BE121" s="209">
        <f t="shared" si="23"/>
        <v>0</v>
      </c>
      <c r="BF121" s="209">
        <f t="shared" si="24"/>
        <v>0</v>
      </c>
      <c r="BG121" s="209">
        <f t="shared" si="25"/>
        <v>0</v>
      </c>
      <c r="BH121" s="209">
        <f t="shared" si="26"/>
        <v>0</v>
      </c>
      <c r="BI121" s="209">
        <f t="shared" si="27"/>
        <v>0</v>
      </c>
      <c r="BJ121" s="209">
        <f t="shared" si="28"/>
        <v>0</v>
      </c>
      <c r="BK121" s="209">
        <f t="shared" si="29"/>
        <v>0</v>
      </c>
      <c r="BL121" s="209">
        <f t="shared" si="30"/>
        <v>0</v>
      </c>
      <c r="BM121" s="209">
        <f t="shared" si="31"/>
        <v>0</v>
      </c>
    </row>
    <row r="122" spans="2:66" s="184" customFormat="1" ht="21" customHeight="1">
      <c r="B122" s="199">
        <f t="shared" ref="B122:B135" si="33">B121+1</f>
        <v>67</v>
      </c>
      <c r="C122" s="699"/>
      <c r="D122" s="694"/>
      <c r="E122" s="186"/>
      <c r="F122" s="200"/>
      <c r="G122" s="203"/>
      <c r="H122" s="210"/>
      <c r="I122" s="200"/>
      <c r="J122" s="201"/>
      <c r="K122" s="210"/>
      <c r="L122" s="202"/>
      <c r="M122" s="201"/>
      <c r="N122" s="210"/>
      <c r="O122" s="202"/>
      <c r="P122" s="201"/>
      <c r="Q122" s="210"/>
      <c r="R122" s="200"/>
      <c r="S122" s="201"/>
      <c r="T122" s="210"/>
      <c r="U122" s="200"/>
      <c r="V122" s="201"/>
      <c r="W122" s="210"/>
      <c r="X122" s="200"/>
      <c r="Y122" s="201"/>
      <c r="Z122" s="210"/>
      <c r="AA122" s="200"/>
      <c r="AB122" s="201"/>
      <c r="AC122" s="210"/>
      <c r="AD122" s="200"/>
      <c r="AE122" s="201"/>
      <c r="AF122" s="210"/>
      <c r="AG122" s="200"/>
      <c r="AH122" s="201"/>
      <c r="AI122" s="210"/>
      <c r="AJ122" s="200"/>
      <c r="AK122" s="201"/>
      <c r="AL122" s="210"/>
      <c r="AM122" s="200"/>
      <c r="AN122" s="203"/>
      <c r="AO122" s="204"/>
      <c r="AP122" s="205">
        <f t="shared" si="32"/>
        <v>0</v>
      </c>
      <c r="AQ122" s="206">
        <f t="shared" si="32"/>
        <v>0</v>
      </c>
      <c r="AR122" s="207">
        <f t="shared" ref="AR122:AR135" si="34">SUM(G122,J122,M122,P122,S122,V122,Y122,AB122,AE122,AH122,AK122,AN122,AO122)</f>
        <v>0</v>
      </c>
      <c r="AS122" s="208">
        <f t="shared" ref="AS122:AS135" si="35">E122+H122+K122+N122+Q122+T122+W122+Z122+AC122+AF122+AI122+AL122</f>
        <v>0</v>
      </c>
      <c r="BA122" s="209">
        <f t="shared" si="19"/>
        <v>0</v>
      </c>
      <c r="BB122" s="209">
        <f t="shared" si="20"/>
        <v>0</v>
      </c>
      <c r="BC122" s="209">
        <f t="shared" si="21"/>
        <v>0</v>
      </c>
      <c r="BD122" s="209">
        <f t="shared" si="22"/>
        <v>0</v>
      </c>
      <c r="BE122" s="209">
        <f t="shared" si="23"/>
        <v>0</v>
      </c>
      <c r="BF122" s="209">
        <f t="shared" si="24"/>
        <v>0</v>
      </c>
      <c r="BG122" s="209">
        <f t="shared" si="25"/>
        <v>0</v>
      </c>
      <c r="BH122" s="209">
        <f t="shared" si="26"/>
        <v>0</v>
      </c>
      <c r="BI122" s="209">
        <f t="shared" si="27"/>
        <v>0</v>
      </c>
      <c r="BJ122" s="209">
        <f t="shared" si="28"/>
        <v>0</v>
      </c>
      <c r="BK122" s="209">
        <f t="shared" si="29"/>
        <v>0</v>
      </c>
      <c r="BL122" s="209">
        <f t="shared" si="30"/>
        <v>0</v>
      </c>
      <c r="BM122" s="209">
        <f t="shared" si="31"/>
        <v>0</v>
      </c>
    </row>
    <row r="123" spans="2:66" s="184" customFormat="1" ht="21" customHeight="1">
      <c r="B123" s="199">
        <f t="shared" si="33"/>
        <v>68</v>
      </c>
      <c r="C123" s="699"/>
      <c r="D123" s="694"/>
      <c r="E123" s="186"/>
      <c r="F123" s="200"/>
      <c r="G123" s="203"/>
      <c r="H123" s="210"/>
      <c r="I123" s="200"/>
      <c r="J123" s="201"/>
      <c r="K123" s="210"/>
      <c r="L123" s="202"/>
      <c r="M123" s="201"/>
      <c r="N123" s="210"/>
      <c r="O123" s="202"/>
      <c r="P123" s="201"/>
      <c r="Q123" s="210"/>
      <c r="R123" s="200"/>
      <c r="S123" s="201"/>
      <c r="T123" s="210"/>
      <c r="U123" s="200"/>
      <c r="V123" s="201"/>
      <c r="W123" s="210"/>
      <c r="X123" s="200"/>
      <c r="Y123" s="201"/>
      <c r="Z123" s="210"/>
      <c r="AA123" s="200"/>
      <c r="AB123" s="201"/>
      <c r="AC123" s="210"/>
      <c r="AD123" s="200"/>
      <c r="AE123" s="201"/>
      <c r="AF123" s="210"/>
      <c r="AG123" s="200"/>
      <c r="AH123" s="201"/>
      <c r="AI123" s="210"/>
      <c r="AJ123" s="200"/>
      <c r="AK123" s="201"/>
      <c r="AL123" s="210"/>
      <c r="AM123" s="200"/>
      <c r="AN123" s="203"/>
      <c r="AO123" s="204"/>
      <c r="AP123" s="205">
        <f t="shared" si="32"/>
        <v>0</v>
      </c>
      <c r="AQ123" s="206">
        <f t="shared" si="32"/>
        <v>0</v>
      </c>
      <c r="AR123" s="207">
        <f t="shared" si="34"/>
        <v>0</v>
      </c>
      <c r="AS123" s="211">
        <f t="shared" si="35"/>
        <v>0</v>
      </c>
      <c r="BA123" s="209">
        <f t="shared" si="19"/>
        <v>0</v>
      </c>
      <c r="BB123" s="209">
        <f t="shared" si="20"/>
        <v>0</v>
      </c>
      <c r="BC123" s="209">
        <f t="shared" si="21"/>
        <v>0</v>
      </c>
      <c r="BD123" s="209">
        <f t="shared" si="22"/>
        <v>0</v>
      </c>
      <c r="BE123" s="209">
        <f t="shared" si="23"/>
        <v>0</v>
      </c>
      <c r="BF123" s="209">
        <f t="shared" si="24"/>
        <v>0</v>
      </c>
      <c r="BG123" s="209">
        <f t="shared" si="25"/>
        <v>0</v>
      </c>
      <c r="BH123" s="209">
        <f t="shared" si="26"/>
        <v>0</v>
      </c>
      <c r="BI123" s="209">
        <f t="shared" si="27"/>
        <v>0</v>
      </c>
      <c r="BJ123" s="209">
        <f t="shared" si="28"/>
        <v>0</v>
      </c>
      <c r="BK123" s="209">
        <f t="shared" si="29"/>
        <v>0</v>
      </c>
      <c r="BL123" s="209">
        <f t="shared" si="30"/>
        <v>0</v>
      </c>
      <c r="BM123" s="209">
        <f t="shared" si="31"/>
        <v>0</v>
      </c>
    </row>
    <row r="124" spans="2:66" s="184" customFormat="1" ht="21" customHeight="1">
      <c r="B124" s="199">
        <f t="shared" si="33"/>
        <v>69</v>
      </c>
      <c r="C124" s="699"/>
      <c r="D124" s="694"/>
      <c r="E124" s="186"/>
      <c r="F124" s="200"/>
      <c r="G124" s="203"/>
      <c r="H124" s="210"/>
      <c r="I124" s="200"/>
      <c r="J124" s="201"/>
      <c r="K124" s="210"/>
      <c r="L124" s="202"/>
      <c r="M124" s="201"/>
      <c r="N124" s="210"/>
      <c r="O124" s="202"/>
      <c r="P124" s="201"/>
      <c r="Q124" s="210"/>
      <c r="R124" s="200"/>
      <c r="S124" s="201"/>
      <c r="T124" s="210"/>
      <c r="U124" s="200"/>
      <c r="V124" s="201"/>
      <c r="W124" s="210"/>
      <c r="X124" s="200"/>
      <c r="Y124" s="201"/>
      <c r="Z124" s="210"/>
      <c r="AA124" s="200"/>
      <c r="AB124" s="201"/>
      <c r="AC124" s="210"/>
      <c r="AD124" s="200"/>
      <c r="AE124" s="201"/>
      <c r="AF124" s="210"/>
      <c r="AG124" s="200"/>
      <c r="AH124" s="201"/>
      <c r="AI124" s="210"/>
      <c r="AJ124" s="200"/>
      <c r="AK124" s="201"/>
      <c r="AL124" s="210"/>
      <c r="AM124" s="200"/>
      <c r="AN124" s="203"/>
      <c r="AO124" s="204"/>
      <c r="AP124" s="205">
        <f t="shared" si="32"/>
        <v>0</v>
      </c>
      <c r="AQ124" s="206">
        <f t="shared" si="32"/>
        <v>0</v>
      </c>
      <c r="AR124" s="207">
        <f t="shared" si="34"/>
        <v>0</v>
      </c>
      <c r="AS124" s="211">
        <f t="shared" si="35"/>
        <v>0</v>
      </c>
      <c r="BA124" s="209">
        <f t="shared" si="19"/>
        <v>0</v>
      </c>
      <c r="BB124" s="209">
        <f t="shared" si="20"/>
        <v>0</v>
      </c>
      <c r="BC124" s="209">
        <f t="shared" si="21"/>
        <v>0</v>
      </c>
      <c r="BD124" s="209">
        <f t="shared" si="22"/>
        <v>0</v>
      </c>
      <c r="BE124" s="209">
        <f t="shared" si="23"/>
        <v>0</v>
      </c>
      <c r="BF124" s="209">
        <f t="shared" si="24"/>
        <v>0</v>
      </c>
      <c r="BG124" s="209">
        <f t="shared" si="25"/>
        <v>0</v>
      </c>
      <c r="BH124" s="209">
        <f t="shared" si="26"/>
        <v>0</v>
      </c>
      <c r="BI124" s="209">
        <f t="shared" si="27"/>
        <v>0</v>
      </c>
      <c r="BJ124" s="209">
        <f t="shared" si="28"/>
        <v>0</v>
      </c>
      <c r="BK124" s="209">
        <f t="shared" si="29"/>
        <v>0</v>
      </c>
      <c r="BL124" s="209">
        <f t="shared" si="30"/>
        <v>0</v>
      </c>
      <c r="BM124" s="209">
        <f t="shared" si="31"/>
        <v>0</v>
      </c>
    </row>
    <row r="125" spans="2:66" s="184" customFormat="1" ht="21" customHeight="1">
      <c r="B125" s="199">
        <f t="shared" si="33"/>
        <v>70</v>
      </c>
      <c r="C125" s="699"/>
      <c r="D125" s="694"/>
      <c r="E125" s="186"/>
      <c r="F125" s="200"/>
      <c r="G125" s="203"/>
      <c r="H125" s="210"/>
      <c r="I125" s="200"/>
      <c r="J125" s="201"/>
      <c r="K125" s="210"/>
      <c r="L125" s="202"/>
      <c r="M125" s="201"/>
      <c r="N125" s="210"/>
      <c r="O125" s="202"/>
      <c r="P125" s="201"/>
      <c r="Q125" s="210"/>
      <c r="R125" s="200"/>
      <c r="S125" s="201"/>
      <c r="T125" s="210"/>
      <c r="U125" s="200"/>
      <c r="V125" s="201"/>
      <c r="W125" s="210"/>
      <c r="X125" s="200"/>
      <c r="Y125" s="201"/>
      <c r="Z125" s="210"/>
      <c r="AA125" s="200"/>
      <c r="AB125" s="201"/>
      <c r="AC125" s="210"/>
      <c r="AD125" s="200"/>
      <c r="AE125" s="201"/>
      <c r="AF125" s="210"/>
      <c r="AG125" s="200"/>
      <c r="AH125" s="201"/>
      <c r="AI125" s="210"/>
      <c r="AJ125" s="200"/>
      <c r="AK125" s="201"/>
      <c r="AL125" s="210"/>
      <c r="AM125" s="200"/>
      <c r="AN125" s="203"/>
      <c r="AO125" s="204"/>
      <c r="AP125" s="205">
        <f t="shared" si="32"/>
        <v>0</v>
      </c>
      <c r="AQ125" s="206">
        <f t="shared" si="32"/>
        <v>0</v>
      </c>
      <c r="AR125" s="207">
        <f t="shared" si="34"/>
        <v>0</v>
      </c>
      <c r="AS125" s="211">
        <f t="shared" si="35"/>
        <v>0</v>
      </c>
      <c r="BA125" s="209">
        <f t="shared" si="19"/>
        <v>0</v>
      </c>
      <c r="BB125" s="209">
        <f t="shared" si="20"/>
        <v>0</v>
      </c>
      <c r="BC125" s="209">
        <f t="shared" si="21"/>
        <v>0</v>
      </c>
      <c r="BD125" s="209">
        <f t="shared" si="22"/>
        <v>0</v>
      </c>
      <c r="BE125" s="209">
        <f t="shared" si="23"/>
        <v>0</v>
      </c>
      <c r="BF125" s="209">
        <f t="shared" si="24"/>
        <v>0</v>
      </c>
      <c r="BG125" s="209">
        <f t="shared" si="25"/>
        <v>0</v>
      </c>
      <c r="BH125" s="209">
        <f t="shared" si="26"/>
        <v>0</v>
      </c>
      <c r="BI125" s="209">
        <f t="shared" si="27"/>
        <v>0</v>
      </c>
      <c r="BJ125" s="209">
        <f t="shared" si="28"/>
        <v>0</v>
      </c>
      <c r="BK125" s="209">
        <f t="shared" si="29"/>
        <v>0</v>
      </c>
      <c r="BL125" s="209">
        <f t="shared" si="30"/>
        <v>0</v>
      </c>
      <c r="BM125" s="209">
        <f t="shared" si="31"/>
        <v>0</v>
      </c>
    </row>
    <row r="126" spans="2:66" s="184" customFormat="1" ht="21" customHeight="1">
      <c r="B126" s="199">
        <f t="shared" si="33"/>
        <v>71</v>
      </c>
      <c r="C126" s="699"/>
      <c r="D126" s="694"/>
      <c r="E126" s="186"/>
      <c r="F126" s="200"/>
      <c r="G126" s="203"/>
      <c r="H126" s="210"/>
      <c r="I126" s="200"/>
      <c r="J126" s="201"/>
      <c r="K126" s="210"/>
      <c r="L126" s="202"/>
      <c r="M126" s="201"/>
      <c r="N126" s="210"/>
      <c r="O126" s="202"/>
      <c r="P126" s="201"/>
      <c r="Q126" s="210"/>
      <c r="R126" s="200"/>
      <c r="S126" s="201"/>
      <c r="T126" s="210"/>
      <c r="U126" s="200"/>
      <c r="V126" s="201"/>
      <c r="W126" s="210"/>
      <c r="X126" s="200"/>
      <c r="Y126" s="201"/>
      <c r="Z126" s="210"/>
      <c r="AA126" s="200"/>
      <c r="AB126" s="201"/>
      <c r="AC126" s="210"/>
      <c r="AD126" s="200"/>
      <c r="AE126" s="201"/>
      <c r="AF126" s="210"/>
      <c r="AG126" s="200"/>
      <c r="AH126" s="201"/>
      <c r="AI126" s="210"/>
      <c r="AJ126" s="200"/>
      <c r="AK126" s="201"/>
      <c r="AL126" s="210"/>
      <c r="AM126" s="200"/>
      <c r="AN126" s="203"/>
      <c r="AO126" s="204"/>
      <c r="AP126" s="205">
        <f t="shared" si="32"/>
        <v>0</v>
      </c>
      <c r="AQ126" s="206">
        <f t="shared" si="32"/>
        <v>0</v>
      </c>
      <c r="AR126" s="207">
        <f t="shared" si="34"/>
        <v>0</v>
      </c>
      <c r="AS126" s="211">
        <f t="shared" si="35"/>
        <v>0</v>
      </c>
      <c r="BA126" s="209">
        <f t="shared" si="19"/>
        <v>0</v>
      </c>
      <c r="BB126" s="209">
        <f t="shared" si="20"/>
        <v>0</v>
      </c>
      <c r="BC126" s="209">
        <f t="shared" si="21"/>
        <v>0</v>
      </c>
      <c r="BD126" s="209">
        <f t="shared" si="22"/>
        <v>0</v>
      </c>
      <c r="BE126" s="209">
        <f t="shared" si="23"/>
        <v>0</v>
      </c>
      <c r="BF126" s="209">
        <f t="shared" si="24"/>
        <v>0</v>
      </c>
      <c r="BG126" s="209">
        <f t="shared" si="25"/>
        <v>0</v>
      </c>
      <c r="BH126" s="209">
        <f t="shared" si="26"/>
        <v>0</v>
      </c>
      <c r="BI126" s="209">
        <f t="shared" si="27"/>
        <v>0</v>
      </c>
      <c r="BJ126" s="209">
        <f t="shared" si="28"/>
        <v>0</v>
      </c>
      <c r="BK126" s="209">
        <f t="shared" si="29"/>
        <v>0</v>
      </c>
      <c r="BL126" s="209">
        <f t="shared" si="30"/>
        <v>0</v>
      </c>
      <c r="BM126" s="209">
        <f t="shared" si="31"/>
        <v>0</v>
      </c>
      <c r="BN126" s="212"/>
    </row>
    <row r="127" spans="2:66" s="184" customFormat="1" ht="21" customHeight="1">
      <c r="B127" s="199">
        <f t="shared" si="33"/>
        <v>72</v>
      </c>
      <c r="C127" s="699"/>
      <c r="D127" s="694"/>
      <c r="E127" s="186"/>
      <c r="F127" s="200"/>
      <c r="G127" s="203"/>
      <c r="H127" s="210"/>
      <c r="I127" s="200"/>
      <c r="J127" s="201"/>
      <c r="K127" s="210"/>
      <c r="L127" s="202"/>
      <c r="M127" s="201"/>
      <c r="N127" s="210"/>
      <c r="O127" s="202"/>
      <c r="P127" s="201"/>
      <c r="Q127" s="210"/>
      <c r="R127" s="200"/>
      <c r="S127" s="201"/>
      <c r="T127" s="210"/>
      <c r="U127" s="200"/>
      <c r="V127" s="201"/>
      <c r="W127" s="210"/>
      <c r="X127" s="200"/>
      <c r="Y127" s="201"/>
      <c r="Z127" s="210"/>
      <c r="AA127" s="200"/>
      <c r="AB127" s="201"/>
      <c r="AC127" s="210"/>
      <c r="AD127" s="200"/>
      <c r="AE127" s="201"/>
      <c r="AF127" s="210"/>
      <c r="AG127" s="200"/>
      <c r="AH127" s="201"/>
      <c r="AI127" s="210"/>
      <c r="AJ127" s="200"/>
      <c r="AK127" s="201"/>
      <c r="AL127" s="210"/>
      <c r="AM127" s="200"/>
      <c r="AN127" s="203"/>
      <c r="AO127" s="204"/>
      <c r="AP127" s="205">
        <f t="shared" si="32"/>
        <v>0</v>
      </c>
      <c r="AQ127" s="206">
        <f t="shared" si="32"/>
        <v>0</v>
      </c>
      <c r="AR127" s="207">
        <f t="shared" si="34"/>
        <v>0</v>
      </c>
      <c r="AS127" s="211">
        <f t="shared" si="35"/>
        <v>0</v>
      </c>
      <c r="BA127" s="209">
        <f t="shared" si="19"/>
        <v>0</v>
      </c>
      <c r="BB127" s="209">
        <f t="shared" si="20"/>
        <v>0</v>
      </c>
      <c r="BC127" s="209">
        <f t="shared" si="21"/>
        <v>0</v>
      </c>
      <c r="BD127" s="209">
        <f t="shared" si="22"/>
        <v>0</v>
      </c>
      <c r="BE127" s="209">
        <f t="shared" si="23"/>
        <v>0</v>
      </c>
      <c r="BF127" s="209">
        <f t="shared" si="24"/>
        <v>0</v>
      </c>
      <c r="BG127" s="209">
        <f t="shared" si="25"/>
        <v>0</v>
      </c>
      <c r="BH127" s="209">
        <f t="shared" si="26"/>
        <v>0</v>
      </c>
      <c r="BI127" s="209">
        <f t="shared" si="27"/>
        <v>0</v>
      </c>
      <c r="BJ127" s="209">
        <f t="shared" si="28"/>
        <v>0</v>
      </c>
      <c r="BK127" s="209">
        <f t="shared" si="29"/>
        <v>0</v>
      </c>
      <c r="BL127" s="209">
        <f t="shared" si="30"/>
        <v>0</v>
      </c>
      <c r="BM127" s="209">
        <f t="shared" si="31"/>
        <v>0</v>
      </c>
      <c r="BN127" s="178"/>
    </row>
    <row r="128" spans="2:66" s="184" customFormat="1" ht="21" customHeight="1">
      <c r="B128" s="199">
        <f t="shared" si="33"/>
        <v>73</v>
      </c>
      <c r="C128" s="699"/>
      <c r="D128" s="694"/>
      <c r="E128" s="186"/>
      <c r="F128" s="200"/>
      <c r="G128" s="203"/>
      <c r="H128" s="210"/>
      <c r="I128" s="200"/>
      <c r="J128" s="201"/>
      <c r="K128" s="210"/>
      <c r="L128" s="202"/>
      <c r="M128" s="201"/>
      <c r="N128" s="210"/>
      <c r="O128" s="202"/>
      <c r="P128" s="201"/>
      <c r="Q128" s="210"/>
      <c r="R128" s="200"/>
      <c r="S128" s="201"/>
      <c r="T128" s="210"/>
      <c r="U128" s="200"/>
      <c r="V128" s="201"/>
      <c r="W128" s="210"/>
      <c r="X128" s="200"/>
      <c r="Y128" s="201"/>
      <c r="Z128" s="210"/>
      <c r="AA128" s="200"/>
      <c r="AB128" s="201"/>
      <c r="AC128" s="210"/>
      <c r="AD128" s="200"/>
      <c r="AE128" s="201"/>
      <c r="AF128" s="210"/>
      <c r="AG128" s="200"/>
      <c r="AH128" s="201"/>
      <c r="AI128" s="210"/>
      <c r="AJ128" s="200"/>
      <c r="AK128" s="201"/>
      <c r="AL128" s="210"/>
      <c r="AM128" s="200"/>
      <c r="AN128" s="203"/>
      <c r="AO128" s="204"/>
      <c r="AP128" s="205">
        <f t="shared" si="32"/>
        <v>0</v>
      </c>
      <c r="AQ128" s="206">
        <f t="shared" si="32"/>
        <v>0</v>
      </c>
      <c r="AR128" s="207">
        <f t="shared" si="34"/>
        <v>0</v>
      </c>
      <c r="AS128" s="211">
        <f t="shared" si="35"/>
        <v>0</v>
      </c>
      <c r="BA128" s="209">
        <f t="shared" si="19"/>
        <v>0</v>
      </c>
      <c r="BB128" s="209">
        <f t="shared" si="20"/>
        <v>0</v>
      </c>
      <c r="BC128" s="209">
        <f t="shared" si="21"/>
        <v>0</v>
      </c>
      <c r="BD128" s="209">
        <f t="shared" si="22"/>
        <v>0</v>
      </c>
      <c r="BE128" s="209">
        <f t="shared" si="23"/>
        <v>0</v>
      </c>
      <c r="BF128" s="209">
        <f t="shared" si="24"/>
        <v>0</v>
      </c>
      <c r="BG128" s="209">
        <f t="shared" si="25"/>
        <v>0</v>
      </c>
      <c r="BH128" s="209">
        <f t="shared" si="26"/>
        <v>0</v>
      </c>
      <c r="BI128" s="209">
        <f t="shared" si="27"/>
        <v>0</v>
      </c>
      <c r="BJ128" s="209">
        <f t="shared" si="28"/>
        <v>0</v>
      </c>
      <c r="BK128" s="209">
        <f t="shared" si="29"/>
        <v>0</v>
      </c>
      <c r="BL128" s="209">
        <f t="shared" si="30"/>
        <v>0</v>
      </c>
      <c r="BM128" s="209">
        <f t="shared" si="31"/>
        <v>0</v>
      </c>
      <c r="BN128" s="178"/>
    </row>
    <row r="129" spans="1:66" s="184" customFormat="1" ht="21" customHeight="1">
      <c r="B129" s="199">
        <f t="shared" si="33"/>
        <v>74</v>
      </c>
      <c r="C129" s="699"/>
      <c r="D129" s="694"/>
      <c r="E129" s="186"/>
      <c r="F129" s="200"/>
      <c r="G129" s="203"/>
      <c r="H129" s="210"/>
      <c r="I129" s="200"/>
      <c r="J129" s="201"/>
      <c r="K129" s="210"/>
      <c r="L129" s="202"/>
      <c r="M129" s="201"/>
      <c r="N129" s="210"/>
      <c r="O129" s="202"/>
      <c r="P129" s="201"/>
      <c r="Q129" s="210"/>
      <c r="R129" s="200"/>
      <c r="S129" s="201"/>
      <c r="T129" s="210"/>
      <c r="U129" s="200"/>
      <c r="V129" s="201"/>
      <c r="W129" s="210"/>
      <c r="X129" s="200"/>
      <c r="Y129" s="201"/>
      <c r="Z129" s="210"/>
      <c r="AA129" s="200"/>
      <c r="AB129" s="201"/>
      <c r="AC129" s="210"/>
      <c r="AD129" s="200"/>
      <c r="AE129" s="201"/>
      <c r="AF129" s="210"/>
      <c r="AG129" s="200"/>
      <c r="AH129" s="201"/>
      <c r="AI129" s="210"/>
      <c r="AJ129" s="200"/>
      <c r="AK129" s="201"/>
      <c r="AL129" s="210"/>
      <c r="AM129" s="200"/>
      <c r="AN129" s="203"/>
      <c r="AO129" s="204"/>
      <c r="AP129" s="205">
        <f t="shared" si="32"/>
        <v>0</v>
      </c>
      <c r="AQ129" s="206">
        <f t="shared" si="32"/>
        <v>0</v>
      </c>
      <c r="AR129" s="207">
        <f t="shared" si="34"/>
        <v>0</v>
      </c>
      <c r="AS129" s="211">
        <f t="shared" si="35"/>
        <v>0</v>
      </c>
      <c r="BA129" s="209">
        <f t="shared" si="19"/>
        <v>0</v>
      </c>
      <c r="BB129" s="209">
        <f t="shared" si="20"/>
        <v>0</v>
      </c>
      <c r="BC129" s="209">
        <f t="shared" si="21"/>
        <v>0</v>
      </c>
      <c r="BD129" s="209">
        <f t="shared" si="22"/>
        <v>0</v>
      </c>
      <c r="BE129" s="209">
        <f t="shared" si="23"/>
        <v>0</v>
      </c>
      <c r="BF129" s="209">
        <f t="shared" si="24"/>
        <v>0</v>
      </c>
      <c r="BG129" s="209">
        <f t="shared" si="25"/>
        <v>0</v>
      </c>
      <c r="BH129" s="209">
        <f t="shared" si="26"/>
        <v>0</v>
      </c>
      <c r="BI129" s="209">
        <f t="shared" si="27"/>
        <v>0</v>
      </c>
      <c r="BJ129" s="209">
        <f t="shared" si="28"/>
        <v>0</v>
      </c>
      <c r="BK129" s="209">
        <f t="shared" si="29"/>
        <v>0</v>
      </c>
      <c r="BL129" s="209">
        <f t="shared" si="30"/>
        <v>0</v>
      </c>
      <c r="BM129" s="209">
        <f t="shared" si="31"/>
        <v>0</v>
      </c>
      <c r="BN129" s="178"/>
    </row>
    <row r="130" spans="1:66" s="184" customFormat="1" ht="21" customHeight="1">
      <c r="B130" s="199">
        <f t="shared" si="33"/>
        <v>75</v>
      </c>
      <c r="C130" s="699"/>
      <c r="D130" s="694"/>
      <c r="E130" s="186"/>
      <c r="F130" s="200"/>
      <c r="G130" s="203"/>
      <c r="H130" s="210"/>
      <c r="I130" s="200"/>
      <c r="J130" s="201"/>
      <c r="K130" s="210"/>
      <c r="L130" s="202"/>
      <c r="M130" s="201"/>
      <c r="N130" s="210"/>
      <c r="O130" s="202"/>
      <c r="P130" s="201"/>
      <c r="Q130" s="210"/>
      <c r="R130" s="200"/>
      <c r="S130" s="201"/>
      <c r="T130" s="210"/>
      <c r="U130" s="200"/>
      <c r="V130" s="201"/>
      <c r="W130" s="210"/>
      <c r="X130" s="200"/>
      <c r="Y130" s="201"/>
      <c r="Z130" s="210"/>
      <c r="AA130" s="200"/>
      <c r="AB130" s="201"/>
      <c r="AC130" s="210"/>
      <c r="AD130" s="200"/>
      <c r="AE130" s="201"/>
      <c r="AF130" s="210"/>
      <c r="AG130" s="200"/>
      <c r="AH130" s="201"/>
      <c r="AI130" s="210"/>
      <c r="AJ130" s="200"/>
      <c r="AK130" s="201"/>
      <c r="AL130" s="210"/>
      <c r="AM130" s="200"/>
      <c r="AN130" s="203"/>
      <c r="AO130" s="204"/>
      <c r="AP130" s="205">
        <f t="shared" si="32"/>
        <v>0</v>
      </c>
      <c r="AQ130" s="206">
        <f t="shared" si="32"/>
        <v>0</v>
      </c>
      <c r="AR130" s="207">
        <f t="shared" si="34"/>
        <v>0</v>
      </c>
      <c r="AS130" s="211">
        <f t="shared" si="35"/>
        <v>0</v>
      </c>
      <c r="BA130" s="209">
        <f t="shared" si="19"/>
        <v>0</v>
      </c>
      <c r="BB130" s="209">
        <f t="shared" si="20"/>
        <v>0</v>
      </c>
      <c r="BC130" s="209">
        <f t="shared" si="21"/>
        <v>0</v>
      </c>
      <c r="BD130" s="209">
        <f t="shared" si="22"/>
        <v>0</v>
      </c>
      <c r="BE130" s="209">
        <f t="shared" si="23"/>
        <v>0</v>
      </c>
      <c r="BF130" s="209">
        <f t="shared" si="24"/>
        <v>0</v>
      </c>
      <c r="BG130" s="209">
        <f t="shared" si="25"/>
        <v>0</v>
      </c>
      <c r="BH130" s="209">
        <f t="shared" si="26"/>
        <v>0</v>
      </c>
      <c r="BI130" s="209">
        <f t="shared" si="27"/>
        <v>0</v>
      </c>
      <c r="BJ130" s="209">
        <f t="shared" si="28"/>
        <v>0</v>
      </c>
      <c r="BK130" s="209">
        <f t="shared" si="29"/>
        <v>0</v>
      </c>
      <c r="BL130" s="209">
        <f t="shared" si="30"/>
        <v>0</v>
      </c>
      <c r="BM130" s="209">
        <f t="shared" si="31"/>
        <v>0</v>
      </c>
      <c r="BN130" s="178"/>
    </row>
    <row r="131" spans="1:66" s="184" customFormat="1" ht="21" customHeight="1">
      <c r="B131" s="199">
        <f t="shared" si="33"/>
        <v>76</v>
      </c>
      <c r="C131" s="699"/>
      <c r="D131" s="694"/>
      <c r="E131" s="186"/>
      <c r="F131" s="200"/>
      <c r="G131" s="203"/>
      <c r="H131" s="210"/>
      <c r="I131" s="200"/>
      <c r="J131" s="201"/>
      <c r="K131" s="210"/>
      <c r="L131" s="202"/>
      <c r="M131" s="201"/>
      <c r="N131" s="210"/>
      <c r="O131" s="202"/>
      <c r="P131" s="201"/>
      <c r="Q131" s="210"/>
      <c r="R131" s="200"/>
      <c r="S131" s="201"/>
      <c r="T131" s="210"/>
      <c r="U131" s="200"/>
      <c r="V131" s="201"/>
      <c r="W131" s="210"/>
      <c r="X131" s="200"/>
      <c r="Y131" s="201"/>
      <c r="Z131" s="210"/>
      <c r="AA131" s="200"/>
      <c r="AB131" s="201"/>
      <c r="AC131" s="210"/>
      <c r="AD131" s="200"/>
      <c r="AE131" s="201"/>
      <c r="AF131" s="210"/>
      <c r="AG131" s="200"/>
      <c r="AH131" s="201"/>
      <c r="AI131" s="210"/>
      <c r="AJ131" s="200"/>
      <c r="AK131" s="201"/>
      <c r="AL131" s="210"/>
      <c r="AM131" s="200"/>
      <c r="AN131" s="203"/>
      <c r="AO131" s="204"/>
      <c r="AP131" s="205">
        <f t="shared" si="32"/>
        <v>0</v>
      </c>
      <c r="AQ131" s="206">
        <f t="shared" si="32"/>
        <v>0</v>
      </c>
      <c r="AR131" s="207">
        <f t="shared" si="34"/>
        <v>0</v>
      </c>
      <c r="AS131" s="211">
        <f t="shared" si="35"/>
        <v>0</v>
      </c>
      <c r="BA131" s="209">
        <f t="shared" si="19"/>
        <v>0</v>
      </c>
      <c r="BB131" s="209">
        <f t="shared" si="20"/>
        <v>0</v>
      </c>
      <c r="BC131" s="209">
        <f t="shared" si="21"/>
        <v>0</v>
      </c>
      <c r="BD131" s="209">
        <f t="shared" si="22"/>
        <v>0</v>
      </c>
      <c r="BE131" s="209">
        <f t="shared" si="23"/>
        <v>0</v>
      </c>
      <c r="BF131" s="209">
        <f t="shared" si="24"/>
        <v>0</v>
      </c>
      <c r="BG131" s="209">
        <f t="shared" si="25"/>
        <v>0</v>
      </c>
      <c r="BH131" s="209">
        <f t="shared" si="26"/>
        <v>0</v>
      </c>
      <c r="BI131" s="209">
        <f t="shared" si="27"/>
        <v>0</v>
      </c>
      <c r="BJ131" s="209">
        <f t="shared" si="28"/>
        <v>0</v>
      </c>
      <c r="BK131" s="209">
        <f t="shared" si="29"/>
        <v>0</v>
      </c>
      <c r="BL131" s="209">
        <f t="shared" si="30"/>
        <v>0</v>
      </c>
      <c r="BM131" s="209">
        <f t="shared" si="31"/>
        <v>0</v>
      </c>
      <c r="BN131" s="178"/>
    </row>
    <row r="132" spans="1:66" s="184" customFormat="1" ht="21" customHeight="1">
      <c r="B132" s="199">
        <f t="shared" si="33"/>
        <v>77</v>
      </c>
      <c r="C132" s="699"/>
      <c r="D132" s="694"/>
      <c r="E132" s="186"/>
      <c r="F132" s="200"/>
      <c r="G132" s="203"/>
      <c r="H132" s="210"/>
      <c r="I132" s="200"/>
      <c r="J132" s="201"/>
      <c r="K132" s="210"/>
      <c r="L132" s="202"/>
      <c r="M132" s="201"/>
      <c r="N132" s="210"/>
      <c r="O132" s="202"/>
      <c r="P132" s="201"/>
      <c r="Q132" s="210"/>
      <c r="R132" s="200"/>
      <c r="S132" s="201"/>
      <c r="T132" s="210"/>
      <c r="U132" s="200"/>
      <c r="V132" s="201"/>
      <c r="W132" s="210"/>
      <c r="X132" s="200"/>
      <c r="Y132" s="201"/>
      <c r="Z132" s="210"/>
      <c r="AA132" s="200"/>
      <c r="AB132" s="201"/>
      <c r="AC132" s="210"/>
      <c r="AD132" s="200"/>
      <c r="AE132" s="201"/>
      <c r="AF132" s="210"/>
      <c r="AG132" s="200"/>
      <c r="AH132" s="201"/>
      <c r="AI132" s="210"/>
      <c r="AJ132" s="200"/>
      <c r="AK132" s="201"/>
      <c r="AL132" s="210"/>
      <c r="AM132" s="200"/>
      <c r="AN132" s="203"/>
      <c r="AO132" s="204"/>
      <c r="AP132" s="205">
        <f t="shared" si="32"/>
        <v>0</v>
      </c>
      <c r="AQ132" s="206">
        <f t="shared" si="32"/>
        <v>0</v>
      </c>
      <c r="AR132" s="207">
        <f t="shared" si="34"/>
        <v>0</v>
      </c>
      <c r="AS132" s="211">
        <f t="shared" si="35"/>
        <v>0</v>
      </c>
      <c r="BA132" s="209">
        <f t="shared" si="19"/>
        <v>0</v>
      </c>
      <c r="BB132" s="209">
        <f t="shared" si="20"/>
        <v>0</v>
      </c>
      <c r="BC132" s="209">
        <f t="shared" si="21"/>
        <v>0</v>
      </c>
      <c r="BD132" s="209">
        <f t="shared" si="22"/>
        <v>0</v>
      </c>
      <c r="BE132" s="209">
        <f t="shared" si="23"/>
        <v>0</v>
      </c>
      <c r="BF132" s="209">
        <f t="shared" si="24"/>
        <v>0</v>
      </c>
      <c r="BG132" s="209">
        <f t="shared" si="25"/>
        <v>0</v>
      </c>
      <c r="BH132" s="209">
        <f t="shared" si="26"/>
        <v>0</v>
      </c>
      <c r="BI132" s="209">
        <f t="shared" si="27"/>
        <v>0</v>
      </c>
      <c r="BJ132" s="209">
        <f t="shared" si="28"/>
        <v>0</v>
      </c>
      <c r="BK132" s="209">
        <f t="shared" si="29"/>
        <v>0</v>
      </c>
      <c r="BL132" s="209">
        <f t="shared" si="30"/>
        <v>0</v>
      </c>
      <c r="BM132" s="209">
        <f t="shared" si="31"/>
        <v>0</v>
      </c>
      <c r="BN132" s="178"/>
    </row>
    <row r="133" spans="1:66" s="184" customFormat="1" ht="21" customHeight="1">
      <c r="B133" s="199">
        <f t="shared" si="33"/>
        <v>78</v>
      </c>
      <c r="C133" s="699"/>
      <c r="D133" s="694"/>
      <c r="E133" s="186"/>
      <c r="F133" s="200"/>
      <c r="G133" s="203"/>
      <c r="H133" s="210"/>
      <c r="I133" s="200"/>
      <c r="J133" s="201"/>
      <c r="K133" s="210"/>
      <c r="L133" s="202"/>
      <c r="M133" s="201"/>
      <c r="N133" s="210"/>
      <c r="O133" s="202"/>
      <c r="P133" s="201"/>
      <c r="Q133" s="210"/>
      <c r="R133" s="200"/>
      <c r="S133" s="201"/>
      <c r="T133" s="210"/>
      <c r="U133" s="200"/>
      <c r="V133" s="201"/>
      <c r="W133" s="210"/>
      <c r="X133" s="200"/>
      <c r="Y133" s="201"/>
      <c r="Z133" s="210"/>
      <c r="AA133" s="200"/>
      <c r="AB133" s="201"/>
      <c r="AC133" s="210"/>
      <c r="AD133" s="200"/>
      <c r="AE133" s="201"/>
      <c r="AF133" s="210"/>
      <c r="AG133" s="200"/>
      <c r="AH133" s="201"/>
      <c r="AI133" s="210"/>
      <c r="AJ133" s="200"/>
      <c r="AK133" s="201"/>
      <c r="AL133" s="210"/>
      <c r="AM133" s="200"/>
      <c r="AN133" s="203"/>
      <c r="AO133" s="204"/>
      <c r="AP133" s="205">
        <f t="shared" si="32"/>
        <v>0</v>
      </c>
      <c r="AQ133" s="206">
        <f t="shared" si="32"/>
        <v>0</v>
      </c>
      <c r="AR133" s="207">
        <f t="shared" si="34"/>
        <v>0</v>
      </c>
      <c r="AS133" s="211">
        <f t="shared" si="35"/>
        <v>0</v>
      </c>
      <c r="BA133" s="209">
        <f t="shared" si="19"/>
        <v>0</v>
      </c>
      <c r="BB133" s="209">
        <f t="shared" si="20"/>
        <v>0</v>
      </c>
      <c r="BC133" s="209">
        <f t="shared" si="21"/>
        <v>0</v>
      </c>
      <c r="BD133" s="209">
        <f t="shared" si="22"/>
        <v>0</v>
      </c>
      <c r="BE133" s="209">
        <f t="shared" si="23"/>
        <v>0</v>
      </c>
      <c r="BF133" s="209">
        <f t="shared" si="24"/>
        <v>0</v>
      </c>
      <c r="BG133" s="209">
        <f t="shared" si="25"/>
        <v>0</v>
      </c>
      <c r="BH133" s="209">
        <f t="shared" si="26"/>
        <v>0</v>
      </c>
      <c r="BI133" s="209">
        <f t="shared" si="27"/>
        <v>0</v>
      </c>
      <c r="BJ133" s="209">
        <f t="shared" si="28"/>
        <v>0</v>
      </c>
      <c r="BK133" s="209">
        <f t="shared" si="29"/>
        <v>0</v>
      </c>
      <c r="BL133" s="209">
        <f t="shared" si="30"/>
        <v>0</v>
      </c>
      <c r="BM133" s="209">
        <f t="shared" si="31"/>
        <v>0</v>
      </c>
      <c r="BN133" s="178"/>
    </row>
    <row r="134" spans="1:66" s="184" customFormat="1" ht="21" customHeight="1">
      <c r="B134" s="199">
        <f t="shared" si="33"/>
        <v>79</v>
      </c>
      <c r="C134" s="699"/>
      <c r="D134" s="694"/>
      <c r="E134" s="186"/>
      <c r="F134" s="200"/>
      <c r="G134" s="203"/>
      <c r="H134" s="210"/>
      <c r="I134" s="200"/>
      <c r="J134" s="201"/>
      <c r="K134" s="210"/>
      <c r="L134" s="202"/>
      <c r="M134" s="201"/>
      <c r="N134" s="210"/>
      <c r="O134" s="202"/>
      <c r="P134" s="201"/>
      <c r="Q134" s="210"/>
      <c r="R134" s="200"/>
      <c r="S134" s="201"/>
      <c r="T134" s="210"/>
      <c r="U134" s="200"/>
      <c r="V134" s="201"/>
      <c r="W134" s="210"/>
      <c r="X134" s="200"/>
      <c r="Y134" s="201"/>
      <c r="Z134" s="210"/>
      <c r="AA134" s="200"/>
      <c r="AB134" s="201"/>
      <c r="AC134" s="210"/>
      <c r="AD134" s="200"/>
      <c r="AE134" s="201"/>
      <c r="AF134" s="210"/>
      <c r="AG134" s="200"/>
      <c r="AH134" s="201"/>
      <c r="AI134" s="210"/>
      <c r="AJ134" s="200"/>
      <c r="AK134" s="201"/>
      <c r="AL134" s="210"/>
      <c r="AM134" s="200"/>
      <c r="AN134" s="203"/>
      <c r="AO134" s="204"/>
      <c r="AP134" s="205">
        <f t="shared" si="32"/>
        <v>0</v>
      </c>
      <c r="AQ134" s="206">
        <f t="shared" si="32"/>
        <v>0</v>
      </c>
      <c r="AR134" s="207">
        <f t="shared" si="34"/>
        <v>0</v>
      </c>
      <c r="AS134" s="211">
        <f t="shared" si="35"/>
        <v>0</v>
      </c>
      <c r="BA134" s="209">
        <f t="shared" si="19"/>
        <v>0</v>
      </c>
      <c r="BB134" s="209">
        <f t="shared" si="20"/>
        <v>0</v>
      </c>
      <c r="BC134" s="209">
        <f t="shared" si="21"/>
        <v>0</v>
      </c>
      <c r="BD134" s="209">
        <f t="shared" si="22"/>
        <v>0</v>
      </c>
      <c r="BE134" s="209">
        <f t="shared" si="23"/>
        <v>0</v>
      </c>
      <c r="BF134" s="209">
        <f t="shared" si="24"/>
        <v>0</v>
      </c>
      <c r="BG134" s="209">
        <f t="shared" si="25"/>
        <v>0</v>
      </c>
      <c r="BH134" s="209">
        <f t="shared" si="26"/>
        <v>0</v>
      </c>
      <c r="BI134" s="209">
        <f t="shared" si="27"/>
        <v>0</v>
      </c>
      <c r="BJ134" s="209">
        <f t="shared" si="28"/>
        <v>0</v>
      </c>
      <c r="BK134" s="209">
        <f t="shared" si="29"/>
        <v>0</v>
      </c>
      <c r="BL134" s="209">
        <f t="shared" si="30"/>
        <v>0</v>
      </c>
      <c r="BM134" s="209">
        <f t="shared" si="31"/>
        <v>0</v>
      </c>
      <c r="BN134" s="178"/>
    </row>
    <row r="135" spans="1:66" s="184" customFormat="1" ht="21" customHeight="1" thickBot="1">
      <c r="B135" s="218">
        <f t="shared" si="33"/>
        <v>80</v>
      </c>
      <c r="C135" s="724"/>
      <c r="D135" s="725"/>
      <c r="E135" s="219"/>
      <c r="F135" s="220"/>
      <c r="G135" s="221"/>
      <c r="H135" s="222"/>
      <c r="I135" s="220"/>
      <c r="J135" s="223"/>
      <c r="K135" s="222"/>
      <c r="L135" s="224"/>
      <c r="M135" s="223"/>
      <c r="N135" s="222"/>
      <c r="O135" s="224"/>
      <c r="P135" s="223"/>
      <c r="Q135" s="222"/>
      <c r="R135" s="220"/>
      <c r="S135" s="223"/>
      <c r="T135" s="222"/>
      <c r="U135" s="220"/>
      <c r="V135" s="223"/>
      <c r="W135" s="222"/>
      <c r="X135" s="220"/>
      <c r="Y135" s="223"/>
      <c r="Z135" s="222"/>
      <c r="AA135" s="220"/>
      <c r="AB135" s="223"/>
      <c r="AC135" s="222"/>
      <c r="AD135" s="220"/>
      <c r="AE135" s="223"/>
      <c r="AF135" s="222"/>
      <c r="AG135" s="220"/>
      <c r="AH135" s="223"/>
      <c r="AI135" s="222"/>
      <c r="AJ135" s="220"/>
      <c r="AK135" s="223"/>
      <c r="AL135" s="222"/>
      <c r="AM135" s="220"/>
      <c r="AN135" s="221"/>
      <c r="AO135" s="225"/>
      <c r="AP135" s="226">
        <f t="shared" si="32"/>
        <v>0</v>
      </c>
      <c r="AQ135" s="227">
        <f t="shared" si="32"/>
        <v>0</v>
      </c>
      <c r="AR135" s="228">
        <f t="shared" si="34"/>
        <v>0</v>
      </c>
      <c r="AS135" s="211">
        <f t="shared" si="35"/>
        <v>0</v>
      </c>
      <c r="BA135" s="209">
        <f t="shared" si="19"/>
        <v>0</v>
      </c>
      <c r="BB135" s="209">
        <f t="shared" si="20"/>
        <v>0</v>
      </c>
      <c r="BC135" s="209">
        <f t="shared" si="21"/>
        <v>0</v>
      </c>
      <c r="BD135" s="209">
        <f t="shared" si="22"/>
        <v>0</v>
      </c>
      <c r="BE135" s="209">
        <f t="shared" si="23"/>
        <v>0</v>
      </c>
      <c r="BF135" s="209">
        <f t="shared" si="24"/>
        <v>0</v>
      </c>
      <c r="BG135" s="209">
        <f t="shared" si="25"/>
        <v>0</v>
      </c>
      <c r="BH135" s="209">
        <f t="shared" si="26"/>
        <v>0</v>
      </c>
      <c r="BI135" s="209">
        <f t="shared" si="27"/>
        <v>0</v>
      </c>
      <c r="BJ135" s="209">
        <f t="shared" si="28"/>
        <v>0</v>
      </c>
      <c r="BK135" s="209">
        <f t="shared" si="29"/>
        <v>0</v>
      </c>
      <c r="BL135" s="209">
        <f t="shared" si="30"/>
        <v>0</v>
      </c>
      <c r="BM135" s="209">
        <f t="shared" si="31"/>
        <v>0</v>
      </c>
      <c r="BN135" s="178"/>
    </row>
    <row r="136" spans="1:66" s="212" customFormat="1" ht="39" customHeight="1" thickTop="1" thickBot="1">
      <c r="B136" s="455" t="s">
        <v>1</v>
      </c>
      <c r="C136" s="456"/>
      <c r="D136" s="457"/>
      <c r="E136" s="39">
        <f>SUM(E56:E135)</f>
        <v>90</v>
      </c>
      <c r="F136" s="61">
        <f t="shared" ref="F136:AN136" si="36">SUM(F56:F135)</f>
        <v>670</v>
      </c>
      <c r="G136" s="34">
        <f t="shared" si="36"/>
        <v>325600</v>
      </c>
      <c r="H136" s="37">
        <f t="shared" si="36"/>
        <v>108</v>
      </c>
      <c r="I136" s="61">
        <f>SUM(I56:I135)</f>
        <v>751</v>
      </c>
      <c r="J136" s="38">
        <f t="shared" si="36"/>
        <v>359500</v>
      </c>
      <c r="K136" s="37">
        <f t="shared" si="36"/>
        <v>112</v>
      </c>
      <c r="L136" s="62">
        <f t="shared" si="36"/>
        <v>783</v>
      </c>
      <c r="M136" s="38">
        <f t="shared" si="36"/>
        <v>380200</v>
      </c>
      <c r="N136" s="37">
        <f t="shared" si="36"/>
        <v>110</v>
      </c>
      <c r="O136" s="62">
        <f t="shared" si="36"/>
        <v>754</v>
      </c>
      <c r="P136" s="38">
        <f t="shared" si="36"/>
        <v>367720</v>
      </c>
      <c r="Q136" s="37">
        <f t="shared" si="36"/>
        <v>105</v>
      </c>
      <c r="R136" s="61">
        <f t="shared" si="36"/>
        <v>800</v>
      </c>
      <c r="S136" s="38">
        <f t="shared" si="36"/>
        <v>395250</v>
      </c>
      <c r="T136" s="37">
        <f t="shared" si="36"/>
        <v>105</v>
      </c>
      <c r="U136" s="61">
        <f t="shared" si="36"/>
        <v>753</v>
      </c>
      <c r="V136" s="38">
        <f t="shared" si="36"/>
        <v>369780</v>
      </c>
      <c r="W136" s="37">
        <f t="shared" si="36"/>
        <v>106</v>
      </c>
      <c r="X136" s="61">
        <f t="shared" si="36"/>
        <v>715</v>
      </c>
      <c r="Y136" s="38">
        <f t="shared" si="36"/>
        <v>351310</v>
      </c>
      <c r="Z136" s="37">
        <f t="shared" si="36"/>
        <v>112</v>
      </c>
      <c r="AA136" s="61">
        <f t="shared" si="36"/>
        <v>777</v>
      </c>
      <c r="AB136" s="38">
        <f t="shared" si="36"/>
        <v>372910</v>
      </c>
      <c r="AC136" s="37">
        <f t="shared" si="36"/>
        <v>107</v>
      </c>
      <c r="AD136" s="61">
        <f t="shared" si="36"/>
        <v>736</v>
      </c>
      <c r="AE136" s="38">
        <f t="shared" si="36"/>
        <v>369250</v>
      </c>
      <c r="AF136" s="37">
        <f t="shared" si="36"/>
        <v>101</v>
      </c>
      <c r="AG136" s="61">
        <f t="shared" si="36"/>
        <v>721</v>
      </c>
      <c r="AH136" s="38">
        <f t="shared" si="36"/>
        <v>363450</v>
      </c>
      <c r="AI136" s="37">
        <f t="shared" si="36"/>
        <v>107</v>
      </c>
      <c r="AJ136" s="61">
        <f t="shared" si="36"/>
        <v>779</v>
      </c>
      <c r="AK136" s="38">
        <f t="shared" si="36"/>
        <v>385280</v>
      </c>
      <c r="AL136" s="37">
        <f t="shared" si="36"/>
        <v>102</v>
      </c>
      <c r="AM136" s="61">
        <f t="shared" si="36"/>
        <v>702</v>
      </c>
      <c r="AN136" s="34">
        <f t="shared" si="36"/>
        <v>367950</v>
      </c>
      <c r="AO136" s="36">
        <f>SUM(AO56:AO135)</f>
        <v>191800</v>
      </c>
      <c r="AP136" s="35">
        <f>SUM(AP56:AP135)</f>
        <v>1265</v>
      </c>
      <c r="AQ136" s="116">
        <f>SUM(AQ56:AQ135)</f>
        <v>8941</v>
      </c>
      <c r="AR136" s="34">
        <f>SUM(AR56:AR135)</f>
        <v>4600000</v>
      </c>
      <c r="AS136" s="33">
        <f>SUM(AS56:AS135)</f>
        <v>1265</v>
      </c>
      <c r="AT136" s="184"/>
      <c r="AU136" s="184"/>
      <c r="BA136" s="178"/>
      <c r="BB136" s="178"/>
      <c r="BC136" s="178"/>
      <c r="BD136" s="178"/>
      <c r="BE136" s="178"/>
      <c r="BF136" s="178"/>
      <c r="BG136" s="178"/>
      <c r="BH136" s="178"/>
      <c r="BI136" s="178"/>
      <c r="BJ136" s="178"/>
      <c r="BK136" s="178"/>
      <c r="BL136" s="178"/>
      <c r="BM136" s="178"/>
      <c r="BN136" s="178"/>
    </row>
    <row r="137" spans="1:66" s="178" customFormat="1">
      <c r="A137" s="177"/>
      <c r="B137" s="229" t="s">
        <v>23</v>
      </c>
      <c r="C137" s="32" t="s">
        <v>30</v>
      </c>
      <c r="D137" s="27"/>
      <c r="E137" s="28"/>
      <c r="F137" s="28"/>
      <c r="G137" s="28"/>
      <c r="H137" s="28"/>
      <c r="I137" s="28"/>
      <c r="J137" s="28"/>
      <c r="K137" s="28"/>
      <c r="L137" s="28"/>
      <c r="M137" s="28"/>
      <c r="N137" s="28"/>
      <c r="O137" s="28"/>
      <c r="P137" s="28"/>
      <c r="Q137" s="28"/>
      <c r="R137" s="28"/>
      <c r="S137" s="28"/>
      <c r="T137" s="28"/>
      <c r="U137" s="26"/>
      <c r="V137" s="26"/>
      <c r="W137" s="26"/>
      <c r="X137" s="26"/>
      <c r="Y137" s="14"/>
      <c r="Z137" s="14"/>
      <c r="AA137" s="14"/>
      <c r="AB137" s="14"/>
      <c r="AC137" s="14"/>
      <c r="AD137" s="14"/>
      <c r="AE137" s="14"/>
      <c r="AF137" s="14"/>
      <c r="AG137" s="14"/>
      <c r="AH137" s="14"/>
      <c r="AI137" s="14"/>
      <c r="AJ137" s="14"/>
      <c r="AK137" s="14"/>
      <c r="AL137" s="14"/>
      <c r="AM137" s="14"/>
      <c r="AN137" s="14"/>
      <c r="AO137" s="14"/>
      <c r="AP137" s="14"/>
      <c r="AQ137" s="14"/>
      <c r="AR137" s="14"/>
      <c r="AS137" s="177"/>
      <c r="AT137" s="177"/>
      <c r="AU137" s="177"/>
      <c r="AV137" s="177"/>
      <c r="AW137" s="177"/>
    </row>
    <row r="138" spans="1:66" s="178" customFormat="1">
      <c r="A138" s="177"/>
      <c r="B138" s="229" t="s">
        <v>24</v>
      </c>
      <c r="C138" s="55" t="s">
        <v>1002</v>
      </c>
      <c r="D138" s="27"/>
      <c r="E138" s="28"/>
      <c r="F138" s="28"/>
      <c r="G138" s="28"/>
      <c r="H138" s="28"/>
      <c r="I138" s="28"/>
      <c r="J138" s="28"/>
      <c r="K138" s="28"/>
      <c r="L138" s="28"/>
      <c r="M138" s="28"/>
      <c r="N138" s="28"/>
      <c r="O138" s="28"/>
      <c r="P138" s="28"/>
      <c r="Q138" s="28"/>
      <c r="R138" s="28"/>
      <c r="S138" s="28"/>
      <c r="T138" s="28"/>
      <c r="U138" s="26"/>
      <c r="V138" s="26"/>
      <c r="W138" s="26"/>
      <c r="X138" s="26"/>
      <c r="Y138" s="14"/>
      <c r="Z138" s="14"/>
      <c r="AA138" s="14"/>
      <c r="AB138" s="14"/>
      <c r="AC138" s="14"/>
      <c r="AD138" s="14"/>
      <c r="AE138" s="14"/>
      <c r="AF138" s="14"/>
      <c r="AG138" s="14"/>
      <c r="AH138" s="14"/>
      <c r="AI138" s="14"/>
      <c r="AJ138" s="14"/>
      <c r="AK138" s="14"/>
      <c r="AL138" s="14"/>
      <c r="AM138" s="14"/>
      <c r="AN138" s="14"/>
      <c r="AO138" s="14"/>
      <c r="AP138" s="14"/>
      <c r="AQ138" s="14"/>
      <c r="AR138" s="14"/>
      <c r="AS138" s="177"/>
      <c r="AT138" s="177"/>
      <c r="AU138" s="177"/>
      <c r="AV138" s="177"/>
      <c r="AW138" s="177"/>
    </row>
    <row r="139" spans="1:66" s="178" customFormat="1">
      <c r="A139" s="177"/>
      <c r="B139" s="230" t="s">
        <v>25</v>
      </c>
      <c r="C139" s="55" t="s">
        <v>916</v>
      </c>
      <c r="D139" s="27"/>
      <c r="E139" s="28"/>
      <c r="F139" s="28"/>
      <c r="G139" s="28"/>
      <c r="H139" s="28"/>
      <c r="I139" s="28"/>
      <c r="J139" s="28"/>
      <c r="K139" s="28"/>
      <c r="L139" s="28"/>
      <c r="M139" s="28"/>
      <c r="N139" s="28"/>
      <c r="O139" s="28"/>
      <c r="P139" s="28"/>
      <c r="Q139" s="28"/>
      <c r="R139" s="28"/>
      <c r="S139" s="28"/>
      <c r="T139" s="28"/>
      <c r="U139" s="26"/>
      <c r="V139" s="26"/>
      <c r="W139" s="26"/>
      <c r="X139" s="26"/>
      <c r="Y139" s="14"/>
      <c r="Z139" s="14"/>
      <c r="AA139" s="14"/>
      <c r="AB139" s="14"/>
      <c r="AC139" s="14"/>
      <c r="AD139" s="14"/>
      <c r="AE139" s="14"/>
      <c r="AF139" s="14"/>
      <c r="AG139" s="14"/>
      <c r="AH139" s="14"/>
      <c r="AI139" s="14"/>
      <c r="AJ139" s="14"/>
      <c r="AK139" s="14"/>
      <c r="AL139" s="14"/>
      <c r="AM139" s="14"/>
      <c r="AN139" s="14"/>
      <c r="AO139" s="14"/>
      <c r="AP139" s="14"/>
      <c r="AQ139" s="14"/>
      <c r="AR139" s="14"/>
      <c r="AS139" s="177"/>
      <c r="AT139" s="177"/>
      <c r="AU139" s="177"/>
      <c r="AV139" s="177"/>
      <c r="AW139" s="177"/>
    </row>
    <row r="140" spans="1:66" s="178" customFormat="1">
      <c r="A140" s="177"/>
      <c r="B140" s="230" t="s">
        <v>26</v>
      </c>
      <c r="C140" s="55" t="s">
        <v>1001</v>
      </c>
      <c r="D140" s="27"/>
      <c r="E140" s="28"/>
      <c r="F140" s="28"/>
      <c r="G140" s="28"/>
      <c r="H140" s="28"/>
      <c r="I140" s="28"/>
      <c r="J140" s="28"/>
      <c r="K140" s="28"/>
      <c r="L140" s="28"/>
      <c r="M140" s="28"/>
      <c r="N140" s="28"/>
      <c r="O140" s="28"/>
      <c r="P140" s="28"/>
      <c r="Q140" s="28"/>
      <c r="R140" s="28"/>
      <c r="S140" s="28"/>
      <c r="T140" s="28"/>
      <c r="U140" s="26"/>
      <c r="V140" s="26"/>
      <c r="W140" s="26"/>
      <c r="X140" s="26"/>
      <c r="Y140" s="14"/>
      <c r="Z140" s="14"/>
      <c r="AA140" s="14"/>
      <c r="AB140" s="14"/>
      <c r="AC140" s="14"/>
      <c r="AD140" s="14"/>
      <c r="AE140" s="14"/>
      <c r="AF140" s="14"/>
      <c r="AG140" s="14"/>
      <c r="AH140" s="14"/>
      <c r="AI140" s="14"/>
      <c r="AJ140" s="14"/>
      <c r="AK140" s="14"/>
      <c r="AL140" s="14"/>
      <c r="AM140" s="14"/>
      <c r="AN140" s="14"/>
      <c r="AO140" s="14"/>
      <c r="AP140" s="14"/>
      <c r="AQ140" s="14"/>
      <c r="AR140" s="14"/>
      <c r="AS140" s="177"/>
      <c r="AT140" s="177"/>
      <c r="AU140" s="177"/>
      <c r="AV140" s="177"/>
      <c r="AW140" s="177"/>
    </row>
    <row r="141" spans="1:66" s="178" customFormat="1">
      <c r="A141" s="177"/>
      <c r="B141" s="230" t="s">
        <v>27</v>
      </c>
      <c r="C141" s="32" t="s">
        <v>843</v>
      </c>
      <c r="D141" s="27"/>
      <c r="E141" s="28"/>
      <c r="F141" s="28"/>
      <c r="G141" s="28"/>
      <c r="H141" s="28"/>
      <c r="I141" s="28"/>
      <c r="J141" s="28"/>
      <c r="K141" s="28"/>
      <c r="L141" s="28"/>
      <c r="M141" s="28"/>
      <c r="N141" s="28"/>
      <c r="O141" s="28"/>
      <c r="P141" s="28"/>
      <c r="Q141" s="28"/>
      <c r="R141" s="28"/>
      <c r="S141" s="28"/>
      <c r="T141" s="28"/>
      <c r="U141" s="26"/>
      <c r="V141" s="26"/>
      <c r="W141" s="26"/>
      <c r="X141" s="26"/>
      <c r="Y141" s="14"/>
      <c r="Z141" s="14"/>
      <c r="AA141" s="14"/>
      <c r="AB141" s="14"/>
      <c r="AC141" s="14"/>
      <c r="AD141" s="14"/>
      <c r="AE141" s="14"/>
      <c r="AF141" s="14"/>
      <c r="AG141" s="14"/>
      <c r="AH141" s="14"/>
      <c r="AI141" s="14"/>
      <c r="AJ141" s="14"/>
      <c r="AK141" s="14"/>
      <c r="AL141" s="14"/>
      <c r="AM141" s="14"/>
      <c r="AN141" s="14"/>
      <c r="AO141" s="14"/>
      <c r="AP141" s="14"/>
      <c r="AQ141" s="14"/>
      <c r="AR141" s="14"/>
      <c r="AS141" s="177"/>
      <c r="AT141" s="177"/>
      <c r="AU141" s="177"/>
      <c r="AV141" s="177"/>
      <c r="AW141" s="177"/>
      <c r="AZ141" s="121"/>
      <c r="BA141" s="121"/>
      <c r="BB141" s="121"/>
      <c r="BC141" s="121"/>
      <c r="BD141" s="121"/>
      <c r="BE141" s="121"/>
      <c r="BF141" s="121"/>
      <c r="BG141" s="121"/>
      <c r="BH141" s="121"/>
      <c r="BI141" s="121"/>
      <c r="BJ141" s="121"/>
      <c r="BK141" s="121"/>
      <c r="BL141" s="121"/>
      <c r="BM141" s="121"/>
    </row>
    <row r="142" spans="1:66" s="178" customFormat="1">
      <c r="A142" s="177"/>
      <c r="B142" s="230" t="s">
        <v>28</v>
      </c>
      <c r="C142" s="32" t="s">
        <v>844</v>
      </c>
      <c r="D142" s="27"/>
      <c r="E142" s="28"/>
      <c r="F142" s="28"/>
      <c r="G142" s="28"/>
      <c r="H142" s="28"/>
      <c r="I142" s="28"/>
      <c r="J142" s="28"/>
      <c r="K142" s="28"/>
      <c r="L142" s="28"/>
      <c r="M142" s="28"/>
      <c r="N142" s="28"/>
      <c r="O142" s="28"/>
      <c r="P142" s="28"/>
      <c r="Q142" s="28"/>
      <c r="R142" s="28"/>
      <c r="S142" s="28"/>
      <c r="T142" s="28"/>
      <c r="U142" s="26"/>
      <c r="V142" s="26"/>
      <c r="W142" s="26"/>
      <c r="X142" s="26"/>
      <c r="Y142" s="14"/>
      <c r="Z142" s="14"/>
      <c r="AA142" s="14"/>
      <c r="AB142" s="14"/>
      <c r="AC142" s="14"/>
      <c r="AD142" s="14"/>
      <c r="AE142" s="14"/>
      <c r="AF142" s="14"/>
      <c r="AG142" s="14"/>
      <c r="AH142" s="14"/>
      <c r="AI142" s="14"/>
      <c r="AJ142" s="14"/>
      <c r="AK142" s="14"/>
      <c r="AL142" s="14"/>
      <c r="AM142" s="14"/>
      <c r="AN142" s="14"/>
      <c r="AO142" s="14"/>
      <c r="AP142" s="14"/>
      <c r="AQ142" s="14"/>
      <c r="AR142" s="14"/>
      <c r="AS142" s="177"/>
      <c r="AT142" s="177"/>
      <c r="AU142" s="177"/>
      <c r="AV142" s="177"/>
      <c r="AW142" s="177"/>
      <c r="AZ142" s="121"/>
      <c r="BA142" s="121"/>
      <c r="BB142" s="121"/>
      <c r="BC142" s="121"/>
      <c r="BD142" s="121"/>
      <c r="BE142" s="121"/>
      <c r="BF142" s="121"/>
      <c r="BG142" s="121"/>
      <c r="BH142" s="121"/>
      <c r="BI142" s="121"/>
      <c r="BJ142" s="121"/>
      <c r="BK142" s="121"/>
      <c r="BL142" s="121"/>
      <c r="BM142" s="121"/>
    </row>
    <row r="143" spans="1:66" s="178" customFormat="1">
      <c r="A143" s="177"/>
      <c r="B143" s="229"/>
      <c r="C143" s="32"/>
      <c r="D143" s="27"/>
      <c r="E143" s="28"/>
      <c r="F143" s="28"/>
      <c r="G143" s="28"/>
      <c r="H143" s="28"/>
      <c r="I143" s="28"/>
      <c r="J143" s="28"/>
      <c r="K143" s="28"/>
      <c r="L143" s="28"/>
      <c r="M143" s="28"/>
      <c r="N143" s="28"/>
      <c r="O143" s="28"/>
      <c r="P143" s="28"/>
      <c r="Q143" s="28"/>
      <c r="R143" s="28"/>
      <c r="S143" s="28"/>
      <c r="T143" s="28"/>
      <c r="U143" s="26"/>
      <c r="V143" s="26"/>
      <c r="W143" s="26"/>
      <c r="X143" s="26"/>
      <c r="Y143" s="14"/>
      <c r="Z143" s="14"/>
      <c r="AA143" s="14"/>
      <c r="AB143" s="14"/>
      <c r="AC143" s="14"/>
      <c r="AD143" s="14"/>
      <c r="AE143" s="14"/>
      <c r="AF143" s="14"/>
      <c r="AG143" s="14"/>
      <c r="AH143" s="14"/>
      <c r="AI143" s="14"/>
      <c r="AJ143" s="14"/>
      <c r="AK143" s="14"/>
      <c r="AL143" s="14"/>
      <c r="AM143" s="14"/>
      <c r="AN143" s="14"/>
      <c r="AO143" s="14"/>
      <c r="AP143" s="14"/>
      <c r="AQ143" s="14"/>
      <c r="AR143" s="14"/>
      <c r="AS143" s="177"/>
      <c r="AT143" s="177"/>
      <c r="AU143" s="177"/>
      <c r="AV143" s="177"/>
      <c r="AW143" s="177"/>
      <c r="AZ143" s="121"/>
      <c r="BA143" s="121"/>
      <c r="BB143" s="121"/>
      <c r="BC143" s="121"/>
      <c r="BD143" s="121"/>
      <c r="BE143" s="121"/>
      <c r="BF143" s="121"/>
      <c r="BG143" s="121"/>
      <c r="BH143" s="121"/>
      <c r="BI143" s="121"/>
      <c r="BJ143" s="121"/>
      <c r="BK143" s="121"/>
      <c r="BL143" s="121"/>
      <c r="BM143" s="121"/>
    </row>
    <row r="144" spans="1:66" s="178" customFormat="1">
      <c r="A144" s="177"/>
      <c r="B144" s="229"/>
      <c r="C144" s="32"/>
      <c r="D144" s="27"/>
      <c r="E144" s="28"/>
      <c r="F144" s="28"/>
      <c r="G144" s="28"/>
      <c r="H144" s="28"/>
      <c r="I144" s="28"/>
      <c r="J144" s="28"/>
      <c r="K144" s="28"/>
      <c r="L144" s="28"/>
      <c r="M144" s="28"/>
      <c r="N144" s="28"/>
      <c r="O144" s="28"/>
      <c r="P144" s="28"/>
      <c r="Q144" s="28"/>
      <c r="R144" s="28"/>
      <c r="S144" s="28"/>
      <c r="T144" s="28"/>
      <c r="U144" s="26"/>
      <c r="V144" s="26"/>
      <c r="W144" s="26"/>
      <c r="X144" s="26"/>
      <c r="Y144" s="14"/>
      <c r="Z144" s="14"/>
      <c r="AA144" s="14"/>
      <c r="AB144" s="14"/>
      <c r="AC144" s="14"/>
      <c r="AD144" s="14"/>
      <c r="AE144" s="14"/>
      <c r="AF144" s="14"/>
      <c r="AG144" s="14"/>
      <c r="AH144" s="14"/>
      <c r="AI144" s="14"/>
      <c r="AJ144" s="14"/>
      <c r="AK144" s="14"/>
      <c r="AL144" s="14"/>
      <c r="AM144" s="14"/>
      <c r="AN144" s="14"/>
      <c r="AO144" s="14"/>
      <c r="AP144" s="14"/>
      <c r="AQ144" s="14"/>
      <c r="AR144" s="14"/>
      <c r="AS144" s="177"/>
      <c r="AT144" s="177"/>
      <c r="AU144" s="177"/>
      <c r="AV144" s="177"/>
      <c r="AW144" s="177"/>
      <c r="AZ144" s="121"/>
      <c r="BA144" s="121"/>
      <c r="BB144" s="121"/>
      <c r="BC144" s="121"/>
      <c r="BD144" s="121"/>
      <c r="BE144" s="121"/>
      <c r="BF144" s="121"/>
      <c r="BG144" s="121"/>
      <c r="BH144" s="121"/>
      <c r="BI144" s="121"/>
      <c r="BJ144" s="121"/>
      <c r="BK144" s="121"/>
      <c r="BL144" s="121"/>
      <c r="BM144" s="121"/>
    </row>
    <row r="145" spans="1:66" s="178" customFormat="1">
      <c r="A145" s="177"/>
      <c r="B145" s="231"/>
      <c r="C145" s="231"/>
      <c r="D145" s="30"/>
      <c r="E145" s="29"/>
      <c r="F145" s="29"/>
      <c r="G145" s="29"/>
      <c r="H145" s="29"/>
      <c r="I145" s="29"/>
      <c r="J145" s="29"/>
      <c r="K145" s="29"/>
      <c r="L145" s="29"/>
      <c r="M145" s="29"/>
      <c r="N145" s="29"/>
      <c r="O145" s="29"/>
      <c r="P145" s="29"/>
      <c r="Q145" s="28"/>
      <c r="R145" s="28"/>
      <c r="S145" s="28"/>
      <c r="T145" s="28"/>
      <c r="U145" s="28"/>
      <c r="V145" s="26"/>
      <c r="W145" s="26"/>
      <c r="X145" s="26"/>
      <c r="Y145" s="26"/>
      <c r="Z145" s="14"/>
      <c r="AA145" s="14"/>
      <c r="AB145" s="14"/>
      <c r="AC145" s="14"/>
      <c r="AD145" s="14"/>
      <c r="AE145" s="14"/>
      <c r="AF145" s="14"/>
      <c r="AG145" s="14"/>
      <c r="AH145" s="14"/>
      <c r="AI145" s="14"/>
      <c r="AJ145" s="14"/>
      <c r="AK145" s="14"/>
      <c r="AL145" s="14"/>
      <c r="AM145" s="14"/>
      <c r="AN145" s="14"/>
      <c r="AO145" s="14"/>
      <c r="AP145" s="14"/>
      <c r="AQ145" s="14"/>
      <c r="AR145" s="14"/>
      <c r="AS145" s="14"/>
      <c r="AT145" s="177"/>
      <c r="AU145" s="177"/>
      <c r="AV145" s="177"/>
      <c r="AW145" s="177"/>
      <c r="AX145" s="177"/>
      <c r="BA145" s="121"/>
      <c r="BB145" s="121"/>
      <c r="BC145" s="121"/>
      <c r="BD145" s="121"/>
      <c r="BE145" s="121"/>
      <c r="BF145" s="121"/>
      <c r="BG145" s="121"/>
      <c r="BH145" s="121"/>
      <c r="BI145" s="121"/>
      <c r="BJ145" s="121"/>
      <c r="BK145" s="121"/>
      <c r="BL145" s="121"/>
      <c r="BM145" s="121"/>
      <c r="BN145" s="121"/>
    </row>
    <row r="146" spans="1:66" s="178" customFormat="1" ht="24" customHeight="1">
      <c r="A146" s="177"/>
      <c r="B146" s="232"/>
      <c r="C146" s="232"/>
      <c r="D146" s="16"/>
      <c r="E146" s="15"/>
      <c r="F146" s="15"/>
      <c r="G146" s="15"/>
      <c r="H146" s="15"/>
      <c r="I146" s="15"/>
      <c r="J146" s="15"/>
      <c r="K146" s="15"/>
      <c r="L146" s="15"/>
      <c r="M146" s="15"/>
      <c r="N146" s="15"/>
      <c r="O146" s="15"/>
      <c r="P146" s="15"/>
      <c r="Q146" s="15"/>
      <c r="R146" s="15"/>
      <c r="S146" s="15"/>
      <c r="T146" s="15"/>
      <c r="U146" s="15"/>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77"/>
      <c r="AU146" s="177"/>
      <c r="AV146" s="177"/>
      <c r="AW146" s="177"/>
      <c r="AX146" s="177"/>
      <c r="BA146" s="121"/>
      <c r="BB146" s="121"/>
      <c r="BC146" s="121"/>
      <c r="BD146" s="121"/>
      <c r="BE146" s="121"/>
      <c r="BF146" s="121"/>
      <c r="BG146" s="121"/>
      <c r="BH146" s="121"/>
      <c r="BI146" s="121"/>
      <c r="BJ146" s="121"/>
      <c r="BK146" s="121"/>
      <c r="BL146" s="121"/>
      <c r="BM146" s="121"/>
      <c r="BN146" s="121"/>
    </row>
    <row r="147" spans="1:66" s="178" customFormat="1" ht="33" customHeight="1">
      <c r="A147" s="177"/>
      <c r="B147" s="232"/>
      <c r="C147" s="232"/>
      <c r="D147" s="16"/>
      <c r="E147" s="15"/>
      <c r="F147" s="15"/>
      <c r="G147" s="15"/>
      <c r="H147" s="15"/>
      <c r="I147" s="15"/>
      <c r="J147" s="15"/>
      <c r="K147" s="15"/>
      <c r="L147" s="15"/>
      <c r="M147" s="15"/>
      <c r="N147" s="15"/>
      <c r="O147" s="15"/>
      <c r="P147" s="15"/>
      <c r="Q147" s="15"/>
      <c r="R147" s="15"/>
      <c r="S147" s="15"/>
      <c r="T147" s="15"/>
      <c r="U147" s="15"/>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77"/>
      <c r="AU147" s="177"/>
      <c r="AV147" s="177"/>
      <c r="AW147" s="177"/>
      <c r="AX147" s="177"/>
      <c r="BA147" s="121"/>
      <c r="BB147" s="121"/>
      <c r="BC147" s="121"/>
      <c r="BD147" s="121"/>
      <c r="BE147" s="121"/>
      <c r="BF147" s="121"/>
      <c r="BG147" s="121"/>
      <c r="BH147" s="121"/>
      <c r="BI147" s="121"/>
      <c r="BJ147" s="121"/>
      <c r="BK147" s="121"/>
      <c r="BL147" s="121"/>
      <c r="BM147" s="121"/>
      <c r="BN147" s="121"/>
    </row>
    <row r="148" spans="1:66">
      <c r="AK148" s="528"/>
      <c r="AL148" s="528"/>
      <c r="AM148" s="528"/>
      <c r="AN148" s="528"/>
      <c r="AO148" s="528"/>
    </row>
    <row r="149" spans="1:66">
      <c r="AF149" s="233"/>
    </row>
  </sheetData>
  <sheetProtection formatCells="0" formatColumns="0" formatRows="0" insertColumns="0" insertRows="0" insertHyperlinks="0" deleteColumns="0" deleteRows="0"/>
  <mergeCells count="236">
    <mergeCell ref="C132:D132"/>
    <mergeCell ref="C133:D133"/>
    <mergeCell ref="C134:D134"/>
    <mergeCell ref="C135:D135"/>
    <mergeCell ref="C123:D123"/>
    <mergeCell ref="C124:D124"/>
    <mergeCell ref="C125:D125"/>
    <mergeCell ref="C126:D126"/>
    <mergeCell ref="C127:D127"/>
    <mergeCell ref="C128:D128"/>
    <mergeCell ref="C129:D129"/>
    <mergeCell ref="C130:D130"/>
    <mergeCell ref="C131:D131"/>
    <mergeCell ref="C114:D114"/>
    <mergeCell ref="C115:D115"/>
    <mergeCell ref="C116:D116"/>
    <mergeCell ref="C117:D117"/>
    <mergeCell ref="C118:D118"/>
    <mergeCell ref="C119:D119"/>
    <mergeCell ref="C120:D120"/>
    <mergeCell ref="C121:D121"/>
    <mergeCell ref="C122:D122"/>
    <mergeCell ref="C105:D105"/>
    <mergeCell ref="C106:D106"/>
    <mergeCell ref="C107:D107"/>
    <mergeCell ref="C108:D108"/>
    <mergeCell ref="C109:D109"/>
    <mergeCell ref="C110:D110"/>
    <mergeCell ref="C111:D111"/>
    <mergeCell ref="C112:D112"/>
    <mergeCell ref="C113:D113"/>
    <mergeCell ref="C96:D96"/>
    <mergeCell ref="C97:D97"/>
    <mergeCell ref="C98:D98"/>
    <mergeCell ref="C99:D99"/>
    <mergeCell ref="C100:D100"/>
    <mergeCell ref="C101:D101"/>
    <mergeCell ref="C102:D102"/>
    <mergeCell ref="C103:D103"/>
    <mergeCell ref="C104:D104"/>
    <mergeCell ref="AD50:AE50"/>
    <mergeCell ref="AF50:AH50"/>
    <mergeCell ref="AI50:AJ50"/>
    <mergeCell ref="AK50:AM50"/>
    <mergeCell ref="AN50:AO50"/>
    <mergeCell ref="AP50:AR50"/>
    <mergeCell ref="W49:AB49"/>
    <mergeCell ref="AD49:AE49"/>
    <mergeCell ref="AF49:AH49"/>
    <mergeCell ref="AI49:AJ49"/>
    <mergeCell ref="AK49:AM49"/>
    <mergeCell ref="B50:AB51"/>
    <mergeCell ref="B49:E49"/>
    <mergeCell ref="L49:P49"/>
    <mergeCell ref="Q49:V49"/>
    <mergeCell ref="AN49:AO49"/>
    <mergeCell ref="AP49:AR49"/>
    <mergeCell ref="F49:H49"/>
    <mergeCell ref="I49:K49"/>
    <mergeCell ref="C91:D91"/>
    <mergeCell ref="C92:D92"/>
    <mergeCell ref="C93:D93"/>
    <mergeCell ref="C94:D94"/>
    <mergeCell ref="C95:D95"/>
    <mergeCell ref="B136:D136"/>
    <mergeCell ref="AK148:AO148"/>
    <mergeCell ref="AH29:AS30"/>
    <mergeCell ref="AI54:AJ54"/>
    <mergeCell ref="AK54:AK55"/>
    <mergeCell ref="AL54:AM54"/>
    <mergeCell ref="AN54:AN55"/>
    <mergeCell ref="Z54:AA54"/>
    <mergeCell ref="AB54:AB55"/>
    <mergeCell ref="AC54:AD54"/>
    <mergeCell ref="AE54:AE55"/>
    <mergeCell ref="AF54:AG54"/>
    <mergeCell ref="AH54:AH55"/>
    <mergeCell ref="AP53:AS53"/>
    <mergeCell ref="AS54:AS55"/>
    <mergeCell ref="AP54:AQ54"/>
    <mergeCell ref="AR54:AR55"/>
    <mergeCell ref="C85:D85"/>
    <mergeCell ref="C86:D86"/>
    <mergeCell ref="C87:D87"/>
    <mergeCell ref="C88:D88"/>
    <mergeCell ref="C89:D89"/>
    <mergeCell ref="C90:D90"/>
    <mergeCell ref="C79:D79"/>
    <mergeCell ref="C80:D80"/>
    <mergeCell ref="C81:D81"/>
    <mergeCell ref="C82:D82"/>
    <mergeCell ref="C83:D83"/>
    <mergeCell ref="C84:D84"/>
    <mergeCell ref="C73:D73"/>
    <mergeCell ref="C74:D74"/>
    <mergeCell ref="C75:D75"/>
    <mergeCell ref="C76:D76"/>
    <mergeCell ref="C77:D77"/>
    <mergeCell ref="C78:D78"/>
    <mergeCell ref="C67:D67"/>
    <mergeCell ref="C68:D68"/>
    <mergeCell ref="C69:D69"/>
    <mergeCell ref="C70:D70"/>
    <mergeCell ref="C71:D71"/>
    <mergeCell ref="C72:D72"/>
    <mergeCell ref="B53:D55"/>
    <mergeCell ref="E53:G53"/>
    <mergeCell ref="H53:J53"/>
    <mergeCell ref="K53:M53"/>
    <mergeCell ref="N53:P53"/>
    <mergeCell ref="C66:D66"/>
    <mergeCell ref="C56:D56"/>
    <mergeCell ref="C57:D57"/>
    <mergeCell ref="C58:D58"/>
    <mergeCell ref="C59:D59"/>
    <mergeCell ref="C60:D60"/>
    <mergeCell ref="C61:D61"/>
    <mergeCell ref="C62:D62"/>
    <mergeCell ref="C63:D63"/>
    <mergeCell ref="C64:D64"/>
    <mergeCell ref="C65:D65"/>
    <mergeCell ref="AO53:AO55"/>
    <mergeCell ref="Z53:AB53"/>
    <mergeCell ref="V54:V55"/>
    <mergeCell ref="W54:X54"/>
    <mergeCell ref="Y54:Y55"/>
    <mergeCell ref="N54:O54"/>
    <mergeCell ref="P54:P55"/>
    <mergeCell ref="E54:F54"/>
    <mergeCell ref="G54:G55"/>
    <mergeCell ref="H54:I54"/>
    <mergeCell ref="J54:J55"/>
    <mergeCell ref="K54:L54"/>
    <mergeCell ref="M54:M55"/>
    <mergeCell ref="AI53:AK53"/>
    <mergeCell ref="AL53:AN53"/>
    <mergeCell ref="AF53:AH53"/>
    <mergeCell ref="W53:Y53"/>
    <mergeCell ref="Q54:R54"/>
    <mergeCell ref="S54:S55"/>
    <mergeCell ref="T54:U54"/>
    <mergeCell ref="AC53:AE53"/>
    <mergeCell ref="Q53:S53"/>
    <mergeCell ref="T53:V53"/>
    <mergeCell ref="D42:I42"/>
    <mergeCell ref="J42:K42"/>
    <mergeCell ref="M42:AO42"/>
    <mergeCell ref="D43:I43"/>
    <mergeCell ref="J43:K43"/>
    <mergeCell ref="M43:AO43"/>
    <mergeCell ref="D40:I40"/>
    <mergeCell ref="J40:K40"/>
    <mergeCell ref="M40:AO40"/>
    <mergeCell ref="D41:I41"/>
    <mergeCell ref="J41:K41"/>
    <mergeCell ref="M41:AO41"/>
    <mergeCell ref="D44:I44"/>
    <mergeCell ref="J44:K44"/>
    <mergeCell ref="M44:AO44"/>
    <mergeCell ref="D45:I45"/>
    <mergeCell ref="J45:K45"/>
    <mergeCell ref="M45:AO45"/>
    <mergeCell ref="J46:K46"/>
    <mergeCell ref="M46:AE46"/>
    <mergeCell ref="B48:E48"/>
    <mergeCell ref="L48:P48"/>
    <mergeCell ref="Q48:V48"/>
    <mergeCell ref="W48:AB48"/>
    <mergeCell ref="AD48:AH48"/>
    <mergeCell ref="AI48:AM48"/>
    <mergeCell ref="AN48:AR48"/>
    <mergeCell ref="F48:H48"/>
    <mergeCell ref="I48:K48"/>
    <mergeCell ref="D39:I39"/>
    <mergeCell ref="J39:K39"/>
    <mergeCell ref="M39:AO39"/>
    <mergeCell ref="D36:I36"/>
    <mergeCell ref="J36:K36"/>
    <mergeCell ref="M36:AO36"/>
    <mergeCell ref="D37:I37"/>
    <mergeCell ref="J37:K37"/>
    <mergeCell ref="M37:AO37"/>
    <mergeCell ref="C8:D8"/>
    <mergeCell ref="E8:J8"/>
    <mergeCell ref="L8:O8"/>
    <mergeCell ref="P8:Y8"/>
    <mergeCell ref="AF8:AJ8"/>
    <mergeCell ref="R12:T12"/>
    <mergeCell ref="D38:I38"/>
    <mergeCell ref="J38:K38"/>
    <mergeCell ref="M38:AO38"/>
    <mergeCell ref="Y19:AA19"/>
    <mergeCell ref="P19:X19"/>
    <mergeCell ref="P20:X20"/>
    <mergeCell ref="P21:X21"/>
    <mergeCell ref="P22:X22"/>
    <mergeCell ref="AB20:AS20"/>
    <mergeCell ref="AB21:AS21"/>
    <mergeCell ref="AB22:AS22"/>
    <mergeCell ref="AB19:AS19"/>
    <mergeCell ref="Y20:Z20"/>
    <mergeCell ref="Y21:Z21"/>
    <mergeCell ref="Y22:Z22"/>
    <mergeCell ref="D34:I34"/>
    <mergeCell ref="J34:L34"/>
    <mergeCell ref="M34:AO34"/>
    <mergeCell ref="K1:AH1"/>
    <mergeCell ref="C4:D4"/>
    <mergeCell ref="E4:K4"/>
    <mergeCell ref="L4:O4"/>
    <mergeCell ref="P4:Y4"/>
    <mergeCell ref="C5:D5"/>
    <mergeCell ref="E5:K5"/>
    <mergeCell ref="L5:O5"/>
    <mergeCell ref="P5:Y5"/>
    <mergeCell ref="C6:D6"/>
    <mergeCell ref="E6:K6"/>
    <mergeCell ref="L6:O6"/>
    <mergeCell ref="P6:Y6"/>
    <mergeCell ref="AF6:AJ6"/>
    <mergeCell ref="C7:D7"/>
    <mergeCell ref="E7:K7"/>
    <mergeCell ref="L7:O7"/>
    <mergeCell ref="P7:Y7"/>
    <mergeCell ref="AF7:AJ7"/>
    <mergeCell ref="D35:I35"/>
    <mergeCell ref="J35:K35"/>
    <mergeCell ref="M35:AO35"/>
    <mergeCell ref="AH25:AS26"/>
    <mergeCell ref="T13:W13"/>
    <mergeCell ref="AI13:AL13"/>
    <mergeCell ref="X16:Z16"/>
    <mergeCell ref="H18:J18"/>
    <mergeCell ref="AL18:AM18"/>
    <mergeCell ref="AR18:AS18"/>
    <mergeCell ref="C16:V16"/>
  </mergeCells>
  <phoneticPr fontId="3"/>
  <conditionalFormatting sqref="E70 H70 K70 N70 Q70 T70 W70 Z70 AC70 AF70 AI70 AL70">
    <cfRule type="expression" dxfId="8" priority="9" stopIfTrue="1">
      <formula>#REF!=$AW$57</formula>
    </cfRule>
    <cfRule type="expression" dxfId="7" priority="10" stopIfTrue="1">
      <formula>#REF!=$AW$55</formula>
    </cfRule>
  </conditionalFormatting>
  <conditionalFormatting sqref="E76:E135 H76:H135 K76:K135 N76:N135 Q76:Q135 T76:T135 W76:W135 Z76:Z135 AC76:AC135 AF76:AF135 AI76:AI135 AL76:AL135">
    <cfRule type="expression" dxfId="6" priority="7" stopIfTrue="1">
      <formula>#REF!=$AW$57</formula>
    </cfRule>
    <cfRule type="expression" dxfId="5" priority="8" stopIfTrue="1">
      <formula>#REF!=$AW$55</formula>
    </cfRule>
  </conditionalFormatting>
  <dataValidations count="5">
    <dataValidation type="decimal" operator="greaterThanOrEqual" allowBlank="1" showInputMessage="1" showErrorMessage="1" sqref="AO56:AO135" xr:uid="{00000000-0002-0000-0100-000000000000}">
      <formula1>0</formula1>
    </dataValidation>
    <dataValidation type="list" allowBlank="1" showInputMessage="1" showErrorMessage="1" sqref="R12 X16" xr:uid="{00000000-0002-0000-0100-000001000000}">
      <formula1>"〇,×"</formula1>
    </dataValidation>
    <dataValidation type="list" allowBlank="1" showInputMessage="1" showErrorMessage="1" sqref="D24:D26 P24:P26 D28:D30 P28:P30 AC24:AC25 AC28:AC29" xr:uid="{00000000-0002-0000-0100-000002000000}">
      <formula1>"〇"</formula1>
    </dataValidation>
    <dataValidation type="list" allowBlank="1" showInputMessage="1" showErrorMessage="1" sqref="E8:J8" xr:uid="{00000000-0002-0000-0100-000003000000}">
      <formula1>$AV$1:$AV$6</formula1>
    </dataValidation>
    <dataValidation type="whole" allowBlank="1" showInputMessage="1" showErrorMessage="1" error="12か月以上になっていますので、確認をお願いいたします。" sqref="I49:K49" xr:uid="{00000000-0002-0000-0100-000004000000}">
      <formula1>0</formula1>
      <formula2>12</formula2>
    </dataValidation>
  </dataValidations>
  <hyperlinks>
    <hyperlink ref="P5" r:id="rId1" xr:uid="{00000000-0004-0000-0100-000000000000}"/>
  </hyperlinks>
  <printOptions horizontalCentered="1"/>
  <pageMargins left="0.59055118110236227" right="0.59055118110236227" top="0.59055118110236227" bottom="0.19685039370078741" header="0.31496062992125984" footer="0.51181102362204722"/>
  <pageSetup paperSize="8" scale="41" orientation="portrait" r:id="rId2"/>
  <headerFooter alignWithMargins="0">
    <oddHeader>&amp;R&amp;14（　　　枚目中　　　枚目）　　　</oddHeader>
  </headerFooter>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E69D1-B6B3-49F1-B64C-A47DC69006AB}">
  <dimension ref="A1:J11"/>
  <sheetViews>
    <sheetView workbookViewId="0">
      <selection activeCell="J10" sqref="J10"/>
    </sheetView>
  </sheetViews>
  <sheetFormatPr defaultRowHeight="13.5"/>
  <cols>
    <col min="9" max="9" width="24.125" customWidth="1"/>
  </cols>
  <sheetData>
    <row r="1" spans="1:10" ht="17.25">
      <c r="A1" s="137" t="s">
        <v>690</v>
      </c>
      <c r="B1" s="137" t="s">
        <v>1262</v>
      </c>
      <c r="C1" s="609" t="s">
        <v>676</v>
      </c>
      <c r="D1" s="609"/>
      <c r="E1" s="609"/>
      <c r="F1" s="609"/>
      <c r="G1" s="609"/>
      <c r="H1" s="609"/>
      <c r="I1" t="str">
        <f>A1&amp;B1&amp;C1</f>
        <v>ⅰ　食品の製造・加工・販売</v>
      </c>
      <c r="J1" t="s">
        <v>1263</v>
      </c>
    </row>
    <row r="2" spans="1:10" ht="17.25">
      <c r="A2" s="137" t="s">
        <v>691</v>
      </c>
      <c r="B2" s="137" t="s">
        <v>1262</v>
      </c>
      <c r="C2" s="609" t="s">
        <v>677</v>
      </c>
      <c r="D2" s="609"/>
      <c r="E2" s="609"/>
      <c r="F2" s="609"/>
      <c r="G2" s="609"/>
      <c r="H2" s="609"/>
      <c r="I2" t="str">
        <f t="shared" ref="I2:I11" si="0">A2&amp;B2&amp;C2</f>
        <v>ⅱ　レストラン・カフェ等の運営</v>
      </c>
      <c r="J2" t="s">
        <v>1264</v>
      </c>
    </row>
    <row r="3" spans="1:10" ht="17.25">
      <c r="A3" s="137" t="s">
        <v>692</v>
      </c>
      <c r="B3" s="137" t="s">
        <v>1262</v>
      </c>
      <c r="C3" s="609" t="s">
        <v>678</v>
      </c>
      <c r="D3" s="609"/>
      <c r="E3" s="609"/>
      <c r="F3" s="609"/>
      <c r="G3" s="609"/>
      <c r="H3" s="609"/>
      <c r="I3" t="str">
        <f t="shared" si="0"/>
        <v>ⅲ　手工芸品の自主製品・販売</v>
      </c>
      <c r="J3" t="s">
        <v>1265</v>
      </c>
    </row>
    <row r="4" spans="1:10" ht="17.25">
      <c r="A4" s="137" t="s">
        <v>693</v>
      </c>
      <c r="B4" s="137" t="s">
        <v>1262</v>
      </c>
      <c r="C4" s="609" t="s">
        <v>679</v>
      </c>
      <c r="D4" s="609"/>
      <c r="E4" s="609"/>
      <c r="F4" s="609"/>
      <c r="G4" s="609"/>
      <c r="H4" s="609"/>
      <c r="I4" t="str">
        <f t="shared" si="0"/>
        <v>ⅳ　農作物の生産・販売</v>
      </c>
      <c r="J4" t="s">
        <v>1266</v>
      </c>
    </row>
    <row r="5" spans="1:10" ht="17.25">
      <c r="A5" s="137" t="s">
        <v>694</v>
      </c>
      <c r="B5" s="137" t="s">
        <v>1262</v>
      </c>
      <c r="C5" s="486" t="s">
        <v>680</v>
      </c>
      <c r="D5" s="487"/>
      <c r="E5" s="487"/>
      <c r="F5" s="487"/>
      <c r="G5" s="487"/>
      <c r="H5" s="488"/>
      <c r="I5" t="str">
        <f t="shared" si="0"/>
        <v>ⅴ　リネン・クリーニング</v>
      </c>
      <c r="J5" t="s">
        <v>1267</v>
      </c>
    </row>
    <row r="6" spans="1:10" ht="17.25">
      <c r="A6" s="137" t="s">
        <v>695</v>
      </c>
      <c r="B6" s="137" t="s">
        <v>1262</v>
      </c>
      <c r="C6" s="489" t="s">
        <v>681</v>
      </c>
      <c r="D6" s="490"/>
      <c r="E6" s="490"/>
      <c r="F6" s="490"/>
      <c r="G6" s="490"/>
      <c r="H6" s="491"/>
      <c r="I6" t="str">
        <f t="shared" si="0"/>
        <v>ⅵ　IT関連業務（データ入力・WEBサイト作成等）</v>
      </c>
      <c r="J6" t="s">
        <v>1268</v>
      </c>
    </row>
    <row r="7" spans="1:10" ht="17.25">
      <c r="A7" s="137" t="s">
        <v>696</v>
      </c>
      <c r="B7" s="137" t="s">
        <v>1262</v>
      </c>
      <c r="C7" s="486" t="s">
        <v>682</v>
      </c>
      <c r="D7" s="487"/>
      <c r="E7" s="487"/>
      <c r="F7" s="487"/>
      <c r="G7" s="487"/>
      <c r="H7" s="488"/>
      <c r="I7" t="str">
        <f t="shared" si="0"/>
        <v>ⅶ　印刷業務</v>
      </c>
      <c r="J7" t="s">
        <v>1269</v>
      </c>
    </row>
    <row r="8" spans="1:10" ht="17.25">
      <c r="A8" s="137" t="s">
        <v>697</v>
      </c>
      <c r="B8" s="137" t="s">
        <v>1262</v>
      </c>
      <c r="C8" s="486" t="s">
        <v>683</v>
      </c>
      <c r="D8" s="487"/>
      <c r="E8" s="487"/>
      <c r="F8" s="487"/>
      <c r="G8" s="487"/>
      <c r="H8" s="488"/>
      <c r="I8" t="str">
        <f t="shared" si="0"/>
        <v>ⅷ　施設外就労（清掃・維持管理業務）</v>
      </c>
      <c r="J8" t="s">
        <v>1270</v>
      </c>
    </row>
    <row r="9" spans="1:10" ht="17.25">
      <c r="A9" s="137" t="s">
        <v>698</v>
      </c>
      <c r="B9" s="137" t="s">
        <v>1262</v>
      </c>
      <c r="C9" s="486" t="s">
        <v>684</v>
      </c>
      <c r="D9" s="487"/>
      <c r="E9" s="487"/>
      <c r="F9" s="487"/>
      <c r="G9" s="487"/>
      <c r="H9" s="488"/>
      <c r="I9" t="str">
        <f t="shared" si="0"/>
        <v>ⅸ　施設外就労（その他）</v>
      </c>
      <c r="J9" t="s">
        <v>1271</v>
      </c>
    </row>
    <row r="10" spans="1:10" ht="17.25">
      <c r="A10" s="137" t="s">
        <v>699</v>
      </c>
      <c r="B10" s="137" t="s">
        <v>1262</v>
      </c>
      <c r="C10" s="486" t="s">
        <v>685</v>
      </c>
      <c r="D10" s="487"/>
      <c r="E10" s="487"/>
      <c r="F10" s="487"/>
      <c r="G10" s="487"/>
      <c r="H10" s="488"/>
      <c r="I10" t="str">
        <f t="shared" si="0"/>
        <v>ⅹ　軽作業</v>
      </c>
      <c r="J10" t="s">
        <v>1272</v>
      </c>
    </row>
    <row r="11" spans="1:10" ht="17.25">
      <c r="A11" s="137" t="s">
        <v>700</v>
      </c>
      <c r="B11" s="137" t="s">
        <v>1262</v>
      </c>
      <c r="C11" s="486" t="s">
        <v>686</v>
      </c>
      <c r="D11" s="487"/>
      <c r="E11" s="487"/>
      <c r="F11" s="487"/>
      <c r="G11" s="487"/>
      <c r="H11" s="488"/>
      <c r="I11" t="str">
        <f t="shared" si="0"/>
        <v>ⅺ　その他</v>
      </c>
      <c r="J11" t="s">
        <v>1273</v>
      </c>
    </row>
  </sheetData>
  <mergeCells count="11">
    <mergeCell ref="C6:H6"/>
    <mergeCell ref="C1:H1"/>
    <mergeCell ref="C2:H2"/>
    <mergeCell ref="C3:H3"/>
    <mergeCell ref="C4:H4"/>
    <mergeCell ref="C5:H5"/>
    <mergeCell ref="C7:H7"/>
    <mergeCell ref="C8:H8"/>
    <mergeCell ref="C9:H9"/>
    <mergeCell ref="C10:H10"/>
    <mergeCell ref="C11:H11"/>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工賃(賃金)実績報告書(Ｂ型事業所用)</vt:lpstr>
      <vt:lpstr>A型【非雇用型】実績報告書 補助シート</vt:lpstr>
      <vt:lpstr>（非表示）法人種別一覧</vt:lpstr>
      <vt:lpstr>A型【非雇用型】実績集計表</vt:lpstr>
      <vt:lpstr>【記載例】補助シート</vt:lpstr>
      <vt:lpstr>【記載例】R7実績 (2)</vt:lpstr>
      <vt:lpstr>【記載例】A型【非雇用型】実績集計表</vt:lpstr>
      <vt:lpstr>【記載例】R6</vt:lpstr>
      <vt:lpstr>Sheet2</vt:lpstr>
      <vt:lpstr>【参考】時間単位変換表・年間開所日数カウント表</vt:lpstr>
      <vt:lpstr>【参考】年間開所日数算出カレンダー</vt:lpstr>
      <vt:lpstr>QK_</vt:lpstr>
      <vt:lpstr>【記載例】A型【非雇用型】実績集計表!Print_Area</vt:lpstr>
      <vt:lpstr>【記載例】R6!Print_Area</vt:lpstr>
      <vt:lpstr>'【記載例】R7実績 (2)'!Print_Area</vt:lpstr>
      <vt:lpstr>【記載例】補助シート!Print_Area</vt:lpstr>
      <vt:lpstr>【参考】時間単位変換表・年間開所日数カウント表!Print_Area</vt:lpstr>
      <vt:lpstr>【参考】年間開所日数算出カレンダー!Print_Area</vt:lpstr>
      <vt:lpstr>A型【非雇用型】実績集計表!Print_Area</vt:lpstr>
      <vt:lpstr>'A型【非雇用型】実績報告書 補助シート'!Print_Area</vt:lpstr>
      <vt:lpstr>QK_!Print_Area</vt:lpstr>
      <vt:lpstr>'工賃(賃金)実績報告書(Ｂ型事業所用)'!Print_Area</vt:lpstr>
      <vt:lpstr>QK_Excel出力_体制加算データ_指定</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鈴木　千智</cp:lastModifiedBy>
  <cp:lastPrinted>2026-06-22T07:59:19Z</cp:lastPrinted>
  <dcterms:created xsi:type="dcterms:W3CDTF">2006-06-14T03:20:38Z</dcterms:created>
  <dcterms:modified xsi:type="dcterms:W3CDTF">2026-08-07T07:23:45Z</dcterms:modified>
</cp:coreProperties>
</file>