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7.20\disk\05 課：運営指導班\05 処遇改善\R6年度\様式等\"/>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<sst xmlns="http://schemas.openxmlformats.org/spreadsheetml/2006/main" count="3996" uniqueCount="2046">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</sst>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election activeCell="AF15" sqref="AF15"/>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札幌市</v>
      </c>
      <c r="AE1" s="187"/>
      <c r="AF1" s="187"/>
      <c r="AG1" s="187"/>
      <c r="AH1" s="187"/>
      <c r="AI1" s="187"/>
      <c r="AJ1" s="187"/>
      <c r="AK1" s="187"/>
    </row>
    <row r="2" spans="2:65" ht="23.25" customHeight="1">
      <c r="B2" s="199" t="s">
        <v>2015</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2020</v>
      </c>
      <c r="C4" s="214"/>
      <c r="D4" s="214"/>
      <c r="E4" s="214"/>
      <c r="F4" s="214"/>
      <c r="G4" s="288" t="s">
        <v>2</v>
      </c>
      <c r="H4" s="288"/>
      <c r="I4" s="288"/>
      <c r="J4" s="288"/>
      <c r="K4" s="288"/>
      <c r="L4" s="288"/>
      <c r="M4" s="288"/>
      <c r="N4" s="272" t="s">
        <v>3</v>
      </c>
      <c r="O4" s="272"/>
      <c r="P4" s="272"/>
      <c r="Q4" s="272"/>
      <c r="R4" s="272"/>
      <c r="S4" s="272"/>
      <c r="T4" s="336" t="s">
        <v>2016</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v>1334567890</v>
      </c>
      <c r="C5" s="213"/>
      <c r="D5" s="213"/>
      <c r="E5" s="213"/>
      <c r="F5" s="213"/>
      <c r="G5" s="289" t="s">
        <v>2033</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1981</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2034</v>
      </c>
      <c r="C8" s="216"/>
      <c r="D8" s="216"/>
      <c r="E8" s="216"/>
      <c r="F8" s="217"/>
      <c r="G8" s="221" t="s">
        <v>1894</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1958</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f>IFERROR(IF(AM8&lt;&gt;0,T105+Y105,"先に新加算の区分を選択"),"")</f>
        <v>1705500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2035</v>
      </c>
      <c r="I58" s="398"/>
      <c r="J58" s="63" t="s">
        <v>42</v>
      </c>
      <c r="K58" s="397" t="s">
        <v>2035</v>
      </c>
      <c r="L58" s="398"/>
      <c r="M58" s="63" t="s">
        <v>43</v>
      </c>
      <c r="N58" s="59"/>
      <c r="O58" s="399" t="s">
        <v>44</v>
      </c>
      <c r="P58" s="399"/>
      <c r="Q58" s="399"/>
      <c r="R58" s="400" t="s">
        <v>2036</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2037</v>
      </c>
      <c r="U59" s="341"/>
      <c r="V59" s="341"/>
      <c r="W59" s="341"/>
      <c r="X59" s="341"/>
      <c r="Y59" s="353" t="s">
        <v>47</v>
      </c>
      <c r="Z59" s="353"/>
      <c r="AA59" s="341" t="s">
        <v>2038</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t="s">
        <v>2039</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2040</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2042</v>
      </c>
      <c r="V66" s="344"/>
      <c r="W66" s="344"/>
      <c r="X66" s="344"/>
      <c r="Y66" s="344"/>
      <c r="Z66" s="344"/>
      <c r="AA66" s="344"/>
      <c r="AB66" s="357" t="s">
        <v>1882</v>
      </c>
      <c r="AC66" s="358"/>
      <c r="AD66" s="358"/>
      <c r="AE66" s="359"/>
      <c r="AF66" s="355" t="s">
        <v>2043</v>
      </c>
      <c r="AG66" s="355"/>
      <c r="AH66" s="355"/>
      <c r="AI66" s="355"/>
      <c r="AJ66" s="355"/>
      <c r="AK66" s="355"/>
      <c r="AM66" s="40"/>
    </row>
    <row r="67" spans="2:39" ht="18.75">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2041</v>
      </c>
      <c r="V67" s="386"/>
      <c r="W67" s="386"/>
      <c r="X67" s="386"/>
      <c r="Y67" s="386"/>
      <c r="Z67" s="386"/>
      <c r="AA67" s="386"/>
      <c r="AB67" s="357" t="s">
        <v>1883</v>
      </c>
      <c r="AC67" s="358"/>
      <c r="AD67" s="358"/>
      <c r="AE67" s="359"/>
      <c r="AF67" s="354" t="s">
        <v>2044</v>
      </c>
      <c r="AG67" s="355"/>
      <c r="AH67" s="355"/>
      <c r="AI67" s="355"/>
      <c r="AJ67" s="355"/>
      <c r="AK67" s="355"/>
      <c r="AM67" s="40"/>
    </row>
    <row r="68" spans="2:39">
      <c r="AM68" s="40"/>
    </row>
    <row r="69" spans="2:39" ht="29.25" customHeight="1" thickBot="1">
      <c r="B69" s="339" t="s">
        <v>2018</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2021</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2022</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2023</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2024</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2025</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2026</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2027</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2028</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1892</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1893</v>
      </c>
      <c r="C105" s="364"/>
      <c r="D105" s="365"/>
      <c r="E105" s="382">
        <f>IFERROR(ROUNDDOWN(ROUND(T5*I9,0),0)*W108,"")</f>
        <v>198000</v>
      </c>
      <c r="F105" s="383"/>
      <c r="G105" s="383"/>
      <c r="H105" s="383"/>
      <c r="I105" s="96" t="s">
        <v>1891</v>
      </c>
      <c r="J105" s="229">
        <f>IFERROR(ROUNDDOWN(ROUND(W5*M9,0),0)*W108,"")</f>
        <v>0</v>
      </c>
      <c r="K105" s="230"/>
      <c r="L105" s="230"/>
      <c r="M105" s="230"/>
      <c r="N105" s="96" t="s">
        <v>1891</v>
      </c>
      <c r="O105" s="229">
        <f>IFERROR(ROUNDDOWN(ROUND(W5*Q9,0),0)*W108,"")</f>
        <v>0</v>
      </c>
      <c r="P105" s="230"/>
      <c r="Q105" s="230"/>
      <c r="R105" s="230"/>
      <c r="S105" s="97" t="s">
        <v>1891</v>
      </c>
      <c r="T105" s="246">
        <f>IFERROR(SUM(E105,J105,O105),"")</f>
        <v>198000</v>
      </c>
      <c r="U105" s="246"/>
      <c r="V105" s="246"/>
      <c r="W105" s="246"/>
      <c r="X105" s="98" t="s">
        <v>1891</v>
      </c>
      <c r="Y105" s="229">
        <f>IFERROR(IF(AM8=1,ROUNDDOWN(ROUND(T5*Y9,0),0)*AD108,IF(AM8=2,ROUNDDOWN(ROUND(T5*AC9,0),0)*AD108,"")),"")</f>
        <v>1507500</v>
      </c>
      <c r="Z105" s="230"/>
      <c r="AA105" s="230"/>
      <c r="AB105" s="230"/>
      <c r="AC105" s="230"/>
      <c r="AD105" s="230"/>
      <c r="AE105" s="99" t="s">
        <v>1891</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(0円/月)</v>
      </c>
      <c r="P106" s="361"/>
      <c r="Q106" s="361"/>
      <c r="R106" s="361"/>
      <c r="S106" s="361"/>
      <c r="T106" s="360" t="str">
        <f>IFERROR("("&amp;TEXT(T105/W108,"#,##0円")&amp;"/月)","")</f>
        <v>(99,000円/月)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password="F576" sheet="1" formatCells="0" selectLockedCells="1" autoFilter="0" selectUnlockedCells="1"/>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hyperlinks>
    <hyperlink ref="AF67" r:id="rId1"/>
  </hyperlinks>
  <pageMargins left="0.70866141732283472" right="0.70866141732283472" top="0.74803149606299213" bottom="0.74803149606299213" header="0.31496062992125984" footer="0.31496062992125984"/>
  <pageSetup paperSize="9" scale="97"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2020</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1898</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5" customHeight="1" thickBot="1">
      <c r="B17" s="318" t="s">
        <v>1909</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2030</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2035</v>
      </c>
      <c r="I52" s="496"/>
      <c r="J52" s="112" t="s">
        <v>42</v>
      </c>
      <c r="K52" s="495" t="s">
        <v>2035</v>
      </c>
      <c r="L52" s="496"/>
      <c r="M52" s="112" t="s">
        <v>43</v>
      </c>
      <c r="N52" s="111"/>
      <c r="O52" s="497" t="s">
        <v>44</v>
      </c>
      <c r="P52" s="497"/>
      <c r="Q52" s="497"/>
      <c r="R52" s="498" t="s">
        <v>2036</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2037</v>
      </c>
      <c r="U53" s="501"/>
      <c r="V53" s="501"/>
      <c r="W53" s="501"/>
      <c r="X53" s="501"/>
      <c r="Y53" s="502" t="s">
        <v>47</v>
      </c>
      <c r="Z53" s="502"/>
      <c r="AA53" s="501" t="s">
        <v>2038</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2045</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2021</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2022</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2023</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2024</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2025</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2026</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2027</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2028</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password="F576" sheet="1" formatCells="0" selectLockedCells="1" autoFilter="0" selectUnlockedCells="1"/>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2013</v>
      </c>
      <c r="D8" s="520" t="s">
        <v>1929</v>
      </c>
      <c r="E8" s="521"/>
      <c r="F8" s="22" t="s">
        <v>1930</v>
      </c>
      <c r="G8" s="22" t="s">
        <v>72</v>
      </c>
      <c r="H8" s="22" t="s">
        <v>1931</v>
      </c>
      <c r="I8" s="22" t="s">
        <v>1932</v>
      </c>
    </row>
    <row r="9" spans="1:9" ht="150.75" customHeight="1">
      <c r="A9" s="8" t="s">
        <v>73</v>
      </c>
      <c r="B9" s="20"/>
      <c r="C9" s="22" t="s">
        <v>2014</v>
      </c>
      <c r="D9" s="520" t="s">
        <v>1933</v>
      </c>
      <c r="E9" s="521"/>
      <c r="F9" s="22" t="s">
        <v>1934</v>
      </c>
      <c r="G9" s="22" t="s">
        <v>74</v>
      </c>
      <c r="H9" s="22" t="s">
        <v>1935</v>
      </c>
      <c r="I9" s="22" t="s">
        <v>1936</v>
      </c>
    </row>
    <row r="10" spans="1:9" ht="78" customHeight="1">
      <c r="A10" s="517" t="s">
        <v>1973</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4" t="s">
        <v>1961</v>
      </c>
      <c r="B17" s="515"/>
      <c r="C17" s="16" t="s">
        <v>56</v>
      </c>
      <c r="D17" s="17" t="s">
        <v>1972</v>
      </c>
      <c r="E17" s="17" t="s">
        <v>1963</v>
      </c>
      <c r="F17" s="17" t="s">
        <v>1962</v>
      </c>
      <c r="G17" s="11"/>
      <c r="H17" s="11"/>
      <c r="I17" s="11"/>
    </row>
    <row r="18" spans="1:9" ht="115.5" customHeight="1">
      <c r="A18" s="516" t="s">
        <v>1964</v>
      </c>
      <c r="B18" s="515"/>
      <c r="C18" s="18" t="s">
        <v>1924</v>
      </c>
      <c r="D18" s="18" t="s">
        <v>1927</v>
      </c>
      <c r="E18" s="18" t="s">
        <v>1967</v>
      </c>
      <c r="F18" s="18" t="s">
        <v>1968</v>
      </c>
      <c r="G18" s="11"/>
      <c r="H18" s="11"/>
      <c r="I18" s="11"/>
    </row>
    <row r="19" spans="1:9" ht="105.75" customHeight="1">
      <c r="A19" s="516" t="s">
        <v>1965</v>
      </c>
      <c r="B19" s="515"/>
      <c r="C19" s="18" t="s">
        <v>2013</v>
      </c>
      <c r="D19" s="18" t="s">
        <v>1931</v>
      </c>
      <c r="E19" s="18" t="s">
        <v>1969</v>
      </c>
      <c r="F19" s="19" t="s">
        <v>1971</v>
      </c>
      <c r="G19" s="4"/>
      <c r="H19" s="4"/>
      <c r="I19" s="4"/>
    </row>
    <row r="20" spans="1:9" ht="95.25" customHeight="1">
      <c r="A20" s="516" t="s">
        <v>1966</v>
      </c>
      <c r="B20" s="515"/>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0" t="s">
        <v>2032</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sheetProtection password="F576" sheet="1" objects="1" scenarios="1" selectLockedCells="1" selectUnlockedCells="1"/>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2024-03-04T10:50:06Z</cp:lastPrinted>
  <dcterms:created xsi:type="dcterms:W3CDTF">2015-06-05T18:19:34Z</dcterms:created>
  <dcterms:modified xsi:type="dcterms:W3CDTF">2024-03-29T07:16:12Z</dcterms:modified>
</cp:coreProperties>
</file>