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7.20\disk\05 課：運営指導班\05 処遇改善\R6年度\様式等\処遇改善加算HP掲載用\"/>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 i="12" l="1"/>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<sst xmlns="http://schemas.openxmlformats.org/spreadsheetml/2006/main" count="6470" uniqueCount="2378">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</sst>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4"/>
              <a:chExt cx="303832" cy="48694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2"/>
              <a:chExt cx="301792" cy="780132"/>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6"/>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87"/>
              <a:chExt cx="301792" cy="494839"/>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56" y="8168724"/>
              <a:chExt cx="21762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6" y="8166051"/>
              <a:chExt cx="208649" cy="74976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4"/>
              <a:chExt cx="303832" cy="48694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2"/>
              <a:chExt cx="301792" cy="780132"/>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6"/>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87"/>
              <a:chExt cx="301792" cy="494839"/>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56" y="8168724"/>
              <a:chExt cx="21762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6" y="8166051"/>
              <a:chExt cx="208649" cy="74976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4"/>
              <a:chExt cx="303832" cy="48694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2"/>
              <a:chExt cx="301792" cy="780132"/>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6"/>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87"/>
              <a:chExt cx="301792" cy="49483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56" y="8168724"/>
              <a:chExt cx="21762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6" y="8166051"/>
              <a:chExt cx="208649" cy="74976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4"/>
              <a:chExt cx="303832" cy="48694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2"/>
              <a:chExt cx="301792" cy="780132"/>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6"/>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87"/>
              <a:chExt cx="301792" cy="494839"/>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56" y="8168724"/>
              <a:chExt cx="21762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6" y="8166051"/>
              <a:chExt cx="208649" cy="74976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4"/>
              <a:chExt cx="303832" cy="48694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2"/>
              <a:chExt cx="301792" cy="780132"/>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6"/>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87"/>
              <a:chExt cx="301792" cy="49483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56" y="8168724"/>
              <a:chExt cx="21762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6" y="8166051"/>
              <a:chExt cx="208649" cy="74976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4"/>
              <a:chExt cx="303832" cy="48694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2"/>
              <a:chExt cx="301792" cy="780132"/>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6"/>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87"/>
              <a:chExt cx="301792" cy="494839"/>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56" y="8168724"/>
              <a:chExt cx="21762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6" y="8166051"/>
              <a:chExt cx="208649" cy="74976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8"/>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7"/>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8"/>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8"/>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8"/>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60"/>
              <a:chExt cx="308373" cy="779246"/>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1" y="8167924"/>
              <a:chExt cx="225521"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4"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1" y="8722146"/>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89" y="8163183"/>
              <a:chExt cx="208417" cy="748022"/>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9" y="8163183"/>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9" y="864268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2" y="728649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2"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8" y="775093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4"/>
              <a:chExt cx="303832" cy="48694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2"/>
              <a:chExt cx="301792" cy="780132"/>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6"/>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87"/>
              <a:chExt cx="301792" cy="494839"/>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56" y="8168724"/>
              <a:chExt cx="21762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6" y="8166051"/>
              <a:chExt cx="208649" cy="74976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4"/>
              <a:chExt cx="303832" cy="48694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2"/>
              <a:chExt cx="301792" cy="780132"/>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6"/>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87"/>
              <a:chExt cx="301792" cy="494839"/>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56" y="8168724"/>
              <a:chExt cx="21762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6" y="8166051"/>
              <a:chExt cx="208649" cy="74976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4"/>
              <a:chExt cx="303832" cy="48694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2"/>
              <a:chExt cx="301792" cy="780132"/>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6"/>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87"/>
              <a:chExt cx="301792" cy="494839"/>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56" y="8168724"/>
              <a:chExt cx="21762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6" y="8166051"/>
              <a:chExt cx="208649" cy="74976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H11" sqref="H11:AK11"/>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7" t="s">
        <v>2018</v>
      </c>
      <c r="C8" s="578"/>
      <c r="D8" s="578"/>
      <c r="E8" s="578"/>
      <c r="F8" s="578"/>
      <c r="G8" s="579"/>
      <c r="H8" s="166" t="s">
        <v>2182</v>
      </c>
      <c r="I8" s="975"/>
      <c r="J8" s="975"/>
      <c r="K8" s="167" t="s">
        <v>2184</v>
      </c>
      <c r="L8" s="975"/>
      <c r="M8" s="976"/>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80"/>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164"/>
    </row>
    <row r="10" spans="1:39" s="165" customFormat="1" ht="16.5" customHeight="1">
      <c r="A10" s="164"/>
      <c r="B10" s="562"/>
      <c r="C10" s="563"/>
      <c r="D10" s="563"/>
      <c r="E10" s="563"/>
      <c r="F10" s="563"/>
      <c r="G10" s="564"/>
      <c r="H10" s="583"/>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4" t="s">
        <v>21</v>
      </c>
      <c r="C11" s="585"/>
      <c r="D11" s="585"/>
      <c r="E11" s="585"/>
      <c r="F11" s="585"/>
      <c r="G11" s="58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5"/>
      <c r="AB13" s="575"/>
      <c r="AC13" s="575"/>
      <c r="AD13" s="575"/>
      <c r="AE13" s="575"/>
      <c r="AF13" s="575"/>
      <c r="AG13" s="575"/>
      <c r="AH13" s="575"/>
      <c r="AI13" s="575"/>
      <c r="AJ13" s="575"/>
      <c r="AK13" s="576"/>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7" t="s">
        <v>30</v>
      </c>
      <c r="C17" s="588"/>
      <c r="D17" s="588"/>
      <c r="E17" s="588"/>
      <c r="F17" s="588"/>
      <c r="G17" s="588"/>
      <c r="H17" s="588"/>
      <c r="I17" s="588"/>
      <c r="J17" s="588"/>
      <c r="K17" s="588"/>
      <c r="L17" s="588"/>
      <c r="M17" s="588"/>
      <c r="N17" s="588"/>
      <c r="O17" s="588"/>
      <c r="P17" s="588"/>
      <c r="Q17" s="588"/>
      <c r="R17" s="588"/>
      <c r="S17" s="588"/>
      <c r="T17" s="588"/>
      <c r="U17" s="588"/>
      <c r="V17" s="588"/>
      <c r="W17" s="590"/>
      <c r="X17" s="72"/>
      <c r="Y17" s="72"/>
      <c r="Z17" s="72"/>
      <c r="AA17" s="72"/>
      <c r="AB17" s="72"/>
      <c r="AC17" s="72"/>
      <c r="AD17" s="72"/>
      <c r="AE17" s="72"/>
      <c r="AF17" s="72"/>
      <c r="AG17" s="72"/>
      <c r="AH17" s="72"/>
      <c r="AI17" s="72"/>
      <c r="AJ17" s="72"/>
      <c r="AK17" s="72"/>
      <c r="AL17" s="155"/>
    </row>
    <row r="18" spans="1:55" ht="26.25" customHeight="1">
      <c r="A18" s="155"/>
      <c r="B18" s="175" t="s">
        <v>32</v>
      </c>
      <c r="C18" s="980" t="s">
        <v>33</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91" t="s">
        <v>35</v>
      </c>
      <c r="E19" s="591"/>
      <c r="F19" s="591"/>
      <c r="G19" s="591"/>
      <c r="H19" s="591"/>
      <c r="I19" s="591"/>
      <c r="J19" s="591"/>
      <c r="K19" s="591"/>
      <c r="L19" s="591"/>
      <c r="M19" s="591"/>
      <c r="N19" s="591"/>
      <c r="O19" s="591"/>
      <c r="P19" s="592"/>
      <c r="Q19" s="981">
        <f>SUM('別紙様式6-2 事業所個票１:事業所個票10'!BI51)</f>
        <v>0</v>
      </c>
      <c r="R19" s="982"/>
      <c r="S19" s="982"/>
      <c r="T19" s="982"/>
      <c r="U19" s="982"/>
      <c r="V19" s="983"/>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91" t="s">
        <v>37</v>
      </c>
      <c r="F20" s="591"/>
      <c r="G20" s="591"/>
      <c r="H20" s="591"/>
      <c r="I20" s="591"/>
      <c r="J20" s="591"/>
      <c r="K20" s="591"/>
      <c r="L20" s="591"/>
      <c r="M20" s="591"/>
      <c r="N20" s="591"/>
      <c r="O20" s="591"/>
      <c r="P20" s="985"/>
      <c r="Q20" s="598"/>
      <c r="R20" s="599"/>
      <c r="S20" s="599"/>
      <c r="T20" s="599"/>
      <c r="U20" s="599"/>
      <c r="V20" s="600"/>
      <c r="W20" s="182" t="s">
        <v>31</v>
      </c>
      <c r="X20" s="72" t="s">
        <v>38</v>
      </c>
      <c r="Y20" s="183" t="str">
        <f>IF(Q20&gt;Q19,"×","")</f>
        <v/>
      </c>
      <c r="Z20" s="155"/>
      <c r="AA20" s="155"/>
      <c r="AB20" s="155"/>
      <c r="AC20" s="155"/>
      <c r="AD20" s="155"/>
      <c r="AE20" s="155"/>
      <c r="AF20" s="155"/>
      <c r="AG20" s="155"/>
      <c r="AH20" s="155"/>
      <c r="AI20" s="155"/>
      <c r="AJ20" s="155"/>
      <c r="AK20" s="155"/>
      <c r="AL20" s="155"/>
      <c r="AM20" s="977" t="s">
        <v>2073</v>
      </c>
      <c r="AN20" s="978"/>
      <c r="AO20" s="978"/>
      <c r="AP20" s="978"/>
      <c r="AQ20" s="978"/>
      <c r="AR20" s="978"/>
      <c r="AS20" s="978"/>
      <c r="AT20" s="978"/>
      <c r="AU20" s="978"/>
      <c r="AV20" s="978"/>
      <c r="AW20" s="978"/>
      <c r="AX20" s="978"/>
      <c r="AY20" s="978"/>
      <c r="AZ20" s="978"/>
      <c r="BA20" s="978"/>
      <c r="BB20" s="978"/>
      <c r="BC20" s="979"/>
    </row>
    <row r="21" spans="1:55" ht="28.5" customHeight="1" thickBot="1">
      <c r="A21" s="155"/>
      <c r="B21" s="184" t="s">
        <v>39</v>
      </c>
      <c r="C21" s="591" t="s">
        <v>2074</v>
      </c>
      <c r="D21" s="980"/>
      <c r="E21" s="980"/>
      <c r="F21" s="980"/>
      <c r="G21" s="980"/>
      <c r="H21" s="980"/>
      <c r="I21" s="980"/>
      <c r="J21" s="980"/>
      <c r="K21" s="980"/>
      <c r="L21" s="980"/>
      <c r="M21" s="980"/>
      <c r="N21" s="980"/>
      <c r="O21" s="980"/>
      <c r="P21" s="980"/>
      <c r="Q21" s="981">
        <f>Q18-Q20</f>
        <v>0</v>
      </c>
      <c r="R21" s="982"/>
      <c r="S21" s="982"/>
      <c r="T21" s="982"/>
      <c r="U21" s="982"/>
      <c r="V21" s="983"/>
      <c r="W21" s="185" t="s">
        <v>31</v>
      </c>
      <c r="X21" s="72" t="s">
        <v>38</v>
      </c>
      <c r="Y21" s="595" t="str">
        <f>IFERROR(IF(Q22&gt;=Q21,"○","×"),"")</f>
        <v>○</v>
      </c>
      <c r="Z21" s="155"/>
      <c r="AA21" s="155"/>
      <c r="AB21" s="155"/>
      <c r="AC21" s="155"/>
      <c r="AD21" s="155"/>
      <c r="AE21" s="155"/>
      <c r="AF21" s="155"/>
      <c r="AG21" s="155"/>
      <c r="AH21" s="155"/>
      <c r="AI21" s="155"/>
      <c r="AJ21" s="155"/>
      <c r="AK21" s="155"/>
      <c r="AL21" s="155"/>
      <c r="AM21" s="606" t="s">
        <v>2146</v>
      </c>
      <c r="AN21" s="607"/>
      <c r="AO21" s="607"/>
      <c r="AP21" s="607"/>
      <c r="AQ21" s="607"/>
      <c r="AR21" s="607"/>
      <c r="AS21" s="607"/>
      <c r="AT21" s="607"/>
      <c r="AU21" s="607"/>
      <c r="AV21" s="607"/>
      <c r="AW21" s="607"/>
      <c r="AX21" s="607"/>
      <c r="AY21" s="607"/>
      <c r="AZ21" s="607"/>
      <c r="BA21" s="607"/>
      <c r="BB21" s="607"/>
      <c r="BC21" s="608"/>
    </row>
    <row r="22" spans="1:55" ht="30" customHeight="1" thickBot="1">
      <c r="A22" s="155"/>
      <c r="B22" s="184" t="s">
        <v>40</v>
      </c>
      <c r="C22" s="591" t="s">
        <v>41</v>
      </c>
      <c r="D22" s="591"/>
      <c r="E22" s="591"/>
      <c r="F22" s="591"/>
      <c r="G22" s="591"/>
      <c r="H22" s="591"/>
      <c r="I22" s="591"/>
      <c r="J22" s="591"/>
      <c r="K22" s="591"/>
      <c r="L22" s="591"/>
      <c r="M22" s="591"/>
      <c r="N22" s="591"/>
      <c r="O22" s="591"/>
      <c r="P22" s="591"/>
      <c r="Q22" s="598"/>
      <c r="R22" s="599"/>
      <c r="S22" s="599"/>
      <c r="T22" s="599"/>
      <c r="U22" s="599"/>
      <c r="V22" s="600"/>
      <c r="W22" s="186" t="s">
        <v>31</v>
      </c>
      <c r="X22" s="72" t="s">
        <v>38</v>
      </c>
      <c r="Y22" s="597"/>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7" t="s">
        <v>42</v>
      </c>
      <c r="C24" s="588"/>
      <c r="D24" s="588"/>
      <c r="E24" s="588"/>
      <c r="F24" s="588"/>
      <c r="G24" s="588"/>
      <c r="H24" s="588"/>
      <c r="I24" s="588"/>
      <c r="J24" s="588"/>
      <c r="K24" s="588"/>
      <c r="L24" s="588"/>
      <c r="M24" s="588"/>
      <c r="N24" s="588"/>
      <c r="O24" s="588"/>
      <c r="P24" s="588"/>
      <c r="Q24" s="589"/>
      <c r="R24" s="589"/>
      <c r="S24" s="589"/>
      <c r="T24" s="589"/>
      <c r="U24" s="589"/>
      <c r="V24" s="589"/>
      <c r="W24" s="590"/>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91" t="s">
        <v>2075</v>
      </c>
      <c r="D25" s="591"/>
      <c r="E25" s="591"/>
      <c r="F25" s="591"/>
      <c r="G25" s="591"/>
      <c r="H25" s="591"/>
      <c r="I25" s="591"/>
      <c r="J25" s="591"/>
      <c r="K25" s="591"/>
      <c r="L25" s="591"/>
      <c r="M25" s="591"/>
      <c r="N25" s="591"/>
      <c r="O25" s="591"/>
      <c r="P25" s="592"/>
      <c r="Q25" s="593">
        <f>Q19-Q20</f>
        <v>0</v>
      </c>
      <c r="R25" s="594"/>
      <c r="S25" s="594"/>
      <c r="T25" s="594"/>
      <c r="U25" s="594"/>
      <c r="V25" s="594"/>
      <c r="W25" s="176" t="s">
        <v>31</v>
      </c>
      <c r="X25" s="72" t="s">
        <v>38</v>
      </c>
      <c r="Y25" s="556" t="str">
        <f>IFERROR(IF(Q25&lt;=0,"",IF(Q26&gt;=Q25,"○","△")),"")</f>
        <v/>
      </c>
      <c r="Z25" s="72" t="s">
        <v>38</v>
      </c>
      <c r="AA25" s="595" t="str">
        <f>IFERROR(IF(Y25="△",IF(Q28&gt;=Q25,"○","△"),""),"")</f>
        <v/>
      </c>
      <c r="AB25" s="155"/>
      <c r="AC25" s="155"/>
      <c r="AD25" s="155"/>
      <c r="AE25" s="155"/>
      <c r="AF25" s="155"/>
      <c r="AG25" s="155"/>
      <c r="AH25" s="155"/>
      <c r="AI25" s="155"/>
      <c r="AJ25" s="155"/>
      <c r="AK25" s="155"/>
      <c r="AL25" s="155"/>
    </row>
    <row r="26" spans="1:55" ht="37.5" customHeight="1" thickBot="1">
      <c r="A26" s="155"/>
      <c r="B26" s="184" t="s">
        <v>44</v>
      </c>
      <c r="C26" s="591" t="s">
        <v>2147</v>
      </c>
      <c r="D26" s="591"/>
      <c r="E26" s="591"/>
      <c r="F26" s="591"/>
      <c r="G26" s="591"/>
      <c r="H26" s="591"/>
      <c r="I26" s="591"/>
      <c r="J26" s="591"/>
      <c r="K26" s="591"/>
      <c r="L26" s="591"/>
      <c r="M26" s="591"/>
      <c r="N26" s="591"/>
      <c r="O26" s="591"/>
      <c r="P26" s="592"/>
      <c r="Q26" s="598"/>
      <c r="R26" s="599"/>
      <c r="S26" s="599"/>
      <c r="T26" s="599"/>
      <c r="U26" s="599"/>
      <c r="V26" s="600"/>
      <c r="W26" s="176" t="s">
        <v>31</v>
      </c>
      <c r="X26" s="72" t="s">
        <v>38</v>
      </c>
      <c r="Y26" s="557"/>
      <c r="Z26" s="72"/>
      <c r="AA26" s="596"/>
      <c r="AB26" s="155"/>
      <c r="AC26" s="155"/>
      <c r="AD26" s="155"/>
      <c r="AE26" s="155"/>
      <c r="AF26" s="155"/>
      <c r="AG26" s="155"/>
      <c r="AH26" s="155"/>
      <c r="AI26" s="155"/>
      <c r="AJ26" s="155"/>
      <c r="AK26" s="155"/>
      <c r="AL26" s="155"/>
    </row>
    <row r="27" spans="1:55" ht="26.25" customHeight="1" thickBot="1">
      <c r="A27" s="155"/>
      <c r="B27" s="184" t="s">
        <v>45</v>
      </c>
      <c r="C27" s="591" t="s">
        <v>2076</v>
      </c>
      <c r="D27" s="591"/>
      <c r="E27" s="591"/>
      <c r="F27" s="591"/>
      <c r="G27" s="591"/>
      <c r="H27" s="591"/>
      <c r="I27" s="591"/>
      <c r="J27" s="591"/>
      <c r="K27" s="591"/>
      <c r="L27" s="591"/>
      <c r="M27" s="591"/>
      <c r="N27" s="591"/>
      <c r="O27" s="591"/>
      <c r="P27" s="592"/>
      <c r="Q27" s="598"/>
      <c r="R27" s="599"/>
      <c r="S27" s="599"/>
      <c r="T27" s="599"/>
      <c r="U27" s="599"/>
      <c r="V27" s="600"/>
      <c r="W27" s="176" t="s">
        <v>31</v>
      </c>
      <c r="X27" s="72"/>
      <c r="Y27" s="72"/>
      <c r="Z27" s="72"/>
      <c r="AA27" s="596"/>
      <c r="AB27" s="155"/>
      <c r="AC27" s="155"/>
      <c r="AD27" s="155"/>
      <c r="AE27" s="155"/>
      <c r="AF27" s="155"/>
      <c r="AG27" s="155"/>
      <c r="AH27" s="155"/>
      <c r="AI27" s="155"/>
      <c r="AJ27" s="155"/>
      <c r="AK27" s="155"/>
      <c r="AL27" s="155"/>
      <c r="AM27" s="610" t="s">
        <v>2148</v>
      </c>
      <c r="AN27" s="611"/>
      <c r="AO27" s="611"/>
      <c r="AP27" s="611"/>
      <c r="AQ27" s="611"/>
      <c r="AR27" s="611"/>
      <c r="AS27" s="611"/>
      <c r="AT27" s="611"/>
      <c r="AU27" s="611"/>
      <c r="AV27" s="611"/>
      <c r="AW27" s="611"/>
      <c r="AX27" s="611"/>
      <c r="AY27" s="611"/>
      <c r="AZ27" s="611"/>
      <c r="BA27" s="611"/>
      <c r="BB27" s="611"/>
      <c r="BC27" s="612"/>
    </row>
    <row r="28" spans="1:55" ht="16.5" customHeight="1" thickBot="1">
      <c r="A28" s="155"/>
      <c r="B28" s="184" t="s">
        <v>46</v>
      </c>
      <c r="C28" s="591" t="s">
        <v>2077</v>
      </c>
      <c r="D28" s="591"/>
      <c r="E28" s="591"/>
      <c r="F28" s="591"/>
      <c r="G28" s="591"/>
      <c r="H28" s="591"/>
      <c r="I28" s="591"/>
      <c r="J28" s="591"/>
      <c r="K28" s="591"/>
      <c r="L28" s="591"/>
      <c r="M28" s="591"/>
      <c r="N28" s="591"/>
      <c r="O28" s="591"/>
      <c r="P28" s="592"/>
      <c r="Q28" s="616">
        <f>Q26+Q27</f>
        <v>0</v>
      </c>
      <c r="R28" s="617"/>
      <c r="S28" s="617"/>
      <c r="T28" s="617"/>
      <c r="U28" s="617"/>
      <c r="V28" s="618"/>
      <c r="W28" s="176" t="s">
        <v>31</v>
      </c>
      <c r="X28" s="155"/>
      <c r="Y28" s="155"/>
      <c r="Z28" s="155" t="s">
        <v>38</v>
      </c>
      <c r="AA28" s="597"/>
      <c r="AB28" s="155"/>
      <c r="AC28" s="155"/>
      <c r="AD28" s="155"/>
      <c r="AE28" s="155"/>
      <c r="AF28" s="155"/>
      <c r="AG28" s="155"/>
      <c r="AH28" s="155"/>
      <c r="AI28" s="155"/>
      <c r="AJ28" s="155"/>
      <c r="AK28" s="155"/>
      <c r="AL28" s="155"/>
      <c r="AM28" s="613"/>
      <c r="AN28" s="614"/>
      <c r="AO28" s="614"/>
      <c r="AP28" s="614"/>
      <c r="AQ28" s="614"/>
      <c r="AR28" s="614"/>
      <c r="AS28" s="614"/>
      <c r="AT28" s="614"/>
      <c r="AU28" s="614"/>
      <c r="AV28" s="614"/>
      <c r="AW28" s="614"/>
      <c r="AX28" s="614"/>
      <c r="AY28" s="614"/>
      <c r="AZ28" s="614"/>
      <c r="BA28" s="614"/>
      <c r="BB28" s="614"/>
      <c r="BC28" s="615"/>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601" t="s">
        <v>2194</v>
      </c>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155"/>
    </row>
    <row r="32" spans="1:55" ht="48" customHeight="1">
      <c r="A32" s="155"/>
      <c r="B32" s="191" t="s">
        <v>27</v>
      </c>
      <c r="C32" s="601" t="s">
        <v>2205</v>
      </c>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155"/>
    </row>
    <row r="33" spans="1:55" ht="24.75" customHeight="1">
      <c r="A33" s="155"/>
      <c r="B33" s="191" t="s">
        <v>27</v>
      </c>
      <c r="C33" s="601" t="s">
        <v>2206</v>
      </c>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155"/>
    </row>
    <row r="34" spans="1:55" ht="35.25" customHeight="1">
      <c r="A34" s="155"/>
      <c r="B34" s="191" t="s">
        <v>27</v>
      </c>
      <c r="C34" s="601" t="s">
        <v>2207</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2" t="b">
        <v>1</v>
      </c>
      <c r="C37" s="603"/>
      <c r="D37" s="604" t="s">
        <v>47</v>
      </c>
      <c r="E37" s="605"/>
      <c r="F37" s="605"/>
      <c r="G37" s="605"/>
      <c r="H37" s="605"/>
      <c r="I37" s="605"/>
      <c r="J37" s="605"/>
      <c r="K37" s="605"/>
      <c r="L37" s="605"/>
      <c r="M37" s="605"/>
      <c r="N37" s="605"/>
      <c r="O37" s="605"/>
      <c r="P37" s="605"/>
      <c r="Q37" s="605"/>
      <c r="R37" s="605"/>
      <c r="S37" s="605"/>
      <c r="T37" s="605"/>
      <c r="U37" s="605"/>
      <c r="V37" s="605"/>
      <c r="W37" s="605"/>
      <c r="X37" s="605"/>
      <c r="Y37" s="605"/>
      <c r="Z37" s="605"/>
      <c r="AA37" s="72" t="s">
        <v>38</v>
      </c>
      <c r="AB37" s="183" t="str">
        <f>IFERROR(IF(AM36=TRUE,"○","×"),"")</f>
        <v>×</v>
      </c>
      <c r="AC37" s="72"/>
      <c r="AD37" s="72"/>
      <c r="AE37" s="72"/>
      <c r="AF37" s="72"/>
      <c r="AG37" s="72"/>
      <c r="AH37" s="72"/>
      <c r="AI37" s="72"/>
      <c r="AJ37" s="72"/>
      <c r="AK37" s="72"/>
      <c r="AL37" s="155"/>
      <c r="AM37" s="606" t="s">
        <v>48</v>
      </c>
      <c r="AN37" s="607"/>
      <c r="AO37" s="607"/>
      <c r="AP37" s="607"/>
      <c r="AQ37" s="607"/>
      <c r="AR37" s="607"/>
      <c r="AS37" s="607"/>
      <c r="AT37" s="607"/>
      <c r="AU37" s="607"/>
      <c r="AV37" s="607"/>
      <c r="AW37" s="607"/>
      <c r="AX37" s="607"/>
      <c r="AY37" s="607"/>
      <c r="AZ37" s="607"/>
      <c r="BA37" s="607"/>
      <c r="BB37" s="607"/>
      <c r="BC37" s="608"/>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9" t="s">
        <v>2078</v>
      </c>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155"/>
    </row>
    <row r="41" spans="1:55" ht="24.75" customHeight="1" thickBot="1">
      <c r="A41" s="155"/>
      <c r="B41" s="191" t="s">
        <v>27</v>
      </c>
      <c r="C41" s="609" t="s">
        <v>49</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30" t="s">
        <v>2149</v>
      </c>
      <c r="AN42" s="607"/>
      <c r="AO42" s="607"/>
      <c r="AP42" s="607"/>
      <c r="AQ42" s="607"/>
      <c r="AR42" s="607"/>
      <c r="AS42" s="607"/>
      <c r="AT42" s="607"/>
      <c r="AU42" s="607"/>
      <c r="AV42" s="607"/>
      <c r="AW42" s="607"/>
      <c r="AX42" s="607"/>
      <c r="AY42" s="607"/>
      <c r="AZ42" s="607"/>
      <c r="BA42" s="607"/>
      <c r="BB42" s="607"/>
      <c r="BC42" s="608"/>
    </row>
    <row r="43" spans="1:55" ht="21.75" customHeight="1" thickBot="1">
      <c r="A43" s="155"/>
      <c r="B43" s="558" t="s">
        <v>51</v>
      </c>
      <c r="C43" s="559"/>
      <c r="D43" s="559"/>
      <c r="E43" s="559"/>
      <c r="F43" s="559"/>
      <c r="G43" s="559"/>
      <c r="H43" s="559"/>
      <c r="I43" s="559"/>
      <c r="J43" s="559"/>
      <c r="K43" s="559"/>
      <c r="L43" s="559"/>
      <c r="M43" s="559"/>
      <c r="N43" s="631"/>
      <c r="O43" s="632" t="s">
        <v>52</v>
      </c>
      <c r="P43" s="633"/>
      <c r="Q43" s="634"/>
      <c r="R43" s="634"/>
      <c r="S43" s="196" t="s">
        <v>53</v>
      </c>
      <c r="T43" s="635"/>
      <c r="U43" s="636"/>
      <c r="V43" s="197" t="s">
        <v>54</v>
      </c>
      <c r="W43" s="637" t="s">
        <v>55</v>
      </c>
      <c r="X43" s="637"/>
      <c r="Y43" s="637" t="s">
        <v>52</v>
      </c>
      <c r="Z43" s="638"/>
      <c r="AA43" s="635"/>
      <c r="AB43" s="636"/>
      <c r="AC43" s="198" t="s">
        <v>53</v>
      </c>
      <c r="AD43" s="635"/>
      <c r="AE43" s="636"/>
      <c r="AF43" s="197" t="s">
        <v>54</v>
      </c>
      <c r="AG43" s="197" t="s">
        <v>56</v>
      </c>
      <c r="AH43" s="197" t="str">
        <f>IF(Q43&gt;=1,(AA43*12+AD43)-(Q43*12+T43)+1,"")</f>
        <v/>
      </c>
      <c r="AI43" s="637" t="s">
        <v>57</v>
      </c>
      <c r="AJ43" s="637"/>
      <c r="AK43" s="199" t="s">
        <v>58</v>
      </c>
      <c r="AL43" s="155"/>
      <c r="AM43" s="188"/>
      <c r="BB43" s="193"/>
    </row>
    <row r="44" spans="1:55" s="165" customFormat="1" ht="25.5" customHeight="1" thickBot="1">
      <c r="A44" s="164"/>
      <c r="B44" s="619" t="s">
        <v>59</v>
      </c>
      <c r="C44" s="620"/>
      <c r="D44" s="620"/>
      <c r="E44" s="620"/>
      <c r="F44" s="200" t="b">
        <v>1</v>
      </c>
      <c r="G44" s="621" t="s">
        <v>60</v>
      </c>
      <c r="H44" s="622"/>
      <c r="I44" s="623"/>
      <c r="J44" s="201" t="b">
        <v>0</v>
      </c>
      <c r="K44" s="621" t="s">
        <v>61</v>
      </c>
      <c r="L44" s="622"/>
      <c r="M44" s="622"/>
      <c r="N44" s="622"/>
      <c r="O44" s="624"/>
      <c r="P44" s="202" t="b">
        <v>0</v>
      </c>
      <c r="Q44" s="625" t="s">
        <v>62</v>
      </c>
      <c r="R44" s="626"/>
      <c r="S44" s="626"/>
      <c r="T44" s="626"/>
      <c r="U44" s="626"/>
      <c r="V44" s="627"/>
      <c r="W44" s="202"/>
      <c r="X44" s="625" t="s">
        <v>63</v>
      </c>
      <c r="Y44" s="626"/>
      <c r="Z44" s="627"/>
      <c r="AA44" s="202" t="b">
        <v>1</v>
      </c>
      <c r="AB44" s="628" t="s">
        <v>64</v>
      </c>
      <c r="AC44" s="629"/>
      <c r="AD44" s="203" t="s">
        <v>6</v>
      </c>
      <c r="AE44" s="640"/>
      <c r="AF44" s="640"/>
      <c r="AG44" s="640"/>
      <c r="AH44" s="640"/>
      <c r="AI44" s="640"/>
      <c r="AJ44" s="641" t="s">
        <v>65</v>
      </c>
      <c r="AK44" s="642"/>
      <c r="AL44" s="164"/>
      <c r="AM44" s="630" t="s">
        <v>2009</v>
      </c>
      <c r="AN44" s="607"/>
      <c r="AO44" s="607"/>
      <c r="AP44" s="607"/>
      <c r="AQ44" s="607"/>
      <c r="AR44" s="607"/>
      <c r="AS44" s="607"/>
      <c r="AT44" s="607"/>
      <c r="AU44" s="607"/>
      <c r="AV44" s="607"/>
      <c r="AW44" s="607"/>
      <c r="AX44" s="607"/>
      <c r="AY44" s="607"/>
      <c r="AZ44" s="607"/>
      <c r="BA44" s="607"/>
      <c r="BB44" s="607"/>
      <c r="BC44" s="608"/>
    </row>
    <row r="45" spans="1:55" s="165" customFormat="1" ht="18.75" customHeight="1" thickBot="1">
      <c r="A45" s="164"/>
      <c r="B45" s="695" t="s">
        <v>66</v>
      </c>
      <c r="C45" s="696"/>
      <c r="D45" s="696"/>
      <c r="E45" s="6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7"/>
      <c r="C46" s="698"/>
      <c r="D46" s="698"/>
      <c r="E46" s="698"/>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3"/>
      <c r="Z46" s="643"/>
      <c r="AA46" s="643"/>
      <c r="AB46" s="643"/>
      <c r="AC46" s="643"/>
      <c r="AD46" s="643"/>
      <c r="AE46" s="643"/>
      <c r="AF46" s="643"/>
      <c r="AG46" s="643"/>
      <c r="AH46" s="643"/>
      <c r="AI46" s="643"/>
      <c r="AJ46" s="643"/>
      <c r="AK46" s="212" t="s">
        <v>69</v>
      </c>
      <c r="AL46" s="164"/>
      <c r="AM46" s="610" t="s">
        <v>2009</v>
      </c>
      <c r="AN46" s="644"/>
      <c r="AO46" s="644"/>
      <c r="AP46" s="644"/>
      <c r="AQ46" s="644"/>
      <c r="AR46" s="644"/>
      <c r="AS46" s="644"/>
      <c r="AT46" s="644"/>
      <c r="AU46" s="644"/>
      <c r="AV46" s="644"/>
      <c r="AW46" s="644"/>
      <c r="AX46" s="644"/>
      <c r="AY46" s="644"/>
      <c r="AZ46" s="644"/>
      <c r="BA46" s="644"/>
      <c r="BB46" s="644"/>
      <c r="BC46" s="645"/>
    </row>
    <row r="47" spans="1:55" s="165" customFormat="1" ht="19.5" customHeight="1" thickBot="1">
      <c r="A47" s="164"/>
      <c r="B47" s="697"/>
      <c r="C47" s="698"/>
      <c r="D47" s="698"/>
      <c r="E47" s="698"/>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6"/>
      <c r="AN47" s="647"/>
      <c r="AO47" s="647"/>
      <c r="AP47" s="647"/>
      <c r="AQ47" s="647"/>
      <c r="AR47" s="647"/>
      <c r="AS47" s="647"/>
      <c r="AT47" s="647"/>
      <c r="AU47" s="647"/>
      <c r="AV47" s="647"/>
      <c r="AW47" s="647"/>
      <c r="AX47" s="647"/>
      <c r="AY47" s="647"/>
      <c r="AZ47" s="647"/>
      <c r="BA47" s="647"/>
      <c r="BB47" s="647"/>
      <c r="BC47" s="648"/>
    </row>
    <row r="48" spans="1:55" s="165" customFormat="1" ht="20.25" customHeight="1">
      <c r="A48" s="164"/>
      <c r="B48" s="697"/>
      <c r="C48" s="698"/>
      <c r="D48" s="698"/>
      <c r="E48" s="698"/>
      <c r="F48" s="649"/>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1"/>
      <c r="AL48" s="164"/>
    </row>
    <row r="49" spans="1:59" s="165" customFormat="1" ht="18" customHeight="1">
      <c r="A49" s="164"/>
      <c r="B49" s="697"/>
      <c r="C49" s="698"/>
      <c r="D49" s="698"/>
      <c r="E49" s="698"/>
      <c r="F49" s="652"/>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L49" s="164"/>
      <c r="AM49" s="215" t="s">
        <v>2081</v>
      </c>
      <c r="AR49" s="69" t="b">
        <v>0</v>
      </c>
      <c r="AS49" s="639" t="s">
        <v>2079</v>
      </c>
      <c r="AT49" s="639"/>
    </row>
    <row r="50" spans="1:59" s="165" customFormat="1" ht="18" customHeight="1">
      <c r="A50" s="164"/>
      <c r="B50" s="697"/>
      <c r="C50" s="698"/>
      <c r="D50" s="698"/>
      <c r="E50" s="698"/>
      <c r="F50" s="652"/>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c r="AL50" s="164"/>
      <c r="AM50" s="69" t="b">
        <v>0</v>
      </c>
      <c r="AN50" s="639" t="s">
        <v>2082</v>
      </c>
      <c r="AO50" s="639"/>
      <c r="AP50" s="639"/>
      <c r="AR50" s="69" t="b">
        <v>0</v>
      </c>
      <c r="AS50" s="639" t="s">
        <v>2080</v>
      </c>
      <c r="AT50" s="639"/>
    </row>
    <row r="51" spans="1:59" s="165" customFormat="1" ht="18" customHeight="1">
      <c r="A51" s="164"/>
      <c r="B51" s="697"/>
      <c r="C51" s="698"/>
      <c r="D51" s="698"/>
      <c r="E51" s="698"/>
      <c r="F51" s="652"/>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4"/>
      <c r="AL51" s="164"/>
      <c r="AM51" s="69" t="b">
        <v>0</v>
      </c>
      <c r="AN51" s="639" t="s">
        <v>61</v>
      </c>
      <c r="AO51" s="639"/>
      <c r="AP51" s="639"/>
      <c r="AR51" s="69" t="b">
        <v>0</v>
      </c>
      <c r="AS51" s="639" t="s">
        <v>64</v>
      </c>
      <c r="AT51" s="639"/>
    </row>
    <row r="52" spans="1:59" s="165" customFormat="1" ht="18" customHeight="1">
      <c r="A52" s="164"/>
      <c r="B52" s="697"/>
      <c r="C52" s="698"/>
      <c r="D52" s="698"/>
      <c r="E52" s="698"/>
      <c r="F52" s="655"/>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7"/>
      <c r="AL52" s="164"/>
      <c r="AM52" s="69" t="b">
        <v>0</v>
      </c>
      <c r="AN52" s="639" t="s">
        <v>62</v>
      </c>
      <c r="AO52" s="639"/>
      <c r="AP52" s="639"/>
      <c r="AR52" s="69" t="b">
        <v>0</v>
      </c>
      <c r="AS52" s="639" t="s">
        <v>2083</v>
      </c>
      <c r="AT52" s="639"/>
    </row>
    <row r="53" spans="1:59" s="165" customFormat="1" ht="18.75" customHeight="1">
      <c r="A53" s="164"/>
      <c r="B53" s="697"/>
      <c r="C53" s="698"/>
      <c r="D53" s="698"/>
      <c r="E53" s="698"/>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9" t="s">
        <v>63</v>
      </c>
      <c r="AO53" s="639"/>
      <c r="AP53" s="639"/>
      <c r="AQ53" s="157"/>
      <c r="AR53" s="69" t="b">
        <v>0</v>
      </c>
      <c r="AS53" s="639" t="s">
        <v>76</v>
      </c>
      <c r="AT53" s="639"/>
      <c r="AV53" s="157"/>
      <c r="AW53" s="157"/>
      <c r="AX53" s="157"/>
      <c r="AY53" s="157"/>
      <c r="AZ53" s="157"/>
      <c r="BG53" s="157"/>
    </row>
    <row r="54" spans="1:59" ht="18.75" customHeight="1">
      <c r="A54" s="155"/>
      <c r="B54" s="699"/>
      <c r="C54" s="700"/>
      <c r="D54" s="700"/>
      <c r="E54" s="700"/>
      <c r="F54" s="218" t="s">
        <v>72</v>
      </c>
      <c r="G54" s="219"/>
      <c r="H54" s="219"/>
      <c r="I54" s="219"/>
      <c r="J54" s="219"/>
      <c r="K54" s="219"/>
      <c r="L54" s="219"/>
      <c r="M54" s="674"/>
      <c r="N54" s="675"/>
      <c r="O54" s="675"/>
      <c r="P54" s="675"/>
      <c r="Q54" s="675"/>
      <c r="R54" s="214" t="s">
        <v>73</v>
      </c>
      <c r="S54" s="675"/>
      <c r="T54" s="6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9" t="s">
        <v>64</v>
      </c>
      <c r="AO54" s="639"/>
      <c r="AP54" s="639"/>
      <c r="AR54" s="69" t="b">
        <v>0</v>
      </c>
      <c r="AS54" s="639" t="s">
        <v>2084</v>
      </c>
      <c r="AT54" s="639"/>
    </row>
    <row r="55" spans="1:59" ht="24.75" customHeight="1">
      <c r="A55" s="155"/>
      <c r="B55" s="676" t="s">
        <v>77</v>
      </c>
      <c r="C55" s="677"/>
      <c r="D55" s="677"/>
      <c r="E55" s="678"/>
      <c r="F55" s="682"/>
      <c r="G55" s="684" t="s">
        <v>78</v>
      </c>
      <c r="H55" s="685"/>
      <c r="I55" s="686"/>
      <c r="J55" s="684" t="s">
        <v>79</v>
      </c>
      <c r="K55" s="685"/>
      <c r="L55" s="685"/>
      <c r="M55" s="690"/>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2"/>
      <c r="AL55" s="222"/>
      <c r="AM55" s="165"/>
    </row>
    <row r="56" spans="1:59" ht="18.75" customHeight="1" thickBot="1">
      <c r="A56" s="155"/>
      <c r="B56" s="679"/>
      <c r="C56" s="680"/>
      <c r="D56" s="680"/>
      <c r="E56" s="681"/>
      <c r="F56" s="683"/>
      <c r="G56" s="687"/>
      <c r="H56" s="688"/>
      <c r="I56" s="689"/>
      <c r="J56" s="687"/>
      <c r="K56" s="688"/>
      <c r="L56" s="688"/>
      <c r="M56" s="689"/>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8" t="s">
        <v>2232</v>
      </c>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155"/>
    </row>
    <row r="59" spans="1:59" ht="33" customHeight="1" thickBot="1">
      <c r="A59" s="155"/>
      <c r="B59" s="659" t="s">
        <v>2085</v>
      </c>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155"/>
      <c r="AS59" s="193"/>
    </row>
    <row r="60" spans="1:59" ht="18.75" customHeight="1">
      <c r="A60" s="155"/>
      <c r="B60" s="225" t="s">
        <v>32</v>
      </c>
      <c r="C60" s="660" t="s">
        <v>80</v>
      </c>
      <c r="D60" s="661"/>
      <c r="E60" s="661"/>
      <c r="F60" s="661"/>
      <c r="G60" s="661"/>
      <c r="H60" s="661"/>
      <c r="I60" s="661"/>
      <c r="J60" s="661"/>
      <c r="K60" s="661"/>
      <c r="L60" s="661"/>
      <c r="M60" s="661"/>
      <c r="N60" s="661"/>
      <c r="O60" s="661"/>
      <c r="P60" s="661"/>
      <c r="Q60" s="661"/>
      <c r="R60" s="661"/>
      <c r="S60" s="662"/>
      <c r="T60" s="663">
        <f>SUM('別紙様式6-2 事業所個票１:事業所個票10'!$BN$51)</f>
        <v>0</v>
      </c>
      <c r="U60" s="664"/>
      <c r="V60" s="664"/>
      <c r="W60" s="664"/>
      <c r="X60" s="664"/>
      <c r="Y60" s="665"/>
      <c r="Z60" s="185" t="s">
        <v>31</v>
      </c>
      <c r="AA60" s="174" t="s">
        <v>38</v>
      </c>
      <c r="AB60" s="666" t="str">
        <f>IFERROR(IF(T61&gt;=T60,"○","×"),"")</f>
        <v>○</v>
      </c>
      <c r="AC60" s="226"/>
      <c r="AD60" s="227"/>
      <c r="AE60" s="227"/>
      <c r="AF60" s="227"/>
      <c r="AG60" s="227"/>
      <c r="AH60" s="227"/>
      <c r="AI60" s="227"/>
      <c r="AJ60" s="227"/>
      <c r="AK60" s="227"/>
      <c r="AL60" s="155"/>
      <c r="AM60" s="610" t="s">
        <v>2086</v>
      </c>
      <c r="AN60" s="611"/>
      <c r="AO60" s="611"/>
      <c r="AP60" s="611"/>
      <c r="AQ60" s="611"/>
      <c r="AR60" s="611"/>
      <c r="AS60" s="611"/>
      <c r="AT60" s="611"/>
      <c r="AU60" s="611"/>
      <c r="AV60" s="611"/>
      <c r="AW60" s="611"/>
      <c r="AX60" s="611"/>
      <c r="AY60" s="611"/>
      <c r="AZ60" s="611"/>
      <c r="BA60" s="611"/>
      <c r="BB60" s="611"/>
      <c r="BC60" s="612"/>
    </row>
    <row r="61" spans="1:59" ht="27" customHeight="1" thickBot="1">
      <c r="A61" s="155"/>
      <c r="B61" s="225" t="s">
        <v>39</v>
      </c>
      <c r="C61" s="668" t="s">
        <v>81</v>
      </c>
      <c r="D61" s="669"/>
      <c r="E61" s="669"/>
      <c r="F61" s="669"/>
      <c r="G61" s="669"/>
      <c r="H61" s="669"/>
      <c r="I61" s="669"/>
      <c r="J61" s="669"/>
      <c r="K61" s="669"/>
      <c r="L61" s="669"/>
      <c r="M61" s="669"/>
      <c r="N61" s="669"/>
      <c r="O61" s="669"/>
      <c r="P61" s="669"/>
      <c r="Q61" s="669"/>
      <c r="R61" s="669"/>
      <c r="S61" s="670"/>
      <c r="T61" s="671"/>
      <c r="U61" s="672"/>
      <c r="V61" s="672"/>
      <c r="W61" s="672"/>
      <c r="X61" s="672"/>
      <c r="Y61" s="673"/>
      <c r="Z61" s="176" t="s">
        <v>31</v>
      </c>
      <c r="AA61" s="174" t="s">
        <v>38</v>
      </c>
      <c r="AB61" s="667"/>
      <c r="AC61" s="226"/>
      <c r="AD61" s="227"/>
      <c r="AE61" s="227"/>
      <c r="AF61" s="227"/>
      <c r="AG61" s="227"/>
      <c r="AH61" s="227"/>
      <c r="AI61" s="227"/>
      <c r="AJ61" s="227"/>
      <c r="AK61" s="227"/>
      <c r="AL61" s="155"/>
      <c r="AM61" s="613"/>
      <c r="AN61" s="614"/>
      <c r="AO61" s="614"/>
      <c r="AP61" s="614"/>
      <c r="AQ61" s="614"/>
      <c r="AR61" s="614"/>
      <c r="AS61" s="614"/>
      <c r="AT61" s="614"/>
      <c r="AU61" s="614"/>
      <c r="AV61" s="614"/>
      <c r="AW61" s="614"/>
      <c r="AX61" s="614"/>
      <c r="AY61" s="614"/>
      <c r="AZ61" s="614"/>
      <c r="BA61" s="614"/>
      <c r="BB61" s="614"/>
      <c r="BC61" s="615"/>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9" t="s">
        <v>2150</v>
      </c>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10" t="s">
        <v>2151</v>
      </c>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155"/>
    </row>
    <row r="67" spans="1:81" ht="23.25" customHeight="1" thickBot="1">
      <c r="A67" s="155"/>
      <c r="B67" s="711" t="s">
        <v>84</v>
      </c>
      <c r="C67" s="712"/>
      <c r="D67" s="712"/>
      <c r="E67" s="712"/>
      <c r="F67" s="712"/>
      <c r="G67" s="712"/>
      <c r="H67" s="712"/>
      <c r="I67" s="712"/>
      <c r="J67" s="712"/>
      <c r="K67" s="712"/>
      <c r="L67" s="712"/>
      <c r="M67" s="712"/>
      <c r="N67" s="712"/>
      <c r="O67" s="712"/>
      <c r="P67" s="712"/>
      <c r="Q67" s="712"/>
      <c r="R67" s="712"/>
      <c r="S67" s="713"/>
      <c r="T67" s="714">
        <f>SUM('別紙様式6-2 事業所個票１:事業所個票10'!BV51)</f>
        <v>0</v>
      </c>
      <c r="U67" s="715"/>
      <c r="V67" s="715"/>
      <c r="W67" s="715"/>
      <c r="X67" s="715"/>
      <c r="Y67" s="232" t="s">
        <v>31</v>
      </c>
      <c r="Z67" s="233" t="s">
        <v>38</v>
      </c>
      <c r="AA67" s="234"/>
      <c r="AB67" s="155"/>
      <c r="AC67" s="155"/>
      <c r="AD67" s="155"/>
      <c r="AE67" s="155"/>
      <c r="AF67" s="155"/>
      <c r="AG67" s="155" t="s">
        <v>38</v>
      </c>
      <c r="AH67" s="235" t="str">
        <f>IF(T68&lt;T67,"×","")</f>
        <v/>
      </c>
      <c r="AI67" s="155"/>
      <c r="AJ67" s="155"/>
      <c r="AK67" s="155"/>
      <c r="AL67" s="155"/>
      <c r="AM67" s="630" t="s">
        <v>2152</v>
      </c>
      <c r="AN67" s="716"/>
      <c r="AO67" s="716"/>
      <c r="AP67" s="716"/>
      <c r="AQ67" s="716"/>
      <c r="AR67" s="716"/>
      <c r="AS67" s="716"/>
      <c r="AT67" s="716"/>
      <c r="AU67" s="716"/>
      <c r="AV67" s="716"/>
      <c r="AW67" s="716"/>
      <c r="AX67" s="716"/>
      <c r="AY67" s="716"/>
      <c r="AZ67" s="716"/>
      <c r="BA67" s="716"/>
      <c r="BB67" s="716"/>
      <c r="BC67" s="717"/>
    </row>
    <row r="68" spans="1:81" ht="23.25" customHeight="1" thickBot="1">
      <c r="A68" s="155"/>
      <c r="B68" s="718" t="s">
        <v>2153</v>
      </c>
      <c r="C68" s="719"/>
      <c r="D68" s="719"/>
      <c r="E68" s="719"/>
      <c r="F68" s="719"/>
      <c r="G68" s="719"/>
      <c r="H68" s="719"/>
      <c r="I68" s="719"/>
      <c r="J68" s="719"/>
      <c r="K68" s="719"/>
      <c r="L68" s="719"/>
      <c r="M68" s="719"/>
      <c r="N68" s="719"/>
      <c r="O68" s="719"/>
      <c r="P68" s="719"/>
      <c r="Q68" s="719"/>
      <c r="R68" s="719"/>
      <c r="S68" s="719"/>
      <c r="T68" s="720"/>
      <c r="U68" s="721"/>
      <c r="V68" s="721"/>
      <c r="W68" s="721"/>
      <c r="X68" s="722"/>
      <c r="Y68" s="236" t="s">
        <v>31</v>
      </c>
      <c r="Z68" s="155"/>
      <c r="AA68" s="237" t="s">
        <v>68</v>
      </c>
      <c r="AB68" s="723">
        <f>IFERROR(T69/T67*100,0)</f>
        <v>0</v>
      </c>
      <c r="AC68" s="724"/>
      <c r="AD68" s="725"/>
      <c r="AE68" s="238" t="s">
        <v>85</v>
      </c>
      <c r="AF68" s="238" t="s">
        <v>69</v>
      </c>
      <c r="AG68" s="155" t="s">
        <v>38</v>
      </c>
      <c r="AH68" s="183" t="str">
        <f>IF(T67=0,"",(IF(AB68&gt;=200/3,"○","×")))</f>
        <v/>
      </c>
      <c r="AI68" s="221"/>
      <c r="AJ68" s="221"/>
      <c r="AK68" s="221"/>
      <c r="AL68" s="155"/>
      <c r="AM68" s="630" t="s">
        <v>2154</v>
      </c>
      <c r="AN68" s="716"/>
      <c r="AO68" s="716"/>
      <c r="AP68" s="716"/>
      <c r="AQ68" s="716"/>
      <c r="AR68" s="716"/>
      <c r="AS68" s="716"/>
      <c r="AT68" s="716"/>
      <c r="AU68" s="716"/>
      <c r="AV68" s="716"/>
      <c r="AW68" s="716"/>
      <c r="AX68" s="716"/>
      <c r="AY68" s="716"/>
      <c r="AZ68" s="716"/>
      <c r="BA68" s="716"/>
      <c r="BB68" s="716"/>
      <c r="BC68" s="717"/>
    </row>
    <row r="69" spans="1:81" ht="19.5" customHeight="1" thickBot="1">
      <c r="A69" s="155"/>
      <c r="B69" s="239"/>
      <c r="C69" s="701" t="s">
        <v>2155</v>
      </c>
      <c r="D69" s="701"/>
      <c r="E69" s="701"/>
      <c r="F69" s="701"/>
      <c r="G69" s="701"/>
      <c r="H69" s="701"/>
      <c r="I69" s="701"/>
      <c r="J69" s="701"/>
      <c r="K69" s="701"/>
      <c r="L69" s="701"/>
      <c r="M69" s="701"/>
      <c r="N69" s="701"/>
      <c r="O69" s="701"/>
      <c r="P69" s="701"/>
      <c r="Q69" s="701"/>
      <c r="R69" s="701"/>
      <c r="S69" s="701"/>
      <c r="T69" s="703"/>
      <c r="U69" s="704"/>
      <c r="V69" s="704"/>
      <c r="W69" s="704"/>
      <c r="X69" s="705"/>
      <c r="Y69" s="240" t="s">
        <v>31</v>
      </c>
      <c r="Z69" s="241" t="s">
        <v>38</v>
      </c>
      <c r="AA69" s="26"/>
      <c r="AB69" s="242"/>
      <c r="AC69" s="243"/>
      <c r="AD69" s="244"/>
      <c r="AE69" s="244"/>
      <c r="AF69" s="238"/>
      <c r="AG69" s="155"/>
      <c r="AH69" s="155"/>
      <c r="AI69" s="221"/>
      <c r="AJ69" s="155"/>
      <c r="AK69" s="221"/>
      <c r="AL69" s="221"/>
    </row>
    <row r="70" spans="1:81" ht="16.5" customHeight="1">
      <c r="A70" s="155"/>
      <c r="B70" s="245"/>
      <c r="C70" s="702"/>
      <c r="D70" s="702"/>
      <c r="E70" s="702"/>
      <c r="F70" s="702"/>
      <c r="G70" s="702"/>
      <c r="H70" s="702"/>
      <c r="I70" s="702"/>
      <c r="J70" s="702"/>
      <c r="K70" s="702"/>
      <c r="L70" s="702"/>
      <c r="M70" s="702"/>
      <c r="N70" s="702"/>
      <c r="O70" s="702"/>
      <c r="P70" s="702"/>
      <c r="Q70" s="702"/>
      <c r="R70" s="702"/>
      <c r="S70" s="702"/>
      <c r="T70" s="246" t="s">
        <v>68</v>
      </c>
      <c r="U70" s="706">
        <f>T69/10</f>
        <v>0</v>
      </c>
      <c r="V70" s="706"/>
      <c r="W70" s="706"/>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7" t="s">
        <v>86</v>
      </c>
      <c r="C72" s="708"/>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9" t="s">
        <v>2156</v>
      </c>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230"/>
      <c r="AM74" s="69" t="b">
        <v>0</v>
      </c>
      <c r="AN74" s="639" t="s">
        <v>2087</v>
      </c>
      <c r="AO74" s="639"/>
      <c r="AP74" s="639"/>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6"/>
      <c r="D75" s="727"/>
      <c r="E75" s="728" t="s">
        <v>2157</v>
      </c>
      <c r="F75" s="728"/>
      <c r="G75" s="728"/>
      <c r="H75" s="728"/>
      <c r="I75" s="728"/>
      <c r="J75" s="728"/>
      <c r="K75" s="728"/>
      <c r="L75" s="728"/>
      <c r="M75" s="728"/>
      <c r="N75" s="728"/>
      <c r="O75" s="728"/>
      <c r="P75" s="728"/>
      <c r="Q75" s="728"/>
      <c r="R75" s="728"/>
      <c r="S75" s="728"/>
      <c r="T75" s="728"/>
      <c r="U75" s="728"/>
      <c r="V75" s="728"/>
      <c r="W75" s="728"/>
      <c r="X75" s="604"/>
      <c r="Y75" s="72" t="s">
        <v>38</v>
      </c>
      <c r="Z75" s="183" t="str">
        <f>IF(AR74&lt;&gt;"該当","",IF(AM74=TRUE,"○","×"))</f>
        <v/>
      </c>
      <c r="AA75" s="251"/>
      <c r="AB75" s="251"/>
      <c r="AC75" s="251"/>
      <c r="AD75" s="251"/>
      <c r="AE75" s="251"/>
      <c r="AF75" s="251"/>
      <c r="AG75" s="251"/>
      <c r="AH75" s="251"/>
      <c r="AI75" s="251"/>
      <c r="AJ75" s="251"/>
      <c r="AK75" s="251"/>
      <c r="AL75" s="251"/>
      <c r="AM75" s="630" t="s">
        <v>83</v>
      </c>
      <c r="AN75" s="607"/>
      <c r="AO75" s="607"/>
      <c r="AP75" s="607"/>
      <c r="AQ75" s="607"/>
      <c r="AR75" s="729"/>
      <c r="AS75" s="729"/>
      <c r="AT75" s="607"/>
      <c r="AU75" s="607"/>
      <c r="AV75" s="607"/>
      <c r="AW75" s="607"/>
      <c r="AX75" s="607"/>
      <c r="AY75" s="607"/>
      <c r="AZ75" s="607"/>
      <c r="BA75" s="607"/>
      <c r="BB75" s="607"/>
      <c r="BC75" s="608"/>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9" t="s">
        <v>2231</v>
      </c>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30" t="s">
        <v>88</v>
      </c>
      <c r="D79" s="712"/>
      <c r="E79" s="712"/>
      <c r="F79" s="712"/>
      <c r="G79" s="712"/>
      <c r="H79" s="712"/>
      <c r="I79" s="712"/>
      <c r="J79" s="712"/>
      <c r="K79" s="712"/>
      <c r="L79" s="712"/>
      <c r="M79" s="712"/>
      <c r="N79" s="712"/>
      <c r="O79" s="712"/>
      <c r="P79" s="712"/>
      <c r="Q79" s="712"/>
      <c r="R79" s="712"/>
      <c r="S79" s="712"/>
      <c r="T79" s="713"/>
      <c r="U79" s="714">
        <f>SUM('別紙様式6-2 事業所個票１:事業所個票10'!BA51)</f>
        <v>0</v>
      </c>
      <c r="V79" s="715"/>
      <c r="W79" s="715"/>
      <c r="X79" s="715"/>
      <c r="Y79" s="715"/>
      <c r="Z79" s="256" t="s">
        <v>31</v>
      </c>
      <c r="AA79" s="174" t="s">
        <v>38</v>
      </c>
      <c r="AB79" s="595"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31" t="s">
        <v>89</v>
      </c>
      <c r="D80" s="731"/>
      <c r="E80" s="731"/>
      <c r="F80" s="731"/>
      <c r="G80" s="731"/>
      <c r="H80" s="731"/>
      <c r="I80" s="731"/>
      <c r="J80" s="731"/>
      <c r="K80" s="731"/>
      <c r="L80" s="731"/>
      <c r="M80" s="731"/>
      <c r="N80" s="731"/>
      <c r="O80" s="731"/>
      <c r="P80" s="731"/>
      <c r="Q80" s="731"/>
      <c r="R80" s="731"/>
      <c r="S80" s="731"/>
      <c r="T80" s="732"/>
      <c r="U80" s="714">
        <f>U81+U86</f>
        <v>0</v>
      </c>
      <c r="V80" s="715"/>
      <c r="W80" s="715"/>
      <c r="X80" s="715"/>
      <c r="Y80" s="715"/>
      <c r="Z80" s="232" t="s">
        <v>31</v>
      </c>
      <c r="AA80" s="174" t="s">
        <v>38</v>
      </c>
      <c r="AB80" s="597"/>
      <c r="AC80" s="174"/>
      <c r="AD80" s="174"/>
      <c r="AE80" s="174"/>
      <c r="AF80" s="174"/>
      <c r="AG80" s="174"/>
      <c r="AH80" s="221"/>
      <c r="AI80" s="221"/>
      <c r="AJ80" s="221"/>
      <c r="AK80" s="221"/>
      <c r="AL80" s="221"/>
      <c r="AM80" s="257"/>
    </row>
    <row r="81" spans="1:55" ht="9.75" customHeight="1" thickBot="1">
      <c r="A81" s="155"/>
      <c r="B81" s="255"/>
      <c r="C81" s="747" t="s">
        <v>2233</v>
      </c>
      <c r="D81" s="748"/>
      <c r="E81" s="752" t="s">
        <v>90</v>
      </c>
      <c r="F81" s="753"/>
      <c r="G81" s="753"/>
      <c r="H81" s="753"/>
      <c r="I81" s="753"/>
      <c r="J81" s="753"/>
      <c r="K81" s="753"/>
      <c r="L81" s="753"/>
      <c r="M81" s="753"/>
      <c r="N81" s="753"/>
      <c r="O81" s="753"/>
      <c r="P81" s="753"/>
      <c r="Q81" s="753"/>
      <c r="R81" s="753"/>
      <c r="S81" s="753"/>
      <c r="T81" s="754"/>
      <c r="U81" s="758"/>
      <c r="V81" s="759"/>
      <c r="W81" s="759"/>
      <c r="X81" s="759"/>
      <c r="Y81" s="760"/>
      <c r="Z81" s="764" t="s">
        <v>31</v>
      </c>
      <c r="AA81" s="766" t="s">
        <v>38</v>
      </c>
      <c r="AB81" s="155"/>
      <c r="AC81" s="238"/>
      <c r="AD81" s="258"/>
      <c r="AE81" s="258"/>
      <c r="AF81" s="238"/>
      <c r="AG81" s="155"/>
      <c r="AH81" s="221"/>
      <c r="AI81" s="155"/>
      <c r="AJ81" s="221"/>
      <c r="AK81" s="155"/>
      <c r="AL81" s="221"/>
      <c r="AM81" s="257"/>
    </row>
    <row r="82" spans="1:55" ht="9.75" customHeight="1" thickBot="1">
      <c r="A82" s="155"/>
      <c r="B82" s="255"/>
      <c r="C82" s="749"/>
      <c r="D82" s="748"/>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68</v>
      </c>
      <c r="AC82" s="733">
        <f>IFERROR(U83/U81*100,0)</f>
        <v>0</v>
      </c>
      <c r="AD82" s="734"/>
      <c r="AE82" s="735"/>
      <c r="AF82" s="739" t="s">
        <v>85</v>
      </c>
      <c r="AG82" s="739" t="s">
        <v>69</v>
      </c>
      <c r="AH82" s="740" t="s">
        <v>38</v>
      </c>
      <c r="AI82" s="595" t="str">
        <f>IF(U81=0,"",IF(AND(AC82&gt;=200/3,AC82&lt;=100),"○","×"))</f>
        <v/>
      </c>
      <c r="AJ82" s="221"/>
      <c r="AK82" s="155"/>
      <c r="AL82" s="221"/>
      <c r="AM82" s="741" t="s">
        <v>2340</v>
      </c>
      <c r="AN82" s="742"/>
      <c r="AO82" s="742"/>
      <c r="AP82" s="742"/>
      <c r="AQ82" s="742"/>
      <c r="AR82" s="742"/>
      <c r="AS82" s="742"/>
      <c r="AT82" s="742"/>
      <c r="AU82" s="742"/>
      <c r="AV82" s="742"/>
      <c r="AW82" s="742"/>
      <c r="AX82" s="742"/>
      <c r="AY82" s="742"/>
      <c r="AZ82" s="742"/>
      <c r="BA82" s="742"/>
      <c r="BB82" s="742"/>
      <c r="BC82" s="743"/>
    </row>
    <row r="83" spans="1:55" ht="9.75" customHeight="1" thickBot="1">
      <c r="A83" s="155"/>
      <c r="B83" s="255"/>
      <c r="C83" s="749"/>
      <c r="D83" s="748"/>
      <c r="E83" s="210"/>
      <c r="F83" s="768" t="s">
        <v>2159</v>
      </c>
      <c r="G83" s="769"/>
      <c r="H83" s="769"/>
      <c r="I83" s="769"/>
      <c r="J83" s="769"/>
      <c r="K83" s="769"/>
      <c r="L83" s="769"/>
      <c r="M83" s="769"/>
      <c r="N83" s="769"/>
      <c r="O83" s="769"/>
      <c r="P83" s="769"/>
      <c r="Q83" s="769"/>
      <c r="R83" s="769"/>
      <c r="S83" s="769"/>
      <c r="T83" s="769"/>
      <c r="U83" s="773"/>
      <c r="V83" s="774"/>
      <c r="W83" s="774"/>
      <c r="X83" s="774"/>
      <c r="Y83" s="775"/>
      <c r="Z83" s="776" t="s">
        <v>31</v>
      </c>
      <c r="AA83" s="766" t="s">
        <v>38</v>
      </c>
      <c r="AB83" s="767"/>
      <c r="AC83" s="736"/>
      <c r="AD83" s="737"/>
      <c r="AE83" s="738"/>
      <c r="AF83" s="739"/>
      <c r="AG83" s="739"/>
      <c r="AH83" s="740"/>
      <c r="AI83" s="597"/>
      <c r="AJ83" s="221"/>
      <c r="AK83" s="155"/>
      <c r="AL83" s="221"/>
      <c r="AM83" s="744"/>
      <c r="AN83" s="745"/>
      <c r="AO83" s="745"/>
      <c r="AP83" s="745"/>
      <c r="AQ83" s="745"/>
      <c r="AR83" s="745"/>
      <c r="AS83" s="745"/>
      <c r="AT83" s="745"/>
      <c r="AU83" s="745"/>
      <c r="AV83" s="745"/>
      <c r="AW83" s="745"/>
      <c r="AX83" s="745"/>
      <c r="AY83" s="745"/>
      <c r="AZ83" s="745"/>
      <c r="BA83" s="745"/>
      <c r="BB83" s="745"/>
      <c r="BC83" s="746"/>
    </row>
    <row r="84" spans="1:55" ht="9.75" customHeight="1" thickBot="1">
      <c r="A84" s="155"/>
      <c r="B84" s="255"/>
      <c r="C84" s="749"/>
      <c r="D84" s="748"/>
      <c r="E84" s="259"/>
      <c r="F84" s="770"/>
      <c r="G84" s="709"/>
      <c r="H84" s="709"/>
      <c r="I84" s="709"/>
      <c r="J84" s="709"/>
      <c r="K84" s="709"/>
      <c r="L84" s="709"/>
      <c r="M84" s="709"/>
      <c r="N84" s="709"/>
      <c r="O84" s="709"/>
      <c r="P84" s="709"/>
      <c r="Q84" s="709"/>
      <c r="R84" s="709"/>
      <c r="S84" s="709"/>
      <c r="T84" s="709"/>
      <c r="U84" s="761"/>
      <c r="V84" s="762"/>
      <c r="W84" s="762"/>
      <c r="X84" s="762"/>
      <c r="Y84" s="763"/>
      <c r="Z84" s="777"/>
      <c r="AA84" s="766"/>
      <c r="AB84" s="155"/>
      <c r="AC84" s="155"/>
      <c r="AD84" s="155"/>
      <c r="AE84" s="155"/>
      <c r="AF84" s="155"/>
      <c r="AG84" s="155"/>
      <c r="AH84" s="155"/>
      <c r="AI84" s="155"/>
      <c r="AJ84" s="221"/>
      <c r="AK84" s="221"/>
      <c r="AL84" s="221"/>
    </row>
    <row r="85" spans="1:55" ht="15" customHeight="1" thickBot="1">
      <c r="A85" s="155"/>
      <c r="B85" s="255"/>
      <c r="C85" s="750"/>
      <c r="D85" s="751"/>
      <c r="E85" s="260"/>
      <c r="F85" s="771"/>
      <c r="G85" s="772"/>
      <c r="H85" s="772"/>
      <c r="I85" s="772"/>
      <c r="J85" s="772"/>
      <c r="K85" s="772"/>
      <c r="L85" s="772"/>
      <c r="M85" s="772"/>
      <c r="N85" s="772"/>
      <c r="O85" s="772"/>
      <c r="P85" s="772"/>
      <c r="Q85" s="772"/>
      <c r="R85" s="772"/>
      <c r="S85" s="772"/>
      <c r="T85" s="772"/>
      <c r="U85" s="261" t="s">
        <v>68</v>
      </c>
      <c r="V85" s="778">
        <f>U83/2</f>
        <v>0</v>
      </c>
      <c r="W85" s="778"/>
      <c r="X85" s="778"/>
      <c r="Y85" s="28" t="s">
        <v>31</v>
      </c>
      <c r="Z85" s="2" t="s">
        <v>69</v>
      </c>
      <c r="AA85" s="29"/>
      <c r="AB85" s="242"/>
      <c r="AC85" s="242"/>
      <c r="AD85" s="243"/>
      <c r="AE85" s="779"/>
      <c r="AF85" s="779"/>
      <c r="AG85" s="238"/>
      <c r="AH85" s="155"/>
      <c r="AI85" s="247"/>
      <c r="AJ85" s="221"/>
      <c r="AK85" s="221"/>
      <c r="AL85" s="221"/>
      <c r="AM85" s="257"/>
    </row>
    <row r="86" spans="1:55" ht="9.75" customHeight="1" thickBot="1">
      <c r="A86" s="155"/>
      <c r="B86" s="255"/>
      <c r="C86" s="780" t="s">
        <v>91</v>
      </c>
      <c r="D86" s="781"/>
      <c r="E86" s="752" t="s">
        <v>92</v>
      </c>
      <c r="F86" s="753"/>
      <c r="G86" s="753"/>
      <c r="H86" s="753"/>
      <c r="I86" s="753"/>
      <c r="J86" s="753"/>
      <c r="K86" s="753"/>
      <c r="L86" s="753"/>
      <c r="M86" s="753"/>
      <c r="N86" s="753"/>
      <c r="O86" s="753"/>
      <c r="P86" s="753"/>
      <c r="Q86" s="753"/>
      <c r="R86" s="753"/>
      <c r="S86" s="753"/>
      <c r="T86" s="754"/>
      <c r="U86" s="758"/>
      <c r="V86" s="759"/>
      <c r="W86" s="759"/>
      <c r="X86" s="759"/>
      <c r="Y86" s="760"/>
      <c r="Z86" s="782" t="s">
        <v>31</v>
      </c>
      <c r="AA86" s="766" t="s">
        <v>38</v>
      </c>
      <c r="AB86" s="242"/>
      <c r="AC86" s="155"/>
      <c r="AD86" s="238"/>
      <c r="AE86" s="258"/>
      <c r="AF86" s="258"/>
      <c r="AG86" s="238"/>
      <c r="AH86" s="155"/>
      <c r="AI86" s="155"/>
      <c r="AJ86" s="221"/>
      <c r="AK86" s="221"/>
      <c r="AL86" s="221"/>
      <c r="AM86" s="257"/>
    </row>
    <row r="87" spans="1:55" ht="9.75" customHeight="1" thickBot="1">
      <c r="A87" s="155"/>
      <c r="B87" s="255"/>
      <c r="C87" s="747"/>
      <c r="D87" s="748"/>
      <c r="E87" s="755"/>
      <c r="F87" s="756"/>
      <c r="G87" s="756"/>
      <c r="H87" s="756"/>
      <c r="I87" s="756"/>
      <c r="J87" s="756"/>
      <c r="K87" s="756"/>
      <c r="L87" s="756"/>
      <c r="M87" s="756"/>
      <c r="N87" s="756"/>
      <c r="O87" s="756"/>
      <c r="P87" s="756"/>
      <c r="Q87" s="756"/>
      <c r="R87" s="756"/>
      <c r="S87" s="756"/>
      <c r="T87" s="757"/>
      <c r="U87" s="761"/>
      <c r="V87" s="762"/>
      <c r="W87" s="762"/>
      <c r="X87" s="762"/>
      <c r="Y87" s="763"/>
      <c r="Z87" s="783"/>
      <c r="AA87" s="766"/>
      <c r="AB87" s="767" t="s">
        <v>68</v>
      </c>
      <c r="AC87" s="733">
        <f>IFERROR(U88/U86*100,0)</f>
        <v>0</v>
      </c>
      <c r="AD87" s="734"/>
      <c r="AE87" s="735"/>
      <c r="AF87" s="739" t="s">
        <v>85</v>
      </c>
      <c r="AG87" s="739" t="s">
        <v>69</v>
      </c>
      <c r="AH87" s="740" t="s">
        <v>38</v>
      </c>
      <c r="AI87" s="595" t="str">
        <f>IF(U86=0,"",IF(AND(AC87&gt;=200/3,AC82&lt;=100),"○","×"))</f>
        <v/>
      </c>
      <c r="AJ87" s="221"/>
      <c r="AK87" s="221"/>
      <c r="AL87" s="221"/>
      <c r="AM87" s="741" t="s">
        <v>2160</v>
      </c>
      <c r="AN87" s="742"/>
      <c r="AO87" s="742"/>
      <c r="AP87" s="742"/>
      <c r="AQ87" s="742"/>
      <c r="AR87" s="742"/>
      <c r="AS87" s="742"/>
      <c r="AT87" s="742"/>
      <c r="AU87" s="742"/>
      <c r="AV87" s="742"/>
      <c r="AW87" s="742"/>
      <c r="AX87" s="742"/>
      <c r="AY87" s="742"/>
      <c r="AZ87" s="742"/>
      <c r="BA87" s="742"/>
      <c r="BB87" s="742"/>
      <c r="BC87" s="743"/>
    </row>
    <row r="88" spans="1:55" ht="9.75" customHeight="1" thickBot="1">
      <c r="A88" s="155"/>
      <c r="B88" s="255"/>
      <c r="C88" s="747"/>
      <c r="D88" s="748"/>
      <c r="E88" s="262"/>
      <c r="F88" s="768" t="s">
        <v>2161</v>
      </c>
      <c r="G88" s="769"/>
      <c r="H88" s="769"/>
      <c r="I88" s="769"/>
      <c r="J88" s="769"/>
      <c r="K88" s="769"/>
      <c r="L88" s="769"/>
      <c r="M88" s="769"/>
      <c r="N88" s="769"/>
      <c r="O88" s="769"/>
      <c r="P88" s="769"/>
      <c r="Q88" s="769"/>
      <c r="R88" s="769"/>
      <c r="S88" s="769"/>
      <c r="T88" s="769"/>
      <c r="U88" s="773"/>
      <c r="V88" s="774"/>
      <c r="W88" s="774"/>
      <c r="X88" s="774"/>
      <c r="Y88" s="775"/>
      <c r="Z88" s="784" t="s">
        <v>31</v>
      </c>
      <c r="AA88" s="766" t="s">
        <v>38</v>
      </c>
      <c r="AB88" s="767"/>
      <c r="AC88" s="736"/>
      <c r="AD88" s="737"/>
      <c r="AE88" s="738"/>
      <c r="AF88" s="739"/>
      <c r="AG88" s="739"/>
      <c r="AH88" s="740"/>
      <c r="AI88" s="597"/>
      <c r="AJ88" s="221"/>
      <c r="AK88" s="221"/>
      <c r="AL88" s="221"/>
      <c r="AM88" s="744"/>
      <c r="AN88" s="745"/>
      <c r="AO88" s="745"/>
      <c r="AP88" s="745"/>
      <c r="AQ88" s="745"/>
      <c r="AR88" s="745"/>
      <c r="AS88" s="745"/>
      <c r="AT88" s="745"/>
      <c r="AU88" s="745"/>
      <c r="AV88" s="745"/>
      <c r="AW88" s="745"/>
      <c r="AX88" s="745"/>
      <c r="AY88" s="745"/>
      <c r="AZ88" s="745"/>
      <c r="BA88" s="745"/>
      <c r="BB88" s="745"/>
      <c r="BC88" s="746"/>
    </row>
    <row r="89" spans="1:55" ht="9.75" customHeight="1" thickBot="1">
      <c r="A89" s="155"/>
      <c r="B89" s="255"/>
      <c r="C89" s="749"/>
      <c r="D89" s="748"/>
      <c r="E89" s="263"/>
      <c r="F89" s="770"/>
      <c r="G89" s="709"/>
      <c r="H89" s="709"/>
      <c r="I89" s="709"/>
      <c r="J89" s="709"/>
      <c r="K89" s="709"/>
      <c r="L89" s="709"/>
      <c r="M89" s="709"/>
      <c r="N89" s="709"/>
      <c r="O89" s="709"/>
      <c r="P89" s="709"/>
      <c r="Q89" s="709"/>
      <c r="R89" s="709"/>
      <c r="S89" s="709"/>
      <c r="T89" s="709"/>
      <c r="U89" s="761"/>
      <c r="V89" s="762"/>
      <c r="W89" s="762"/>
      <c r="X89" s="762"/>
      <c r="Y89" s="763"/>
      <c r="Z89" s="785"/>
      <c r="AA89" s="766"/>
      <c r="AB89" s="155"/>
      <c r="AC89" s="155"/>
      <c r="AD89" s="155"/>
      <c r="AE89" s="155"/>
      <c r="AF89" s="155"/>
      <c r="AG89" s="155"/>
      <c r="AH89" s="155"/>
      <c r="AI89" s="155"/>
      <c r="AJ89" s="221"/>
      <c r="AK89" s="221"/>
      <c r="AL89" s="221"/>
    </row>
    <row r="90" spans="1:55" ht="16.5" customHeight="1">
      <c r="A90" s="155"/>
      <c r="B90" s="255"/>
      <c r="C90" s="750"/>
      <c r="D90" s="751"/>
      <c r="E90" s="264"/>
      <c r="F90" s="771"/>
      <c r="G90" s="772"/>
      <c r="H90" s="772"/>
      <c r="I90" s="772"/>
      <c r="J90" s="772"/>
      <c r="K90" s="772"/>
      <c r="L90" s="772"/>
      <c r="M90" s="772"/>
      <c r="N90" s="772"/>
      <c r="O90" s="772"/>
      <c r="P90" s="772"/>
      <c r="Q90" s="772"/>
      <c r="R90" s="772"/>
      <c r="S90" s="772"/>
      <c r="T90" s="772"/>
      <c r="U90" s="246" t="s">
        <v>68</v>
      </c>
      <c r="V90" s="706">
        <f>U88/2</f>
        <v>0</v>
      </c>
      <c r="W90" s="706"/>
      <c r="X90" s="706"/>
      <c r="Y90" s="27" t="s">
        <v>31</v>
      </c>
      <c r="Z90" s="3" t="s">
        <v>69</v>
      </c>
      <c r="AA90" s="29"/>
      <c r="AB90" s="242"/>
      <c r="AC90" s="243"/>
      <c r="AD90" s="779"/>
      <c r="AE90" s="779"/>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5" t="s">
        <v>94</v>
      </c>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6" t="str">
        <f>IF(SUM('別紙様式6-2 事業所個票１:事業所個票10'!CI4)&gt;=1,"該当","")</f>
        <v/>
      </c>
      <c r="AJ93" s="797"/>
      <c r="AK93" s="79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6" t="str">
        <f>IF(SUM('別紙様式6-2 事業所個票１:事業所個票10'!CI4)=0,"該当","")</f>
        <v>該当</v>
      </c>
      <c r="AJ95" s="797"/>
      <c r="AK95" s="79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9" t="s">
        <v>99</v>
      </c>
      <c r="D97" s="799"/>
      <c r="E97" s="799"/>
      <c r="F97" s="799"/>
      <c r="G97" s="799"/>
      <c r="H97" s="799"/>
      <c r="I97" s="799"/>
      <c r="J97" s="799"/>
      <c r="K97" s="799"/>
      <c r="L97" s="799"/>
      <c r="M97" s="799"/>
      <c r="N97" s="799"/>
      <c r="O97" s="799"/>
      <c r="P97" s="799"/>
      <c r="Q97" s="799"/>
      <c r="R97" s="799"/>
      <c r="S97" s="799"/>
      <c r="T97" s="799"/>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7"/>
      <c r="D98" s="788"/>
      <c r="E98" s="641" t="s">
        <v>100</v>
      </c>
      <c r="F98" s="641"/>
      <c r="G98" s="641"/>
      <c r="H98" s="641"/>
      <c r="I98" s="641"/>
      <c r="J98" s="641"/>
      <c r="K98" s="641"/>
      <c r="L98" s="641"/>
      <c r="M98" s="641"/>
      <c r="N98" s="641"/>
      <c r="O98" s="641"/>
      <c r="P98" s="641"/>
      <c r="Q98" s="641"/>
      <c r="R98" s="800"/>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9" t="s">
        <v>2087</v>
      </c>
      <c r="AO99" s="639"/>
      <c r="AP99" s="639"/>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9" t="s">
        <v>2088</v>
      </c>
      <c r="AO100" s="639"/>
      <c r="AP100" s="639"/>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6" t="s">
        <v>105</v>
      </c>
      <c r="D103" s="786"/>
      <c r="E103" s="786"/>
      <c r="F103" s="786"/>
      <c r="G103" s="786"/>
      <c r="H103" s="786"/>
      <c r="I103" s="786"/>
      <c r="J103" s="786"/>
      <c r="K103" s="786"/>
      <c r="L103" s="224"/>
      <c r="M103" s="787"/>
      <c r="N103" s="788"/>
      <c r="O103" s="789" t="s">
        <v>2234</v>
      </c>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1"/>
      <c r="AK103" s="183" t="str">
        <f>IF(T98="○","",(IF(AM100=TRUE,"○","×")))</f>
        <v>×</v>
      </c>
      <c r="AL103" s="164"/>
      <c r="AM103" s="792" t="s">
        <v>2010</v>
      </c>
      <c r="AN103" s="793"/>
      <c r="AO103" s="793"/>
      <c r="AP103" s="793"/>
      <c r="AQ103" s="793"/>
      <c r="AR103" s="793"/>
      <c r="AS103" s="793"/>
      <c r="AT103" s="793"/>
      <c r="AU103" s="793"/>
      <c r="AV103" s="793"/>
      <c r="AW103" s="793"/>
      <c r="AX103" s="793"/>
      <c r="AY103" s="793"/>
      <c r="AZ103" s="793"/>
      <c r="BA103" s="793"/>
      <c r="BB103" s="793"/>
      <c r="BC103" s="794"/>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9" t="s">
        <v>106</v>
      </c>
      <c r="D105" s="799"/>
      <c r="E105" s="799"/>
      <c r="F105" s="799"/>
      <c r="G105" s="799"/>
      <c r="H105" s="799"/>
      <c r="I105" s="799"/>
      <c r="J105" s="799"/>
      <c r="K105" s="799"/>
      <c r="L105" s="799"/>
      <c r="M105" s="799"/>
      <c r="N105" s="799"/>
      <c r="O105" s="799"/>
      <c r="P105" s="799"/>
      <c r="Q105" s="799"/>
      <c r="R105" s="799"/>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7"/>
      <c r="D106" s="788"/>
      <c r="E106" s="641" t="s">
        <v>107</v>
      </c>
      <c r="F106" s="641"/>
      <c r="G106" s="641"/>
      <c r="H106" s="641"/>
      <c r="I106" s="641"/>
      <c r="J106" s="641"/>
      <c r="K106" s="641"/>
      <c r="L106" s="641"/>
      <c r="M106" s="641"/>
      <c r="N106" s="641"/>
      <c r="O106" s="641"/>
      <c r="P106" s="641"/>
      <c r="Q106" s="641"/>
      <c r="R106" s="800"/>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801"/>
      <c r="C107" s="280" t="s">
        <v>101</v>
      </c>
      <c r="D107" s="802" t="s">
        <v>2208</v>
      </c>
      <c r="E107" s="803"/>
      <c r="F107" s="803"/>
      <c r="G107" s="803"/>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804"/>
      <c r="AL107" s="164"/>
      <c r="AM107" s="69" t="b">
        <v>0</v>
      </c>
      <c r="AN107" s="639" t="s">
        <v>2087</v>
      </c>
      <c r="AO107" s="639"/>
      <c r="AP107" s="639"/>
      <c r="AQ107" s="157"/>
      <c r="AR107" s="69" t="b">
        <v>0</v>
      </c>
      <c r="AS107" s="639" t="s">
        <v>2089</v>
      </c>
      <c r="AT107" s="639"/>
      <c r="AU107" s="639"/>
    </row>
    <row r="108" spans="1:55" s="165" customFormat="1" ht="25.5" customHeight="1" thickBot="1">
      <c r="A108" s="164"/>
      <c r="B108" s="801"/>
      <c r="C108" s="819"/>
      <c r="D108" s="821" t="s">
        <v>108</v>
      </c>
      <c r="E108" s="822"/>
      <c r="F108" s="822"/>
      <c r="G108" s="822"/>
      <c r="H108" s="827"/>
      <c r="I108" s="829" t="s">
        <v>32</v>
      </c>
      <c r="J108" s="831" t="s">
        <v>2228</v>
      </c>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3"/>
      <c r="AL108" s="164"/>
      <c r="AM108" s="69" t="b">
        <v>0</v>
      </c>
      <c r="AN108" s="639" t="s">
        <v>2088</v>
      </c>
      <c r="AO108" s="639"/>
      <c r="AP108" s="639"/>
      <c r="AQ108" s="301"/>
      <c r="AR108" s="69" t="b">
        <v>0</v>
      </c>
      <c r="AS108" s="639" t="s">
        <v>2090</v>
      </c>
      <c r="AT108" s="639"/>
      <c r="AU108" s="639"/>
      <c r="AV108" s="301"/>
      <c r="AW108" s="301"/>
      <c r="AX108" s="301"/>
      <c r="AY108" s="301"/>
      <c r="AZ108" s="301"/>
      <c r="BA108" s="301"/>
      <c r="BB108" s="301"/>
      <c r="BC108" s="301"/>
    </row>
    <row r="109" spans="1:55" s="165" customFormat="1" ht="33" customHeight="1" thickBot="1">
      <c r="A109" s="164"/>
      <c r="B109" s="801"/>
      <c r="C109" s="819"/>
      <c r="D109" s="823"/>
      <c r="E109" s="824"/>
      <c r="F109" s="824"/>
      <c r="G109" s="824"/>
      <c r="H109" s="828"/>
      <c r="I109" s="830"/>
      <c r="J109" s="834" t="s">
        <v>2341</v>
      </c>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6"/>
      <c r="AL109" s="164"/>
      <c r="AM109" s="792" t="s">
        <v>2162</v>
      </c>
      <c r="AN109" s="814"/>
      <c r="AO109" s="814"/>
      <c r="AP109" s="814"/>
      <c r="AQ109" s="814"/>
      <c r="AR109" s="814"/>
      <c r="AS109" s="814"/>
      <c r="AT109" s="814"/>
      <c r="AU109" s="814"/>
      <c r="AV109" s="814"/>
      <c r="AW109" s="814"/>
      <c r="AX109" s="814"/>
      <c r="AY109" s="814"/>
      <c r="AZ109" s="814"/>
      <c r="BA109" s="814"/>
      <c r="BB109" s="814"/>
      <c r="BC109" s="815"/>
    </row>
    <row r="110" spans="1:55" s="165" customFormat="1" ht="19.5" customHeight="1" thickBot="1">
      <c r="A110" s="164"/>
      <c r="B110" s="801"/>
      <c r="C110" s="819"/>
      <c r="D110" s="823"/>
      <c r="E110" s="824"/>
      <c r="F110" s="824"/>
      <c r="G110" s="824"/>
      <c r="H110" s="805"/>
      <c r="I110" s="807" t="s">
        <v>39</v>
      </c>
      <c r="J110" s="302" t="s">
        <v>109</v>
      </c>
      <c r="K110" s="303"/>
      <c r="L110" s="303"/>
      <c r="M110" s="303"/>
      <c r="N110" s="303"/>
      <c r="O110" s="303"/>
      <c r="P110" s="303"/>
      <c r="Q110" s="303"/>
      <c r="R110" s="303"/>
      <c r="S110" s="809" t="s">
        <v>110</v>
      </c>
      <c r="T110" s="809"/>
      <c r="U110" s="809"/>
      <c r="V110" s="809"/>
      <c r="W110" s="809"/>
      <c r="X110" s="809"/>
      <c r="Y110" s="809"/>
      <c r="Z110" s="809"/>
      <c r="AA110" s="809"/>
      <c r="AB110" s="809"/>
      <c r="AC110" s="809"/>
      <c r="AD110" s="809"/>
      <c r="AE110" s="809"/>
      <c r="AF110" s="809"/>
      <c r="AG110" s="809"/>
      <c r="AH110" s="809"/>
      <c r="AI110" s="809"/>
      <c r="AJ110" s="809"/>
      <c r="AK110" s="810"/>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801"/>
      <c r="C111" s="820"/>
      <c r="D111" s="825"/>
      <c r="E111" s="826"/>
      <c r="F111" s="826"/>
      <c r="G111" s="826"/>
      <c r="H111" s="806"/>
      <c r="I111" s="808"/>
      <c r="J111" s="811" t="s">
        <v>2342</v>
      </c>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3"/>
      <c r="AL111" s="164"/>
      <c r="AM111" s="792" t="s">
        <v>2163</v>
      </c>
      <c r="AN111" s="814"/>
      <c r="AO111" s="814"/>
      <c r="AP111" s="814"/>
      <c r="AQ111" s="814"/>
      <c r="AR111" s="814"/>
      <c r="AS111" s="814"/>
      <c r="AT111" s="814"/>
      <c r="AU111" s="814"/>
      <c r="AV111" s="814"/>
      <c r="AW111" s="814"/>
      <c r="AX111" s="814"/>
      <c r="AY111" s="814"/>
      <c r="AZ111" s="814"/>
      <c r="BA111" s="814"/>
      <c r="BB111" s="814"/>
      <c r="BC111" s="815"/>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6" t="s">
        <v>2164</v>
      </c>
      <c r="D114" s="786"/>
      <c r="E114" s="786"/>
      <c r="F114" s="786"/>
      <c r="G114" s="786"/>
      <c r="H114" s="786"/>
      <c r="I114" s="786"/>
      <c r="J114" s="786"/>
      <c r="K114" s="786"/>
      <c r="L114" s="224"/>
      <c r="M114" s="787"/>
      <c r="N114" s="788"/>
      <c r="O114" s="816" t="s">
        <v>111</v>
      </c>
      <c r="P114" s="817"/>
      <c r="Q114" s="817"/>
      <c r="R114" s="817"/>
      <c r="S114" s="817"/>
      <c r="T114" s="817"/>
      <c r="U114" s="817"/>
      <c r="V114" s="817"/>
      <c r="W114" s="817"/>
      <c r="X114" s="817"/>
      <c r="Y114" s="817"/>
      <c r="Z114" s="817"/>
      <c r="AA114" s="817"/>
      <c r="AB114" s="817"/>
      <c r="AC114" s="817"/>
      <c r="AD114" s="817"/>
      <c r="AE114" s="817"/>
      <c r="AF114" s="817"/>
      <c r="AG114" s="817"/>
      <c r="AH114" s="817"/>
      <c r="AI114" s="817"/>
      <c r="AJ114" s="818"/>
      <c r="AK114" s="183" t="str">
        <f>IF(T106="○","",(IF(AM108=TRUE,"○","×")))</f>
        <v>×</v>
      </c>
      <c r="AL114" s="164"/>
      <c r="AM114" s="792" t="s">
        <v>2011</v>
      </c>
      <c r="AN114" s="793"/>
      <c r="AO114" s="793"/>
      <c r="AP114" s="793"/>
      <c r="AQ114" s="793"/>
      <c r="AR114" s="793"/>
      <c r="AS114" s="793"/>
      <c r="AT114" s="793"/>
      <c r="AU114" s="793"/>
      <c r="AV114" s="793"/>
      <c r="AW114" s="793"/>
      <c r="AX114" s="793"/>
      <c r="AY114" s="793"/>
      <c r="AZ114" s="793"/>
      <c r="BA114" s="793"/>
      <c r="BB114" s="793"/>
      <c r="BC114" s="794"/>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5" t="s">
        <v>112</v>
      </c>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9" t="s">
        <v>2089</v>
      </c>
      <c r="AT117" s="639"/>
      <c r="AU117" s="639"/>
    </row>
    <row r="118" spans="1:55" s="165" customFormat="1" ht="20.25" customHeight="1" thickBot="1">
      <c r="A118" s="164"/>
      <c r="B118" s="787"/>
      <c r="C118" s="788"/>
      <c r="D118" s="853" t="s">
        <v>107</v>
      </c>
      <c r="E118" s="853"/>
      <c r="F118" s="853"/>
      <c r="G118" s="853"/>
      <c r="H118" s="853"/>
      <c r="I118" s="853"/>
      <c r="J118" s="853"/>
      <c r="K118" s="853"/>
      <c r="L118" s="853"/>
      <c r="M118" s="853"/>
      <c r="N118" s="853"/>
      <c r="O118" s="853"/>
      <c r="P118" s="853"/>
      <c r="Q118" s="854"/>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9" t="s">
        <v>2087</v>
      </c>
      <c r="AO118" s="639"/>
      <c r="AP118" s="639"/>
      <c r="AR118" s="69" t="b">
        <v>0</v>
      </c>
      <c r="AS118" s="639" t="s">
        <v>2090</v>
      </c>
      <c r="AT118" s="639"/>
      <c r="AU118" s="639"/>
    </row>
    <row r="119" spans="1:55" s="165" customFormat="1" ht="28.5" customHeight="1" thickBot="1">
      <c r="A119" s="164"/>
      <c r="B119" s="280" t="s">
        <v>101</v>
      </c>
      <c r="C119" s="855" t="s">
        <v>2210</v>
      </c>
      <c r="D119" s="856"/>
      <c r="E119" s="856"/>
      <c r="F119" s="856"/>
      <c r="G119" s="856"/>
      <c r="H119" s="856"/>
      <c r="I119" s="856"/>
      <c r="J119" s="856"/>
      <c r="K119" s="856"/>
      <c r="L119" s="856"/>
      <c r="M119" s="856"/>
      <c r="N119" s="856"/>
      <c r="O119" s="856"/>
      <c r="P119" s="856"/>
      <c r="Q119" s="856"/>
      <c r="R119" s="856"/>
      <c r="S119" s="857"/>
      <c r="T119" s="856"/>
      <c r="U119" s="856"/>
      <c r="V119" s="856"/>
      <c r="W119" s="856"/>
      <c r="X119" s="856"/>
      <c r="Y119" s="856"/>
      <c r="Z119" s="856"/>
      <c r="AA119" s="856"/>
      <c r="AB119" s="856"/>
      <c r="AC119" s="856"/>
      <c r="AD119" s="856"/>
      <c r="AE119" s="856"/>
      <c r="AF119" s="856"/>
      <c r="AG119" s="856"/>
      <c r="AH119" s="856"/>
      <c r="AI119" s="856"/>
      <c r="AJ119" s="856"/>
      <c r="AK119" s="858"/>
      <c r="AL119" s="164"/>
      <c r="AM119" s="69" t="b">
        <v>0</v>
      </c>
      <c r="AN119" s="639" t="s">
        <v>2088</v>
      </c>
      <c r="AO119" s="639"/>
      <c r="AP119" s="639"/>
      <c r="AR119" s="69" t="b">
        <v>0</v>
      </c>
      <c r="AS119" s="639" t="s">
        <v>2091</v>
      </c>
      <c r="AT119" s="639"/>
      <c r="AU119" s="639"/>
    </row>
    <row r="120" spans="1:55" s="165" customFormat="1" ht="25.5" customHeight="1">
      <c r="A120" s="164"/>
      <c r="B120" s="819"/>
      <c r="C120" s="821" t="s">
        <v>114</v>
      </c>
      <c r="D120" s="822"/>
      <c r="E120" s="822"/>
      <c r="F120" s="822"/>
      <c r="G120" s="316"/>
      <c r="H120" s="317" t="s">
        <v>32</v>
      </c>
      <c r="I120" s="837" t="s">
        <v>115</v>
      </c>
      <c r="J120" s="838"/>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9"/>
      <c r="AL120" s="164"/>
      <c r="AM120" s="610" t="s">
        <v>2165</v>
      </c>
      <c r="AN120" s="840"/>
      <c r="AO120" s="840"/>
      <c r="AP120" s="840"/>
      <c r="AQ120" s="840"/>
      <c r="AR120" s="840"/>
      <c r="AS120" s="840"/>
      <c r="AT120" s="840"/>
      <c r="AU120" s="840"/>
      <c r="AV120" s="840"/>
      <c r="AW120" s="840"/>
      <c r="AX120" s="840"/>
      <c r="AY120" s="840"/>
      <c r="AZ120" s="840"/>
      <c r="BA120" s="840"/>
      <c r="BB120" s="840"/>
      <c r="BC120" s="841"/>
    </row>
    <row r="121" spans="1:55" s="165" customFormat="1" ht="33.75" customHeight="1">
      <c r="A121" s="164"/>
      <c r="B121" s="819"/>
      <c r="C121" s="823"/>
      <c r="D121" s="824"/>
      <c r="E121" s="824"/>
      <c r="F121" s="824"/>
      <c r="G121" s="318"/>
      <c r="H121" s="319" t="s">
        <v>39</v>
      </c>
      <c r="I121" s="847" t="s">
        <v>116</v>
      </c>
      <c r="J121" s="848"/>
      <c r="K121" s="848"/>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9"/>
      <c r="AL121" s="164"/>
      <c r="AM121" s="842"/>
      <c r="AN121" s="843"/>
      <c r="AO121" s="843"/>
      <c r="AP121" s="843"/>
      <c r="AQ121" s="843"/>
      <c r="AR121" s="843"/>
      <c r="AS121" s="843"/>
      <c r="AT121" s="843"/>
      <c r="AU121" s="843"/>
      <c r="AV121" s="843"/>
      <c r="AW121" s="843"/>
      <c r="AX121" s="843"/>
      <c r="AY121" s="843"/>
      <c r="AZ121" s="843"/>
      <c r="BA121" s="843"/>
      <c r="BB121" s="843"/>
      <c r="BC121" s="844"/>
    </row>
    <row r="122" spans="1:55" s="165" customFormat="1" ht="37.5" customHeight="1" thickBot="1">
      <c r="A122" s="164"/>
      <c r="B122" s="820"/>
      <c r="C122" s="825"/>
      <c r="D122" s="826"/>
      <c r="E122" s="826"/>
      <c r="F122" s="826"/>
      <c r="G122" s="320"/>
      <c r="H122" s="321" t="s">
        <v>40</v>
      </c>
      <c r="I122" s="850" t="s">
        <v>117</v>
      </c>
      <c r="J122" s="851"/>
      <c r="K122" s="851"/>
      <c r="L122" s="851"/>
      <c r="M122" s="851"/>
      <c r="N122" s="851"/>
      <c r="O122" s="851"/>
      <c r="P122" s="851"/>
      <c r="Q122" s="851"/>
      <c r="R122" s="851"/>
      <c r="S122" s="851"/>
      <c r="T122" s="851"/>
      <c r="U122" s="851"/>
      <c r="V122" s="851"/>
      <c r="W122" s="851"/>
      <c r="X122" s="851"/>
      <c r="Y122" s="851"/>
      <c r="Z122" s="851"/>
      <c r="AA122" s="851"/>
      <c r="AB122" s="851"/>
      <c r="AC122" s="851"/>
      <c r="AD122" s="851"/>
      <c r="AE122" s="851"/>
      <c r="AF122" s="851"/>
      <c r="AG122" s="851"/>
      <c r="AH122" s="851"/>
      <c r="AI122" s="851"/>
      <c r="AJ122" s="851"/>
      <c r="AK122" s="852"/>
      <c r="AL122" s="164"/>
      <c r="AM122" s="845"/>
      <c r="AN122" s="729"/>
      <c r="AO122" s="729"/>
      <c r="AP122" s="729"/>
      <c r="AQ122" s="729"/>
      <c r="AR122" s="729"/>
      <c r="AS122" s="729"/>
      <c r="AT122" s="729"/>
      <c r="AU122" s="729"/>
      <c r="AV122" s="729"/>
      <c r="AW122" s="729"/>
      <c r="AX122" s="729"/>
      <c r="AY122" s="729"/>
      <c r="AZ122" s="729"/>
      <c r="BA122" s="729"/>
      <c r="BB122" s="729"/>
      <c r="BC122" s="846"/>
    </row>
    <row r="123" spans="1:55" s="165" customFormat="1" ht="13.5" customHeight="1">
      <c r="A123" s="164"/>
      <c r="B123" s="322" t="s">
        <v>102</v>
      </c>
      <c r="C123" s="859" t="s">
        <v>2209</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0"/>
      <c r="AA123" s="860"/>
      <c r="AB123" s="860"/>
      <c r="AC123" s="860"/>
      <c r="AD123" s="860"/>
      <c r="AE123" s="860"/>
      <c r="AF123" s="860"/>
      <c r="AG123" s="860"/>
      <c r="AH123" s="860"/>
      <c r="AI123" s="860"/>
      <c r="AJ123" s="860"/>
      <c r="AK123" s="624"/>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61" t="s">
        <v>2166</v>
      </c>
      <c r="C125" s="861"/>
      <c r="D125" s="861"/>
      <c r="E125" s="861"/>
      <c r="F125" s="861"/>
      <c r="G125" s="861"/>
      <c r="H125" s="861"/>
      <c r="I125" s="861"/>
      <c r="J125" s="861"/>
      <c r="K125" s="861"/>
      <c r="L125" s="224"/>
      <c r="M125" s="787"/>
      <c r="N125" s="788"/>
      <c r="O125" s="862" t="s">
        <v>118</v>
      </c>
      <c r="P125" s="863"/>
      <c r="Q125" s="863"/>
      <c r="R125" s="863"/>
      <c r="S125" s="863"/>
      <c r="T125" s="863"/>
      <c r="U125" s="863"/>
      <c r="V125" s="863"/>
      <c r="W125" s="863"/>
      <c r="X125" s="863"/>
      <c r="Y125" s="863"/>
      <c r="Z125" s="863"/>
      <c r="AA125" s="863"/>
      <c r="AB125" s="863"/>
      <c r="AC125" s="863"/>
      <c r="AD125" s="863"/>
      <c r="AE125" s="863"/>
      <c r="AF125" s="863"/>
      <c r="AG125" s="863"/>
      <c r="AH125" s="863"/>
      <c r="AI125" s="863"/>
      <c r="AJ125" s="863"/>
      <c r="AK125" s="183" t="str">
        <f>IF(S118="","",IF(S118="○","",IF(AM119=TRUE,"○","×")))</f>
        <v/>
      </c>
      <c r="AL125" s="164"/>
      <c r="AM125" s="630" t="s">
        <v>2012</v>
      </c>
      <c r="AN125" s="607"/>
      <c r="AO125" s="607"/>
      <c r="AP125" s="607"/>
      <c r="AQ125" s="607"/>
      <c r="AR125" s="607"/>
      <c r="AS125" s="607"/>
      <c r="AT125" s="607"/>
      <c r="AU125" s="607"/>
      <c r="AV125" s="607"/>
      <c r="AW125" s="607"/>
      <c r="AX125" s="607"/>
      <c r="AY125" s="607"/>
      <c r="AZ125" s="607"/>
      <c r="BA125" s="607"/>
      <c r="BB125" s="607"/>
      <c r="BC125" s="608"/>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8" t="s">
        <v>119</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4" t="s">
        <v>2167</v>
      </c>
      <c r="C131" s="856"/>
      <c r="D131" s="856"/>
      <c r="E131" s="856"/>
      <c r="F131" s="856"/>
      <c r="G131" s="856"/>
      <c r="H131" s="856"/>
      <c r="I131" s="856"/>
      <c r="J131" s="856"/>
      <c r="K131" s="856"/>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5"/>
      <c r="C132" s="866"/>
      <c r="D132" s="866"/>
      <c r="E132" s="866"/>
      <c r="F132" s="866"/>
      <c r="G132" s="866"/>
      <c r="H132" s="866"/>
      <c r="I132" s="866"/>
      <c r="J132" s="866"/>
      <c r="K132" s="866"/>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30" t="s">
        <v>2168</v>
      </c>
      <c r="AN134" s="607"/>
      <c r="AO134" s="607"/>
      <c r="AP134" s="607"/>
      <c r="AQ134" s="607"/>
      <c r="AR134" s="607"/>
      <c r="AS134" s="607"/>
      <c r="AT134" s="607"/>
      <c r="AU134" s="607"/>
      <c r="AV134" s="607"/>
      <c r="AW134" s="607"/>
      <c r="AX134" s="607"/>
      <c r="AY134" s="607"/>
      <c r="AZ134" s="607"/>
      <c r="BA134" s="607"/>
      <c r="BB134" s="607"/>
      <c r="BC134" s="608"/>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2" t="s">
        <v>124</v>
      </c>
      <c r="E138" s="872"/>
      <c r="F138" s="872"/>
      <c r="G138" s="872"/>
      <c r="H138" s="872"/>
      <c r="I138" s="872"/>
      <c r="J138" s="872"/>
      <c r="K138" s="872"/>
      <c r="L138" s="872"/>
      <c r="M138" s="872"/>
      <c r="N138" s="872"/>
      <c r="O138" s="872"/>
      <c r="P138" s="872"/>
      <c r="Q138" s="872"/>
      <c r="R138" s="872"/>
      <c r="S138" s="872"/>
      <c r="T138" s="872"/>
      <c r="U138" s="872"/>
      <c r="V138" s="872"/>
      <c r="W138" s="872"/>
      <c r="X138" s="872"/>
      <c r="Y138" s="872"/>
      <c r="Z138" s="872"/>
      <c r="AA138" s="872"/>
      <c r="AB138" s="872"/>
      <c r="AC138" s="872"/>
      <c r="AD138" s="872"/>
      <c r="AE138" s="872"/>
      <c r="AF138" s="872"/>
      <c r="AG138" s="872"/>
      <c r="AH138" s="872"/>
      <c r="AI138" s="872"/>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3"/>
      <c r="G139" s="873"/>
      <c r="H139" s="873"/>
      <c r="I139" s="873"/>
      <c r="J139" s="873"/>
      <c r="K139" s="873"/>
      <c r="L139" s="873"/>
      <c r="M139" s="873"/>
      <c r="N139" s="873"/>
      <c r="O139" s="873"/>
      <c r="P139" s="873"/>
      <c r="Q139" s="873"/>
      <c r="R139" s="873"/>
      <c r="S139" s="873"/>
      <c r="T139" s="873"/>
      <c r="U139" s="873"/>
      <c r="V139" s="873"/>
      <c r="W139" s="873"/>
      <c r="X139" s="873"/>
      <c r="Y139" s="873"/>
      <c r="Z139" s="873"/>
      <c r="AA139" s="873"/>
      <c r="AB139" s="873"/>
      <c r="AC139" s="873"/>
      <c r="AD139" s="873"/>
      <c r="AE139" s="873"/>
      <c r="AF139" s="873"/>
      <c r="AG139" s="873"/>
      <c r="AH139" s="873"/>
      <c r="AI139" s="873"/>
      <c r="AJ139" s="873"/>
      <c r="AK139" s="348" t="s">
        <v>69</v>
      </c>
      <c r="AL139" s="164"/>
      <c r="AM139" s="69" t="b">
        <v>0</v>
      </c>
      <c r="AN139" s="792" t="s">
        <v>2171</v>
      </c>
      <c r="AO139" s="814"/>
      <c r="AP139" s="814"/>
      <c r="AQ139" s="814"/>
      <c r="AR139" s="814"/>
      <c r="AS139" s="814"/>
      <c r="AT139" s="814"/>
      <c r="AU139" s="814"/>
      <c r="AV139" s="814"/>
      <c r="AW139" s="814"/>
      <c r="AX139" s="814"/>
      <c r="AY139" s="814"/>
      <c r="AZ139" s="814"/>
      <c r="BA139" s="814"/>
      <c r="BB139" s="814"/>
      <c r="BC139" s="815"/>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8" t="s">
        <v>126</v>
      </c>
      <c r="C141" s="708"/>
      <c r="D141" s="708"/>
      <c r="E141" s="708"/>
      <c r="F141" s="708"/>
      <c r="G141" s="708"/>
      <c r="H141" s="708"/>
      <c r="I141" s="708"/>
      <c r="J141" s="708"/>
      <c r="K141" s="708"/>
      <c r="L141" s="708"/>
      <c r="M141" s="708"/>
      <c r="N141" s="708"/>
      <c r="O141" s="708"/>
      <c r="P141" s="708"/>
      <c r="Q141" s="708"/>
      <c r="R141" s="708"/>
      <c r="S141" s="708"/>
      <c r="T141" s="708"/>
      <c r="U141" s="708"/>
      <c r="V141" s="708"/>
      <c r="W141" s="708"/>
      <c r="X141" s="708"/>
      <c r="Y141" s="708"/>
      <c r="Z141" s="708"/>
      <c r="AA141" s="708"/>
      <c r="AB141" s="708"/>
      <c r="AC141" s="708"/>
      <c r="AD141" s="708"/>
      <c r="AE141" s="708"/>
      <c r="AF141" s="708"/>
      <c r="AG141" s="708"/>
      <c r="AH141" s="708"/>
      <c r="AI141" s="708"/>
      <c r="AJ141" s="708"/>
      <c r="AK141" s="708"/>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4" t="s">
        <v>127</v>
      </c>
      <c r="C143" s="731"/>
      <c r="D143" s="731"/>
      <c r="E143" s="731"/>
      <c r="F143" s="731"/>
      <c r="G143" s="731"/>
      <c r="H143" s="731"/>
      <c r="I143" s="731"/>
      <c r="J143" s="731"/>
      <c r="K143" s="731"/>
      <c r="L143" s="731"/>
      <c r="M143" s="731"/>
      <c r="N143" s="731"/>
      <c r="O143" s="731"/>
      <c r="P143" s="731"/>
      <c r="Q143" s="732"/>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2" t="s">
        <v>2179</v>
      </c>
      <c r="AN143" s="793"/>
      <c r="AO143" s="793"/>
      <c r="AP143" s="793"/>
      <c r="AQ143" s="793"/>
      <c r="AR143" s="793"/>
      <c r="AS143" s="793"/>
      <c r="AT143" s="793"/>
      <c r="AU143" s="793"/>
      <c r="AV143" s="793"/>
      <c r="AW143" s="793"/>
      <c r="AX143" s="793"/>
      <c r="AY143" s="793"/>
      <c r="AZ143" s="793"/>
      <c r="BA143" s="793"/>
      <c r="BB143" s="793"/>
      <c r="BC143" s="794"/>
    </row>
    <row r="144" spans="1:56" ht="16.5" customHeight="1" thickBot="1">
      <c r="A144" s="155"/>
      <c r="B144" s="867" t="s">
        <v>128</v>
      </c>
      <c r="C144" s="712"/>
      <c r="D144" s="712"/>
      <c r="E144" s="712"/>
      <c r="F144" s="712"/>
      <c r="G144" s="712"/>
      <c r="H144" s="712"/>
      <c r="I144" s="712"/>
      <c r="J144" s="712"/>
      <c r="K144" s="712"/>
      <c r="L144" s="712"/>
      <c r="M144" s="712"/>
      <c r="N144" s="712"/>
      <c r="O144" s="712"/>
      <c r="P144" s="712"/>
      <c r="Q144" s="713"/>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2" t="s">
        <v>2180</v>
      </c>
      <c r="AN144" s="793"/>
      <c r="AO144" s="793"/>
      <c r="AP144" s="793"/>
      <c r="AQ144" s="793"/>
      <c r="AR144" s="793"/>
      <c r="AS144" s="793"/>
      <c r="AT144" s="793"/>
      <c r="AU144" s="793"/>
      <c r="AV144" s="793"/>
      <c r="AW144" s="793"/>
      <c r="AX144" s="793"/>
      <c r="AY144" s="793"/>
      <c r="AZ144" s="793"/>
      <c r="BA144" s="793"/>
      <c r="BB144" s="793"/>
      <c r="BC144" s="794"/>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8" t="s">
        <v>129</v>
      </c>
      <c r="C146" s="868"/>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9" t="str">
        <f>IF(SUM('別紙様式6-2 事業所個票１:事業所個票10'!CI10)=0,"該当","")</f>
        <v>該当</v>
      </c>
      <c r="AJ147" s="870"/>
      <c r="AK147" s="871"/>
      <c r="AL147" s="164"/>
    </row>
    <row r="148" spans="1:55" s="165" customFormat="1" ht="24" customHeight="1">
      <c r="A148" s="164"/>
      <c r="B148" s="254" t="s">
        <v>82</v>
      </c>
      <c r="C148" s="884" t="s">
        <v>131</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9" t="str">
        <f>IF(SUM('別紙様式6-2 事業所個票１:事業所個票10'!CI10)&gt;=1,"該当","")</f>
        <v/>
      </c>
      <c r="AJ150" s="870"/>
      <c r="AK150" s="871"/>
      <c r="AL150" s="164"/>
    </row>
    <row r="151" spans="1:55" s="165" customFormat="1" ht="39" customHeight="1" thickBot="1">
      <c r="A151" s="164"/>
      <c r="B151" s="254" t="s">
        <v>82</v>
      </c>
      <c r="C151" s="884" t="s">
        <v>2227</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164"/>
      <c r="AN151" s="630" t="s">
        <v>2213</v>
      </c>
      <c r="AO151" s="716"/>
      <c r="AP151" s="716"/>
      <c r="AQ151" s="716"/>
      <c r="AR151" s="716"/>
      <c r="AS151" s="716"/>
      <c r="AT151" s="716"/>
      <c r="AU151" s="716"/>
      <c r="AV151" s="716"/>
      <c r="AW151" s="716"/>
      <c r="AX151" s="716"/>
      <c r="AY151" s="716"/>
      <c r="AZ151" s="716"/>
      <c r="BA151" s="716"/>
      <c r="BB151" s="716"/>
      <c r="BC151" s="717"/>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5" t="s">
        <v>133</v>
      </c>
      <c r="C153" s="886"/>
      <c r="D153" s="886"/>
      <c r="E153" s="887"/>
      <c r="F153" s="888" t="s">
        <v>134</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10" t="s">
        <v>2013</v>
      </c>
      <c r="AO153" s="611"/>
      <c r="AP153" s="611"/>
      <c r="AQ153" s="611"/>
      <c r="AR153" s="611"/>
      <c r="AS153" s="611"/>
      <c r="AT153" s="611"/>
      <c r="AU153" s="611"/>
      <c r="AV153" s="611"/>
      <c r="AW153" s="611"/>
      <c r="AX153" s="611"/>
      <c r="AY153" s="611"/>
      <c r="AZ153" s="611"/>
      <c r="BA153" s="611"/>
      <c r="BB153" s="611"/>
      <c r="BC153" s="612"/>
    </row>
    <row r="154" spans="1:55" s="165" customFormat="1" ht="14.25" customHeight="1">
      <c r="A154" s="164"/>
      <c r="B154" s="864" t="s">
        <v>135</v>
      </c>
      <c r="C154" s="856"/>
      <c r="D154" s="856"/>
      <c r="E154" s="875"/>
      <c r="F154" s="359"/>
      <c r="G154" s="879" t="s">
        <v>2212</v>
      </c>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879"/>
      <c r="AJ154" s="879"/>
      <c r="AK154" s="880"/>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6"/>
      <c r="C155" s="857"/>
      <c r="D155" s="857"/>
      <c r="E155" s="877"/>
      <c r="F155" s="360"/>
      <c r="G155" s="881" t="s">
        <v>136</v>
      </c>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361"/>
      <c r="AL155" s="164"/>
      <c r="AM155" s="533" t="b">
        <v>0</v>
      </c>
      <c r="AN155" s="882"/>
      <c r="AO155" s="882"/>
      <c r="AP155" s="882"/>
      <c r="AQ155" s="882"/>
      <c r="AR155" s="882"/>
      <c r="AS155" s="882"/>
      <c r="AT155" s="882"/>
      <c r="AU155" s="882"/>
      <c r="AV155" s="882"/>
      <c r="AW155" s="882"/>
      <c r="AX155" s="882"/>
      <c r="AY155" s="882"/>
      <c r="AZ155" s="882"/>
      <c r="BA155" s="882"/>
      <c r="BB155" s="882"/>
      <c r="BC155" s="882"/>
    </row>
    <row r="156" spans="1:55" s="165" customFormat="1" ht="13.5" customHeight="1">
      <c r="A156" s="164"/>
      <c r="B156" s="876"/>
      <c r="C156" s="857"/>
      <c r="D156" s="857"/>
      <c r="E156" s="877"/>
      <c r="F156" s="360"/>
      <c r="G156" s="881" t="s">
        <v>137</v>
      </c>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c r="AH156" s="881"/>
      <c r="AI156" s="881"/>
      <c r="AJ156" s="881"/>
      <c r="AK156" s="361"/>
      <c r="AL156" s="164"/>
      <c r="AM156" s="533" t="b">
        <v>0</v>
      </c>
      <c r="AN156" s="882"/>
      <c r="AO156" s="882"/>
      <c r="AP156" s="882"/>
      <c r="AQ156" s="882"/>
      <c r="AR156" s="882"/>
      <c r="AS156" s="882"/>
      <c r="AT156" s="882"/>
      <c r="AU156" s="882"/>
      <c r="AV156" s="882"/>
      <c r="AW156" s="882"/>
      <c r="AX156" s="882"/>
      <c r="AY156" s="882"/>
      <c r="AZ156" s="882"/>
      <c r="BA156" s="882"/>
      <c r="BB156" s="882"/>
      <c r="BC156" s="882"/>
    </row>
    <row r="157" spans="1:55" s="165" customFormat="1" ht="13.5" customHeight="1">
      <c r="A157" s="164"/>
      <c r="B157" s="865"/>
      <c r="C157" s="866"/>
      <c r="D157" s="866"/>
      <c r="E157" s="878"/>
      <c r="F157" s="362"/>
      <c r="G157" s="883" t="s">
        <v>138</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4" t="s">
        <v>139</v>
      </c>
      <c r="C158" s="856"/>
      <c r="D158" s="856"/>
      <c r="E158" s="875"/>
      <c r="F158" s="364"/>
      <c r="G158" s="891" t="s">
        <v>2218</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6"/>
      <c r="C159" s="857"/>
      <c r="D159" s="857"/>
      <c r="E159" s="877"/>
      <c r="F159" s="360"/>
      <c r="G159" s="881" t="s">
        <v>140</v>
      </c>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366"/>
      <c r="AL159" s="164"/>
      <c r="AM159" s="533" t="b">
        <v>0</v>
      </c>
      <c r="AN159" s="882"/>
      <c r="AO159" s="882"/>
      <c r="AP159" s="882"/>
      <c r="AQ159" s="882"/>
      <c r="AR159" s="882"/>
      <c r="AS159" s="882"/>
      <c r="AT159" s="882"/>
      <c r="AU159" s="882"/>
      <c r="AV159" s="882"/>
      <c r="AW159" s="882"/>
      <c r="AX159" s="882"/>
      <c r="AY159" s="882"/>
      <c r="AZ159" s="882"/>
      <c r="BA159" s="882"/>
      <c r="BB159" s="882"/>
      <c r="BC159" s="882"/>
    </row>
    <row r="160" spans="1:55" s="165" customFormat="1" ht="13.5" customHeight="1">
      <c r="A160" s="164"/>
      <c r="B160" s="876"/>
      <c r="C160" s="857"/>
      <c r="D160" s="857"/>
      <c r="E160" s="877"/>
      <c r="F160" s="360"/>
      <c r="G160" s="881" t="s">
        <v>141</v>
      </c>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c r="AH160" s="881"/>
      <c r="AI160" s="881"/>
      <c r="AJ160" s="881"/>
      <c r="AK160" s="361"/>
      <c r="AL160" s="164"/>
      <c r="AM160" s="533" t="b">
        <v>0</v>
      </c>
      <c r="AN160" s="882"/>
      <c r="AO160" s="882"/>
      <c r="AP160" s="882"/>
      <c r="AQ160" s="882"/>
      <c r="AR160" s="882"/>
      <c r="AS160" s="882"/>
      <c r="AT160" s="882"/>
      <c r="AU160" s="882"/>
      <c r="AV160" s="882"/>
      <c r="AW160" s="882"/>
      <c r="AX160" s="882"/>
      <c r="AY160" s="882"/>
      <c r="AZ160" s="882"/>
      <c r="BA160" s="882"/>
      <c r="BB160" s="882"/>
      <c r="BC160" s="882"/>
    </row>
    <row r="161" spans="1:55" s="165" customFormat="1" ht="13.5" customHeight="1">
      <c r="A161" s="164"/>
      <c r="B161" s="865"/>
      <c r="C161" s="866"/>
      <c r="D161" s="866"/>
      <c r="E161" s="878"/>
      <c r="F161" s="367"/>
      <c r="G161" s="893" t="s">
        <v>142</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4" t="s">
        <v>143</v>
      </c>
      <c r="C162" s="856"/>
      <c r="D162" s="856"/>
      <c r="E162" s="875"/>
      <c r="F162" s="368"/>
      <c r="G162" s="891" t="s">
        <v>144</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6"/>
      <c r="C163" s="857"/>
      <c r="D163" s="857"/>
      <c r="E163" s="877"/>
      <c r="F163" s="360"/>
      <c r="G163" s="881" t="s">
        <v>145</v>
      </c>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1"/>
      <c r="AK163" s="361"/>
      <c r="AL163" s="164"/>
      <c r="AM163" s="533" t="b">
        <v>0</v>
      </c>
      <c r="AN163" s="882"/>
      <c r="AO163" s="882"/>
      <c r="AP163" s="882"/>
      <c r="AQ163" s="882"/>
      <c r="AR163" s="882"/>
      <c r="AS163" s="882"/>
      <c r="AT163" s="882"/>
      <c r="AU163" s="882"/>
      <c r="AV163" s="882"/>
      <c r="AW163" s="882"/>
      <c r="AX163" s="882"/>
      <c r="AY163" s="882"/>
      <c r="AZ163" s="882"/>
      <c r="BA163" s="882"/>
      <c r="BB163" s="882"/>
      <c r="BC163" s="882"/>
    </row>
    <row r="164" spans="1:55" s="165" customFormat="1" ht="13.5" customHeight="1">
      <c r="A164" s="164"/>
      <c r="B164" s="876"/>
      <c r="C164" s="857"/>
      <c r="D164" s="857"/>
      <c r="E164" s="877"/>
      <c r="F164" s="360"/>
      <c r="G164" s="881" t="s">
        <v>146</v>
      </c>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1"/>
      <c r="AK164" s="361"/>
      <c r="AL164" s="164"/>
      <c r="AM164" s="533" t="b">
        <v>0</v>
      </c>
      <c r="AN164" s="882"/>
      <c r="AO164" s="882"/>
      <c r="AP164" s="882"/>
      <c r="AQ164" s="882"/>
      <c r="AR164" s="882"/>
      <c r="AS164" s="882"/>
      <c r="AT164" s="882"/>
      <c r="AU164" s="882"/>
      <c r="AV164" s="882"/>
      <c r="AW164" s="882"/>
      <c r="AX164" s="882"/>
      <c r="AY164" s="882"/>
      <c r="AZ164" s="882"/>
      <c r="BA164" s="882"/>
      <c r="BB164" s="882"/>
      <c r="BC164" s="882"/>
    </row>
    <row r="165" spans="1:55" s="165" customFormat="1" ht="13.5" customHeight="1">
      <c r="A165" s="164"/>
      <c r="B165" s="876"/>
      <c r="C165" s="857"/>
      <c r="D165" s="857"/>
      <c r="E165" s="877"/>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5"/>
      <c r="C166" s="866"/>
      <c r="D166" s="866"/>
      <c r="E166" s="878"/>
      <c r="F166" s="362"/>
      <c r="G166" s="892" t="s">
        <v>2211</v>
      </c>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4" t="s">
        <v>148</v>
      </c>
      <c r="C167" s="856"/>
      <c r="D167" s="856"/>
      <c r="E167" s="875"/>
      <c r="F167" s="364"/>
      <c r="G167" s="897" t="s">
        <v>2217</v>
      </c>
      <c r="H167" s="897"/>
      <c r="I167" s="897"/>
      <c r="J167" s="897"/>
      <c r="K167" s="897"/>
      <c r="L167" s="897"/>
      <c r="M167" s="897"/>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7"/>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6"/>
      <c r="C168" s="857"/>
      <c r="D168" s="857"/>
      <c r="E168" s="877"/>
      <c r="F168" s="360"/>
      <c r="G168" s="896" t="s">
        <v>149</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366"/>
      <c r="AL168" s="155"/>
      <c r="AM168" s="533" t="b">
        <v>0</v>
      </c>
      <c r="AN168" s="882"/>
      <c r="AO168" s="882"/>
      <c r="AP168" s="882"/>
      <c r="AQ168" s="882"/>
      <c r="AR168" s="882"/>
      <c r="AS168" s="882"/>
      <c r="AT168" s="882"/>
      <c r="AU168" s="882"/>
      <c r="AV168" s="882"/>
      <c r="AW168" s="882"/>
      <c r="AX168" s="882"/>
      <c r="AY168" s="882"/>
      <c r="AZ168" s="882"/>
      <c r="BA168" s="882"/>
      <c r="BB168" s="882"/>
      <c r="BC168" s="882"/>
    </row>
    <row r="169" spans="1:55" s="165" customFormat="1" ht="13.5" customHeight="1">
      <c r="A169" s="164"/>
      <c r="B169" s="876"/>
      <c r="C169" s="857"/>
      <c r="D169" s="857"/>
      <c r="E169" s="877"/>
      <c r="F169" s="360"/>
      <c r="G169" s="896" t="s">
        <v>150</v>
      </c>
      <c r="H169" s="896"/>
      <c r="I169" s="896"/>
      <c r="J169" s="896"/>
      <c r="K169" s="896"/>
      <c r="L169" s="896"/>
      <c r="M169" s="896"/>
      <c r="N169" s="896"/>
      <c r="O169" s="896"/>
      <c r="P169" s="896"/>
      <c r="Q169" s="896"/>
      <c r="R169" s="896"/>
      <c r="S169" s="896"/>
      <c r="T169" s="896"/>
      <c r="U169" s="896"/>
      <c r="V169" s="896"/>
      <c r="W169" s="896"/>
      <c r="X169" s="896"/>
      <c r="Y169" s="896"/>
      <c r="Z169" s="896"/>
      <c r="AA169" s="896"/>
      <c r="AB169" s="896"/>
      <c r="AC169" s="896"/>
      <c r="AD169" s="896"/>
      <c r="AE169" s="896"/>
      <c r="AF169" s="896"/>
      <c r="AG169" s="896"/>
      <c r="AH169" s="896"/>
      <c r="AI169" s="896"/>
      <c r="AJ169" s="896"/>
      <c r="AK169" s="370"/>
      <c r="AL169" s="164"/>
      <c r="AM169" s="533" t="b">
        <v>0</v>
      </c>
      <c r="AN169" s="882"/>
      <c r="AO169" s="882"/>
      <c r="AP169" s="882"/>
      <c r="AQ169" s="882"/>
      <c r="AR169" s="882"/>
      <c r="AS169" s="882"/>
      <c r="AT169" s="882"/>
      <c r="AU169" s="882"/>
      <c r="AV169" s="882"/>
      <c r="AW169" s="882"/>
      <c r="AX169" s="882"/>
      <c r="AY169" s="882"/>
      <c r="AZ169" s="882"/>
      <c r="BA169" s="882"/>
      <c r="BB169" s="882"/>
      <c r="BC169" s="882"/>
    </row>
    <row r="170" spans="1:55" s="165" customFormat="1" ht="13.5" customHeight="1">
      <c r="A170" s="164"/>
      <c r="B170" s="865"/>
      <c r="C170" s="866"/>
      <c r="D170" s="866"/>
      <c r="E170" s="878"/>
      <c r="F170" s="367"/>
      <c r="G170" s="892" t="s">
        <v>151</v>
      </c>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4"/>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4" t="s">
        <v>152</v>
      </c>
      <c r="C171" s="856"/>
      <c r="D171" s="856"/>
      <c r="E171" s="875"/>
      <c r="F171" s="368"/>
      <c r="G171" s="895" t="s">
        <v>153</v>
      </c>
      <c r="H171" s="895"/>
      <c r="I171" s="895"/>
      <c r="J171" s="895"/>
      <c r="K171" s="895"/>
      <c r="L171" s="895"/>
      <c r="M171" s="895"/>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5"/>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6"/>
      <c r="C172" s="857"/>
      <c r="D172" s="857"/>
      <c r="E172" s="877"/>
      <c r="F172" s="360"/>
      <c r="G172" s="896" t="s">
        <v>154</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361"/>
      <c r="AL172" s="164"/>
      <c r="AM172" s="533" t="b">
        <v>0</v>
      </c>
      <c r="AN172" s="882"/>
      <c r="AO172" s="882"/>
      <c r="AP172" s="882"/>
      <c r="AQ172" s="882"/>
      <c r="AR172" s="882"/>
      <c r="AS172" s="882"/>
      <c r="AT172" s="882"/>
      <c r="AU172" s="882"/>
      <c r="AV172" s="882"/>
      <c r="AW172" s="882"/>
      <c r="AX172" s="882"/>
      <c r="AY172" s="882"/>
      <c r="AZ172" s="882"/>
      <c r="BA172" s="882"/>
      <c r="BB172" s="882"/>
      <c r="BC172" s="882"/>
    </row>
    <row r="173" spans="1:55" s="165" customFormat="1" ht="13.5" customHeight="1">
      <c r="A173" s="164"/>
      <c r="B173" s="876"/>
      <c r="C173" s="857"/>
      <c r="D173" s="857"/>
      <c r="E173" s="877"/>
      <c r="F173" s="360"/>
      <c r="G173" s="896" t="s">
        <v>155</v>
      </c>
      <c r="H173" s="896"/>
      <c r="I173" s="896"/>
      <c r="J173" s="896"/>
      <c r="K173" s="896"/>
      <c r="L173" s="896"/>
      <c r="M173" s="896"/>
      <c r="N173" s="896"/>
      <c r="O173" s="896"/>
      <c r="P173" s="896"/>
      <c r="Q173" s="896"/>
      <c r="R173" s="896"/>
      <c r="S173" s="896"/>
      <c r="T173" s="896"/>
      <c r="U173" s="896"/>
      <c r="V173" s="896"/>
      <c r="W173" s="896"/>
      <c r="X173" s="896"/>
      <c r="Y173" s="896"/>
      <c r="Z173" s="896"/>
      <c r="AA173" s="896"/>
      <c r="AB173" s="896"/>
      <c r="AC173" s="896"/>
      <c r="AD173" s="896"/>
      <c r="AE173" s="896"/>
      <c r="AF173" s="896"/>
      <c r="AG173" s="896"/>
      <c r="AH173" s="896"/>
      <c r="AI173" s="896"/>
      <c r="AJ173" s="896"/>
      <c r="AK173" s="361"/>
      <c r="AL173" s="164"/>
      <c r="AM173" s="533" t="b">
        <v>0</v>
      </c>
      <c r="AN173" s="882"/>
      <c r="AO173" s="882"/>
      <c r="AP173" s="882"/>
      <c r="AQ173" s="882"/>
      <c r="AR173" s="882"/>
      <c r="AS173" s="882"/>
      <c r="AT173" s="882"/>
      <c r="AU173" s="882"/>
      <c r="AV173" s="882"/>
      <c r="AW173" s="882"/>
      <c r="AX173" s="882"/>
      <c r="AY173" s="882"/>
      <c r="AZ173" s="882"/>
      <c r="BA173" s="882"/>
      <c r="BB173" s="882"/>
      <c r="BC173" s="882"/>
    </row>
    <row r="174" spans="1:55" s="165" customFormat="1" ht="13.5" customHeight="1">
      <c r="A174" s="164"/>
      <c r="B174" s="865"/>
      <c r="C174" s="866"/>
      <c r="D174" s="866"/>
      <c r="E174" s="878"/>
      <c r="F174" s="367"/>
      <c r="G174" s="892" t="s">
        <v>156</v>
      </c>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4" t="s">
        <v>157</v>
      </c>
      <c r="C175" s="856"/>
      <c r="D175" s="856"/>
      <c r="E175" s="875"/>
      <c r="F175" s="368"/>
      <c r="G175" s="895" t="s">
        <v>2216</v>
      </c>
      <c r="H175" s="895"/>
      <c r="I175" s="895"/>
      <c r="J175" s="895"/>
      <c r="K175" s="895"/>
      <c r="L175" s="895"/>
      <c r="M175" s="895"/>
      <c r="N175" s="895"/>
      <c r="O175" s="895"/>
      <c r="P175" s="895"/>
      <c r="Q175" s="895"/>
      <c r="R175" s="895"/>
      <c r="S175" s="895"/>
      <c r="T175" s="895"/>
      <c r="U175" s="895"/>
      <c r="V175" s="895"/>
      <c r="W175" s="895"/>
      <c r="X175" s="895"/>
      <c r="Y175" s="895"/>
      <c r="Z175" s="895"/>
      <c r="AA175" s="895"/>
      <c r="AB175" s="895"/>
      <c r="AC175" s="895"/>
      <c r="AD175" s="895"/>
      <c r="AE175" s="895"/>
      <c r="AF175" s="895"/>
      <c r="AG175" s="895"/>
      <c r="AH175" s="895"/>
      <c r="AI175" s="895"/>
      <c r="AJ175" s="895"/>
      <c r="AK175" s="906"/>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6"/>
      <c r="C176" s="857"/>
      <c r="D176" s="857"/>
      <c r="E176" s="877"/>
      <c r="F176" s="360"/>
      <c r="G176" s="896" t="s">
        <v>158</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361"/>
      <c r="AL176" s="164"/>
      <c r="AM176" s="533" t="b">
        <v>0</v>
      </c>
      <c r="AN176" s="882"/>
      <c r="AO176" s="882"/>
      <c r="AP176" s="882"/>
      <c r="AQ176" s="882"/>
      <c r="AR176" s="882"/>
      <c r="AS176" s="882"/>
      <c r="AT176" s="882"/>
      <c r="AU176" s="882"/>
      <c r="AV176" s="882"/>
      <c r="AW176" s="882"/>
      <c r="AX176" s="882"/>
      <c r="AY176" s="882"/>
      <c r="AZ176" s="882"/>
      <c r="BA176" s="882"/>
      <c r="BB176" s="882"/>
      <c r="BC176" s="882"/>
    </row>
    <row r="177" spans="1:59" ht="13.5" customHeight="1">
      <c r="A177" s="155"/>
      <c r="B177" s="876"/>
      <c r="C177" s="857"/>
      <c r="D177" s="857"/>
      <c r="E177" s="877"/>
      <c r="F177" s="360"/>
      <c r="G177" s="896" t="s">
        <v>2215</v>
      </c>
      <c r="H177" s="896"/>
      <c r="I177" s="896"/>
      <c r="J177" s="896"/>
      <c r="K177" s="896"/>
      <c r="L177" s="896"/>
      <c r="M177" s="896"/>
      <c r="N177" s="896"/>
      <c r="O177" s="896"/>
      <c r="P177" s="896"/>
      <c r="Q177" s="896"/>
      <c r="R177" s="896"/>
      <c r="S177" s="896"/>
      <c r="T177" s="896"/>
      <c r="U177" s="896"/>
      <c r="V177" s="896"/>
      <c r="W177" s="896"/>
      <c r="X177" s="896"/>
      <c r="Y177" s="896"/>
      <c r="Z177" s="896"/>
      <c r="AA177" s="896"/>
      <c r="AB177" s="896"/>
      <c r="AC177" s="896"/>
      <c r="AD177" s="896"/>
      <c r="AE177" s="896"/>
      <c r="AF177" s="896"/>
      <c r="AG177" s="896"/>
      <c r="AH177" s="896"/>
      <c r="AI177" s="896"/>
      <c r="AJ177" s="896"/>
      <c r="AK177" s="361"/>
      <c r="AL177" s="164"/>
      <c r="AM177" s="533" t="b">
        <v>0</v>
      </c>
      <c r="AN177" s="882"/>
      <c r="AO177" s="882"/>
      <c r="AP177" s="882"/>
      <c r="AQ177" s="882"/>
      <c r="AR177" s="882"/>
      <c r="AS177" s="882"/>
      <c r="AT177" s="882"/>
      <c r="AU177" s="882"/>
      <c r="AV177" s="882"/>
      <c r="AW177" s="882"/>
      <c r="AX177" s="882"/>
      <c r="AY177" s="882"/>
      <c r="AZ177" s="882"/>
      <c r="BA177" s="882"/>
      <c r="BB177" s="882"/>
      <c r="BC177" s="882"/>
    </row>
    <row r="178" spans="1:59" ht="13.5" customHeight="1" thickBot="1">
      <c r="A178" s="155"/>
      <c r="B178" s="865"/>
      <c r="C178" s="866"/>
      <c r="D178" s="866"/>
      <c r="E178" s="878"/>
      <c r="F178" s="372"/>
      <c r="G178" s="907" t="s">
        <v>2214</v>
      </c>
      <c r="H178" s="907"/>
      <c r="I178" s="907"/>
      <c r="J178" s="907"/>
      <c r="K178" s="907"/>
      <c r="L178" s="907"/>
      <c r="M178" s="907"/>
      <c r="N178" s="907"/>
      <c r="O178" s="907"/>
      <c r="P178" s="907"/>
      <c r="Q178" s="907"/>
      <c r="R178" s="907"/>
      <c r="S178" s="907"/>
      <c r="T178" s="907"/>
      <c r="U178" s="907"/>
      <c r="V178" s="907"/>
      <c r="W178" s="907"/>
      <c r="X178" s="907"/>
      <c r="Y178" s="907"/>
      <c r="Z178" s="907"/>
      <c r="AA178" s="907"/>
      <c r="AB178" s="907"/>
      <c r="AC178" s="907"/>
      <c r="AD178" s="907"/>
      <c r="AE178" s="907"/>
      <c r="AF178" s="907"/>
      <c r="AG178" s="907"/>
      <c r="AH178" s="907"/>
      <c r="AI178" s="907"/>
      <c r="AJ178" s="907"/>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8" t="s">
        <v>159</v>
      </c>
      <c r="C180" s="708"/>
      <c r="D180" s="708"/>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20" t="s">
        <v>162</v>
      </c>
      <c r="C182" s="921"/>
      <c r="D182" s="921"/>
      <c r="E182" s="922" t="b">
        <v>0</v>
      </c>
      <c r="F182" s="359"/>
      <c r="G182" s="908" t="s">
        <v>2219</v>
      </c>
      <c r="H182" s="908"/>
      <c r="I182" s="908"/>
      <c r="J182" s="908"/>
      <c r="K182" s="908"/>
      <c r="L182" s="908"/>
      <c r="M182" s="908"/>
      <c r="N182" s="908"/>
      <c r="O182" s="908"/>
      <c r="P182" s="908"/>
      <c r="Q182" s="908"/>
      <c r="R182" s="908"/>
      <c r="S182" s="908"/>
      <c r="T182" s="908"/>
      <c r="U182" s="908"/>
      <c r="V182" s="908"/>
      <c r="W182" s="908"/>
      <c r="X182" s="908"/>
      <c r="Y182" s="908"/>
      <c r="Z182" s="908"/>
      <c r="AA182" s="908"/>
      <c r="AB182" s="908"/>
      <c r="AC182" s="908"/>
      <c r="AD182" s="908"/>
      <c r="AE182" s="908"/>
      <c r="AF182" s="908"/>
      <c r="AG182" s="908"/>
      <c r="AH182" s="908"/>
      <c r="AI182" s="908"/>
      <c r="AJ182" s="908"/>
      <c r="AK182" s="926"/>
      <c r="AL182" s="164"/>
      <c r="AM182" s="69" t="b">
        <v>0</v>
      </c>
      <c r="AN182" s="610" t="s">
        <v>161</v>
      </c>
      <c r="AO182" s="611"/>
      <c r="AP182" s="611"/>
      <c r="AQ182" s="611"/>
      <c r="AR182" s="611"/>
      <c r="AS182" s="611"/>
      <c r="AT182" s="611"/>
      <c r="AU182" s="611"/>
      <c r="AV182" s="611"/>
      <c r="AW182" s="611"/>
      <c r="AX182" s="611"/>
      <c r="AY182" s="611"/>
      <c r="AZ182" s="611"/>
      <c r="BA182" s="611"/>
      <c r="BB182" s="611"/>
      <c r="BC182" s="612"/>
    </row>
    <row r="183" spans="1:59" s="375" customFormat="1" ht="18.75" customHeight="1" thickBot="1">
      <c r="A183" s="371"/>
      <c r="B183" s="923"/>
      <c r="C183" s="924"/>
      <c r="D183" s="924"/>
      <c r="E183" s="925" t="b">
        <v>0</v>
      </c>
      <c r="F183" s="372"/>
      <c r="G183" s="898" t="s">
        <v>2220</v>
      </c>
      <c r="H183" s="898"/>
      <c r="I183" s="898"/>
      <c r="J183" s="898"/>
      <c r="K183" s="898"/>
      <c r="L183" s="898"/>
      <c r="M183" s="898"/>
      <c r="N183" s="898"/>
      <c r="O183" s="898"/>
      <c r="P183" s="898"/>
      <c r="Q183" s="898"/>
      <c r="R183" s="898"/>
      <c r="S183" s="898"/>
      <c r="T183" s="898"/>
      <c r="U183" s="898"/>
      <c r="V183" s="898"/>
      <c r="W183" s="898"/>
      <c r="X183" s="898"/>
      <c r="Y183" s="898"/>
      <c r="Z183" s="898"/>
      <c r="AA183" s="898"/>
      <c r="AB183" s="898"/>
      <c r="AC183" s="898"/>
      <c r="AD183" s="898"/>
      <c r="AE183" s="898"/>
      <c r="AF183" s="898"/>
      <c r="AG183" s="898"/>
      <c r="AH183" s="898"/>
      <c r="AI183" s="898"/>
      <c r="AJ183" s="898"/>
      <c r="AK183" s="899"/>
      <c r="AL183" s="155"/>
      <c r="AM183" s="69" t="b">
        <v>0</v>
      </c>
      <c r="AN183" s="613"/>
      <c r="AO183" s="614"/>
      <c r="AP183" s="614"/>
      <c r="AQ183" s="614"/>
      <c r="AR183" s="614"/>
      <c r="AS183" s="614"/>
      <c r="AT183" s="614"/>
      <c r="AU183" s="614"/>
      <c r="AV183" s="614"/>
      <c r="AW183" s="614"/>
      <c r="AX183" s="614"/>
      <c r="AY183" s="614"/>
      <c r="AZ183" s="614"/>
      <c r="BA183" s="614"/>
      <c r="BB183" s="614"/>
      <c r="BC183" s="615"/>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900" t="s">
        <v>165</v>
      </c>
      <c r="C187" s="901"/>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166</v>
      </c>
      <c r="AF187" s="904"/>
      <c r="AG187" s="904"/>
      <c r="AH187" s="904"/>
      <c r="AI187" s="904"/>
      <c r="AJ187" s="905"/>
      <c r="AK187" s="357" t="str">
        <f>IF(AND(AM188=TRUE,OR(Q20=0,AM189=TRUE),AM190=TRUE,AM191=TRUE,AM192=TRUE,AM193=TRUE),"○","×")</f>
        <v>×</v>
      </c>
      <c r="AL187" s="155"/>
      <c r="AM187" s="630" t="s">
        <v>2014</v>
      </c>
      <c r="AN187" s="716"/>
      <c r="AO187" s="716"/>
      <c r="AP187" s="716"/>
      <c r="AQ187" s="716"/>
      <c r="AR187" s="716"/>
      <c r="AS187" s="716"/>
      <c r="AT187" s="716"/>
      <c r="AU187" s="716"/>
      <c r="AV187" s="716"/>
      <c r="AW187" s="716"/>
      <c r="AX187" s="716"/>
      <c r="AY187" s="716"/>
      <c r="AZ187" s="716"/>
      <c r="BA187" s="716"/>
      <c r="BB187" s="716"/>
      <c r="BC187" s="717"/>
    </row>
    <row r="188" spans="1:59" s="165" customFormat="1" ht="26.25" customHeight="1">
      <c r="A188" s="164"/>
      <c r="B188" s="359"/>
      <c r="C188" s="908" t="s">
        <v>167</v>
      </c>
      <c r="D188" s="908"/>
      <c r="E188" s="908"/>
      <c r="F188" s="908"/>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9"/>
      <c r="AE188" s="910" t="s">
        <v>168</v>
      </c>
      <c r="AF188" s="911"/>
      <c r="AG188" s="911"/>
      <c r="AH188" s="911"/>
      <c r="AI188" s="911"/>
      <c r="AJ188" s="911"/>
      <c r="AK188" s="91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3" t="s">
        <v>2236</v>
      </c>
      <c r="D189" s="913"/>
      <c r="E189" s="913"/>
      <c r="F189" s="913"/>
      <c r="G189" s="913"/>
      <c r="H189" s="913"/>
      <c r="I189" s="913"/>
      <c r="J189" s="913"/>
      <c r="K189" s="913"/>
      <c r="L189" s="913"/>
      <c r="M189" s="913"/>
      <c r="N189" s="913"/>
      <c r="O189" s="913"/>
      <c r="P189" s="913"/>
      <c r="Q189" s="913"/>
      <c r="R189" s="913"/>
      <c r="S189" s="913"/>
      <c r="T189" s="913"/>
      <c r="U189" s="913"/>
      <c r="V189" s="913"/>
      <c r="W189" s="913"/>
      <c r="X189" s="913"/>
      <c r="Y189" s="913"/>
      <c r="Z189" s="913"/>
      <c r="AA189" s="913"/>
      <c r="AB189" s="913"/>
      <c r="AC189" s="913"/>
      <c r="AD189" s="914"/>
      <c r="AE189" s="915" t="s">
        <v>168</v>
      </c>
      <c r="AF189" s="916"/>
      <c r="AG189" s="916"/>
      <c r="AH189" s="916"/>
      <c r="AI189" s="916"/>
      <c r="AJ189" s="916"/>
      <c r="AK189" s="917"/>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8" t="s">
        <v>169</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15" t="s">
        <v>170</v>
      </c>
      <c r="AF190" s="916"/>
      <c r="AG190" s="916"/>
      <c r="AH190" s="916"/>
      <c r="AI190" s="916"/>
      <c r="AJ190" s="916"/>
      <c r="AK190" s="917"/>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8" t="s">
        <v>171</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33" t="s">
        <v>172</v>
      </c>
      <c r="AF191" s="934"/>
      <c r="AG191" s="934"/>
      <c r="AH191" s="934"/>
      <c r="AI191" s="934"/>
      <c r="AJ191" s="934"/>
      <c r="AK191" s="935"/>
      <c r="AL191" s="155"/>
      <c r="AM191" s="69" t="b">
        <v>0</v>
      </c>
    </row>
    <row r="192" spans="1:59" s="165" customFormat="1" ht="23.25" customHeight="1">
      <c r="A192" s="164"/>
      <c r="B192" s="368"/>
      <c r="C192" s="918" t="s">
        <v>173</v>
      </c>
      <c r="D192" s="918"/>
      <c r="E192" s="918"/>
      <c r="F192" s="918"/>
      <c r="G192" s="918"/>
      <c r="H192" s="918"/>
      <c r="I192" s="918"/>
      <c r="J192" s="918"/>
      <c r="K192" s="918"/>
      <c r="L192" s="918"/>
      <c r="M192" s="918"/>
      <c r="N192" s="918"/>
      <c r="O192" s="918"/>
      <c r="P192" s="918"/>
      <c r="Q192" s="918"/>
      <c r="R192" s="918"/>
      <c r="S192" s="918"/>
      <c r="T192" s="918"/>
      <c r="U192" s="918"/>
      <c r="V192" s="918"/>
      <c r="W192" s="918"/>
      <c r="X192" s="918"/>
      <c r="Y192" s="918"/>
      <c r="Z192" s="918"/>
      <c r="AA192" s="918"/>
      <c r="AB192" s="918"/>
      <c r="AC192" s="918"/>
      <c r="AD192" s="919"/>
      <c r="AE192" s="915" t="s">
        <v>174</v>
      </c>
      <c r="AF192" s="916"/>
      <c r="AG192" s="916"/>
      <c r="AH192" s="916"/>
      <c r="AI192" s="916"/>
      <c r="AJ192" s="916"/>
      <c r="AK192" s="917"/>
      <c r="AL192" s="155"/>
      <c r="AM192" s="69" t="b">
        <v>0</v>
      </c>
      <c r="AN192" s="382"/>
      <c r="AO192" s="382"/>
      <c r="AP192" s="382"/>
    </row>
    <row r="193" spans="1:59" s="165" customFormat="1" ht="13.5" customHeight="1" thickBot="1">
      <c r="A193" s="164"/>
      <c r="B193" s="372"/>
      <c r="C193" s="936" t="s">
        <v>175</v>
      </c>
      <c r="D193" s="936"/>
      <c r="E193" s="936"/>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7"/>
      <c r="AE193" s="938" t="s">
        <v>176</v>
      </c>
      <c r="AF193" s="939"/>
      <c r="AG193" s="939"/>
      <c r="AH193" s="939"/>
      <c r="AI193" s="939"/>
      <c r="AJ193" s="939"/>
      <c r="AK193" s="940"/>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7" t="s">
        <v>2221</v>
      </c>
      <c r="D196" s="927"/>
      <c r="E196" s="927"/>
      <c r="F196" s="927"/>
      <c r="G196" s="927"/>
      <c r="H196" s="927"/>
      <c r="I196" s="927"/>
      <c r="J196" s="927"/>
      <c r="K196" s="927"/>
      <c r="L196" s="927"/>
      <c r="M196" s="927"/>
      <c r="N196" s="927"/>
      <c r="O196" s="927"/>
      <c r="P196" s="927"/>
      <c r="Q196" s="927"/>
      <c r="R196" s="927"/>
      <c r="S196" s="927"/>
      <c r="T196" s="927"/>
      <c r="U196" s="927"/>
      <c r="V196" s="927"/>
      <c r="W196" s="927"/>
      <c r="X196" s="927"/>
      <c r="Y196" s="927"/>
      <c r="Z196" s="927"/>
      <c r="AA196" s="927"/>
      <c r="AB196" s="927"/>
      <c r="AC196" s="927"/>
      <c r="AD196" s="927"/>
      <c r="AE196" s="927"/>
      <c r="AF196" s="927"/>
      <c r="AG196" s="927"/>
      <c r="AH196" s="927"/>
      <c r="AI196" s="927"/>
      <c r="AJ196" s="927"/>
      <c r="AK196" s="927"/>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8" t="s">
        <v>179</v>
      </c>
      <c r="D199" s="928"/>
      <c r="E199" s="928"/>
      <c r="F199" s="928"/>
      <c r="G199" s="928"/>
      <c r="H199" s="928"/>
      <c r="I199" s="928"/>
      <c r="J199" s="928"/>
      <c r="K199" s="928"/>
      <c r="L199" s="928"/>
      <c r="M199" s="928"/>
      <c r="N199" s="928"/>
      <c r="O199" s="928"/>
      <c r="P199" s="928"/>
      <c r="Q199" s="928"/>
      <c r="R199" s="928"/>
      <c r="S199" s="928"/>
      <c r="T199" s="928"/>
      <c r="U199" s="928"/>
      <c r="V199" s="928"/>
      <c r="W199" s="928"/>
      <c r="X199" s="928"/>
      <c r="Y199" s="928"/>
      <c r="Z199" s="928"/>
      <c r="AA199" s="928"/>
      <c r="AB199" s="928"/>
      <c r="AC199" s="928"/>
      <c r="AD199" s="928"/>
      <c r="AE199" s="928"/>
      <c r="AF199" s="928"/>
      <c r="AG199" s="928"/>
      <c r="AH199" s="928"/>
      <c r="AI199" s="928"/>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9"/>
      <c r="F201" s="930"/>
      <c r="G201" s="393" t="s">
        <v>73</v>
      </c>
      <c r="H201" s="929"/>
      <c r="I201" s="930"/>
      <c r="J201" s="393" t="s">
        <v>181</v>
      </c>
      <c r="K201" s="929"/>
      <c r="L201" s="930"/>
      <c r="M201" s="393" t="s">
        <v>182</v>
      </c>
      <c r="N201" s="381"/>
      <c r="O201" s="931" t="s">
        <v>20</v>
      </c>
      <c r="P201" s="931"/>
      <c r="Q201" s="931"/>
      <c r="R201" s="932" t="str">
        <f>IF(H7="","",H7)</f>
        <v/>
      </c>
      <c r="S201" s="932"/>
      <c r="T201" s="932"/>
      <c r="U201" s="932"/>
      <c r="V201" s="932"/>
      <c r="W201" s="932"/>
      <c r="X201" s="932"/>
      <c r="Y201" s="932"/>
      <c r="Z201" s="932"/>
      <c r="AA201" s="932"/>
      <c r="AB201" s="932"/>
      <c r="AC201" s="932"/>
      <c r="AD201" s="932"/>
      <c r="AE201" s="932"/>
      <c r="AF201" s="932"/>
      <c r="AG201" s="932"/>
      <c r="AH201" s="932"/>
      <c r="AI201" s="932"/>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3" t="s">
        <v>183</v>
      </c>
      <c r="P202" s="953"/>
      <c r="Q202" s="953"/>
      <c r="R202" s="954" t="s">
        <v>22</v>
      </c>
      <c r="S202" s="954"/>
      <c r="T202" s="955"/>
      <c r="U202" s="955"/>
      <c r="V202" s="955"/>
      <c r="W202" s="955"/>
      <c r="X202" s="955"/>
      <c r="Y202" s="956" t="s">
        <v>23</v>
      </c>
      <c r="Z202" s="956"/>
      <c r="AA202" s="955"/>
      <c r="AB202" s="955"/>
      <c r="AC202" s="955"/>
      <c r="AD202" s="955"/>
      <c r="AE202" s="955"/>
      <c r="AF202" s="955"/>
      <c r="AG202" s="955"/>
      <c r="AH202" s="955"/>
      <c r="AI202" s="955"/>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7" t="s">
        <v>187</v>
      </c>
      <c r="C209" s="957"/>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7"/>
      <c r="AK209" s="957"/>
      <c r="AL209" s="155"/>
    </row>
    <row r="210" spans="1:60">
      <c r="A210" s="155"/>
      <c r="B210" s="941" t="s">
        <v>188</v>
      </c>
      <c r="C210" s="944" t="s">
        <v>189</v>
      </c>
      <c r="D210" s="945"/>
      <c r="E210" s="945"/>
      <c r="F210" s="945"/>
      <c r="G210" s="945"/>
      <c r="H210" s="945"/>
      <c r="I210" s="945"/>
      <c r="J210" s="945"/>
      <c r="K210" s="945"/>
      <c r="L210" s="945"/>
      <c r="M210" s="945"/>
      <c r="N210" s="945"/>
      <c r="O210" s="945"/>
      <c r="P210" s="945"/>
      <c r="Q210" s="945"/>
      <c r="R210" s="945"/>
      <c r="S210" s="945"/>
      <c r="T210" s="945"/>
      <c r="U210" s="945"/>
      <c r="V210" s="945"/>
      <c r="W210" s="945"/>
      <c r="X210" s="945"/>
      <c r="Y210" s="945"/>
      <c r="Z210" s="945"/>
      <c r="AA210" s="945"/>
      <c r="AB210" s="945"/>
      <c r="AC210" s="945"/>
      <c r="AD210" s="945"/>
      <c r="AE210" s="945"/>
      <c r="AF210" s="945"/>
      <c r="AG210" s="945"/>
      <c r="AH210" s="945"/>
      <c r="AI210" s="945"/>
      <c r="AJ210" s="946"/>
      <c r="AK210" s="416" t="str">
        <f>Y20</f>
        <v/>
      </c>
      <c r="AL210" s="155"/>
    </row>
    <row r="211" spans="1:60">
      <c r="A211" s="155"/>
      <c r="B211" s="942"/>
      <c r="C211" s="947" t="s">
        <v>190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16" t="str">
        <f>Y21</f>
        <v>○</v>
      </c>
      <c r="AL211" s="155"/>
    </row>
    <row r="212" spans="1:60">
      <c r="A212" s="155"/>
      <c r="B212" s="943"/>
      <c r="C212" s="947" t="s">
        <v>191</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16" t="str">
        <f>IF(Y25="○","○",IF(AA25="○","○","×"))</f>
        <v>×</v>
      </c>
      <c r="AL212" s="155"/>
    </row>
    <row r="213" spans="1:60">
      <c r="A213" s="155"/>
      <c r="B213" s="417" t="s">
        <v>192</v>
      </c>
      <c r="C213" s="947" t="s">
        <v>193</v>
      </c>
      <c r="D213" s="948"/>
      <c r="E213" s="948"/>
      <c r="F213" s="948"/>
      <c r="G213" s="948"/>
      <c r="H213" s="948"/>
      <c r="I213" s="948"/>
      <c r="J213" s="948"/>
      <c r="K213" s="948"/>
      <c r="L213" s="948"/>
      <c r="M213" s="948"/>
      <c r="N213" s="948"/>
      <c r="O213" s="948"/>
      <c r="P213" s="948"/>
      <c r="Q213" s="948"/>
      <c r="R213" s="948"/>
      <c r="S213" s="948"/>
      <c r="T213" s="948"/>
      <c r="U213" s="948"/>
      <c r="V213" s="948"/>
      <c r="W213" s="948"/>
      <c r="X213" s="948"/>
      <c r="Y213" s="948"/>
      <c r="Z213" s="948"/>
      <c r="AA213" s="948"/>
      <c r="AB213" s="948"/>
      <c r="AC213" s="948"/>
      <c r="AD213" s="948"/>
      <c r="AE213" s="948"/>
      <c r="AF213" s="948"/>
      <c r="AG213" s="948"/>
      <c r="AH213" s="948"/>
      <c r="AI213" s="948"/>
      <c r="AJ213" s="949"/>
      <c r="AK213" s="416" t="str">
        <f>AB37</f>
        <v>×</v>
      </c>
      <c r="AL213" s="155"/>
    </row>
    <row r="214" spans="1:60">
      <c r="A214" s="155"/>
      <c r="B214" s="418" t="s">
        <v>194</v>
      </c>
      <c r="C214" s="950" t="s">
        <v>195</v>
      </c>
      <c r="D214" s="951"/>
      <c r="E214" s="951"/>
      <c r="F214" s="951"/>
      <c r="G214" s="951"/>
      <c r="H214" s="951"/>
      <c r="I214" s="951"/>
      <c r="J214" s="951"/>
      <c r="K214" s="951"/>
      <c r="L214" s="951"/>
      <c r="M214" s="951"/>
      <c r="N214" s="951"/>
      <c r="O214" s="951"/>
      <c r="P214" s="951"/>
      <c r="Q214" s="951"/>
      <c r="R214" s="951"/>
      <c r="S214" s="951"/>
      <c r="T214" s="951"/>
      <c r="U214" s="951"/>
      <c r="V214" s="951"/>
      <c r="W214" s="951"/>
      <c r="X214" s="951"/>
      <c r="Y214" s="951"/>
      <c r="Z214" s="951"/>
      <c r="AA214" s="951"/>
      <c r="AB214" s="951"/>
      <c r="AC214" s="951"/>
      <c r="AD214" s="951"/>
      <c r="AE214" s="951"/>
      <c r="AF214" s="951"/>
      <c r="AG214" s="951"/>
      <c r="AH214" s="951"/>
      <c r="AI214" s="951"/>
      <c r="AJ214" s="952"/>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7" t="s">
        <v>2226</v>
      </c>
      <c r="C216" s="957"/>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7"/>
      <c r="Z216" s="957"/>
      <c r="AA216" s="957"/>
      <c r="AB216" s="957"/>
      <c r="AC216" s="957"/>
      <c r="AD216" s="957"/>
      <c r="AE216" s="957"/>
      <c r="AF216" s="957"/>
      <c r="AG216" s="957"/>
      <c r="AH216" s="957"/>
      <c r="AI216" s="957"/>
      <c r="AJ216" s="957"/>
      <c r="AK216" s="957"/>
      <c r="AL216" s="155"/>
      <c r="AM216" s="157"/>
    </row>
    <row r="217" spans="1:60" s="375" customFormat="1">
      <c r="A217" s="371"/>
      <c r="B217" s="419" t="s">
        <v>188</v>
      </c>
      <c r="C217" s="972" t="s">
        <v>196</v>
      </c>
      <c r="D217" s="973"/>
      <c r="E217" s="973"/>
      <c r="F217" s="973"/>
      <c r="G217" s="973"/>
      <c r="H217" s="973"/>
      <c r="I217" s="974"/>
      <c r="J217" s="965" t="s">
        <v>197</v>
      </c>
      <c r="K217" s="965"/>
      <c r="L217" s="965"/>
      <c r="M217" s="965"/>
      <c r="N217" s="965"/>
      <c r="O217" s="965"/>
      <c r="P217" s="965"/>
      <c r="Q217" s="965"/>
      <c r="R217" s="965"/>
      <c r="S217" s="965"/>
      <c r="T217" s="965"/>
      <c r="U217" s="965"/>
      <c r="V217" s="965"/>
      <c r="W217" s="965"/>
      <c r="X217" s="965"/>
      <c r="Y217" s="965"/>
      <c r="Z217" s="965"/>
      <c r="AA217" s="965"/>
      <c r="AB217" s="965"/>
      <c r="AC217" s="965"/>
      <c r="AD217" s="965"/>
      <c r="AE217" s="965"/>
      <c r="AF217" s="965"/>
      <c r="AG217" s="965"/>
      <c r="AH217" s="965"/>
      <c r="AI217" s="965"/>
      <c r="AJ217" s="966"/>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7" t="s">
        <v>192</v>
      </c>
      <c r="C218" s="962" t="s">
        <v>198</v>
      </c>
      <c r="D218" s="962"/>
      <c r="E218" s="962"/>
      <c r="F218" s="962"/>
      <c r="G218" s="962"/>
      <c r="H218" s="962"/>
      <c r="I218" s="962"/>
      <c r="J218" s="963" t="s">
        <v>199</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7"/>
      <c r="C219" s="962"/>
      <c r="D219" s="962"/>
      <c r="E219" s="962"/>
      <c r="F219" s="962"/>
      <c r="G219" s="962"/>
      <c r="H219" s="962"/>
      <c r="I219" s="962"/>
      <c r="J219" s="963" t="s">
        <v>200</v>
      </c>
      <c r="K219" s="963"/>
      <c r="L219" s="963"/>
      <c r="M219" s="963"/>
      <c r="N219" s="963"/>
      <c r="O219" s="963"/>
      <c r="P219" s="963"/>
      <c r="Q219" s="963"/>
      <c r="R219" s="963"/>
      <c r="S219" s="963"/>
      <c r="T219" s="963"/>
      <c r="U219" s="963"/>
      <c r="V219" s="963"/>
      <c r="W219" s="963"/>
      <c r="X219" s="963"/>
      <c r="Y219" s="963"/>
      <c r="Z219" s="963"/>
      <c r="AA219" s="963"/>
      <c r="AB219" s="963"/>
      <c r="AC219" s="963"/>
      <c r="AD219" s="963"/>
      <c r="AE219" s="963"/>
      <c r="AF219" s="963"/>
      <c r="AG219" s="963"/>
      <c r="AH219" s="963"/>
      <c r="AI219" s="963"/>
      <c r="AJ219" s="964"/>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7"/>
      <c r="C220" s="962"/>
      <c r="D220" s="962"/>
      <c r="E220" s="962"/>
      <c r="F220" s="962"/>
      <c r="G220" s="962"/>
      <c r="H220" s="962"/>
      <c r="I220" s="962"/>
      <c r="J220" s="963" t="s">
        <v>2225</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16" t="str">
        <f>AI82</f>
        <v/>
      </c>
      <c r="AL220" s="421"/>
      <c r="AM220" s="157"/>
    </row>
    <row r="221" spans="1:60" s="375" customFormat="1" ht="25.5" customHeight="1">
      <c r="A221" s="371"/>
      <c r="B221" s="967"/>
      <c r="C221" s="962"/>
      <c r="D221" s="962"/>
      <c r="E221" s="962"/>
      <c r="F221" s="962"/>
      <c r="G221" s="962"/>
      <c r="H221" s="962"/>
      <c r="I221" s="962"/>
      <c r="J221" s="963" t="s">
        <v>201</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16" t="str">
        <f>AI87</f>
        <v/>
      </c>
      <c r="AL221" s="421"/>
      <c r="AM221" s="157"/>
    </row>
    <row r="222" spans="1:60" s="375" customFormat="1" ht="48.75" customHeight="1">
      <c r="A222" s="371"/>
      <c r="B222" s="967" t="s">
        <v>194</v>
      </c>
      <c r="C222" s="962" t="s">
        <v>203</v>
      </c>
      <c r="D222" s="962"/>
      <c r="E222" s="962"/>
      <c r="F222" s="962"/>
      <c r="G222" s="962"/>
      <c r="H222" s="962"/>
      <c r="I222" s="962"/>
      <c r="J222" s="963" t="s">
        <v>2224</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7"/>
      <c r="C223" s="962"/>
      <c r="D223" s="962"/>
      <c r="E223" s="962"/>
      <c r="F223" s="962"/>
      <c r="G223" s="962"/>
      <c r="H223" s="962"/>
      <c r="I223" s="962"/>
      <c r="J223" s="963" t="s">
        <v>2223</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2" t="s">
        <v>204</v>
      </c>
      <c r="D224" s="962"/>
      <c r="E224" s="962"/>
      <c r="F224" s="962"/>
      <c r="G224" s="962"/>
      <c r="H224" s="962"/>
      <c r="I224" s="962"/>
      <c r="J224" s="963" t="s">
        <v>205</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16" t="str">
        <f>IF(AM116="","",IF(OR(S118="○",AK125="○"),"○","×"))</f>
        <v/>
      </c>
      <c r="AL224" s="155"/>
      <c r="AM224" s="157"/>
    </row>
    <row r="225" spans="1:60" s="165" customFormat="1" ht="36" customHeight="1">
      <c r="A225" s="164"/>
      <c r="B225" s="417" t="s">
        <v>2173</v>
      </c>
      <c r="C225" s="962" t="s">
        <v>206</v>
      </c>
      <c r="D225" s="962"/>
      <c r="E225" s="962"/>
      <c r="F225" s="962"/>
      <c r="G225" s="962"/>
      <c r="H225" s="962"/>
      <c r="I225" s="962"/>
      <c r="J225" s="963" t="s">
        <v>207</v>
      </c>
      <c r="K225" s="963"/>
      <c r="L225" s="963"/>
      <c r="M225" s="963"/>
      <c r="N225" s="963"/>
      <c r="O225" s="963"/>
      <c r="P225" s="963"/>
      <c r="Q225" s="963"/>
      <c r="R225" s="963"/>
      <c r="S225" s="963"/>
      <c r="T225" s="963"/>
      <c r="U225" s="963"/>
      <c r="V225" s="963"/>
      <c r="W225" s="963"/>
      <c r="X225" s="963"/>
      <c r="Y225" s="963"/>
      <c r="Z225" s="963"/>
      <c r="AA225" s="963"/>
      <c r="AB225" s="963"/>
      <c r="AC225" s="963"/>
      <c r="AD225" s="963"/>
      <c r="AE225" s="963"/>
      <c r="AF225" s="963"/>
      <c r="AG225" s="963"/>
      <c r="AH225" s="963"/>
      <c r="AI225" s="963"/>
      <c r="AJ225" s="964"/>
      <c r="AK225" s="416" t="str">
        <f>IF(OR(AND(AD129&lt;&gt;"×",AD131&lt;&gt;"×"),AK134="○"),"○","×")</f>
        <v>○</v>
      </c>
      <c r="AL225" s="155"/>
      <c r="AM225" s="157"/>
    </row>
    <row r="226" spans="1:60" s="165" customFormat="1">
      <c r="A226" s="164"/>
      <c r="B226" s="417" t="s">
        <v>2174</v>
      </c>
      <c r="C226" s="962" t="s">
        <v>209</v>
      </c>
      <c r="D226" s="962"/>
      <c r="E226" s="962"/>
      <c r="F226" s="962"/>
      <c r="G226" s="962"/>
      <c r="H226" s="962"/>
      <c r="I226" s="962"/>
      <c r="J226" s="965" t="s">
        <v>2222</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16" t="str">
        <f>IF(AND(S143="",S144=""),"",IF(AND(S143&lt;&gt;"×",S144&lt;&gt;"×"),"○","×"))</f>
        <v>○</v>
      </c>
      <c r="AL226" s="422"/>
      <c r="AM226" s="157"/>
    </row>
    <row r="227" spans="1:60" s="165" customFormat="1">
      <c r="A227" s="164"/>
      <c r="B227" s="967" t="s">
        <v>208</v>
      </c>
      <c r="C227" s="962" t="s">
        <v>210</v>
      </c>
      <c r="D227" s="962"/>
      <c r="E227" s="962"/>
      <c r="F227" s="962"/>
      <c r="G227" s="962"/>
      <c r="H227" s="962"/>
      <c r="I227" s="962"/>
      <c r="J227" s="965" t="s">
        <v>211</v>
      </c>
      <c r="K227" s="965"/>
      <c r="L227" s="965"/>
      <c r="M227" s="965"/>
      <c r="N227" s="965"/>
      <c r="O227" s="965"/>
      <c r="P227" s="965"/>
      <c r="Q227" s="965"/>
      <c r="R227" s="965"/>
      <c r="S227" s="965"/>
      <c r="T227" s="965"/>
      <c r="U227" s="965"/>
      <c r="V227" s="965"/>
      <c r="W227" s="965"/>
      <c r="X227" s="965"/>
      <c r="Y227" s="965"/>
      <c r="Z227" s="965"/>
      <c r="AA227" s="965"/>
      <c r="AB227" s="965"/>
      <c r="AC227" s="965"/>
      <c r="AD227" s="965"/>
      <c r="AE227" s="965"/>
      <c r="AF227" s="965"/>
      <c r="AG227" s="965"/>
      <c r="AH227" s="965"/>
      <c r="AI227" s="965"/>
      <c r="AJ227" s="966"/>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8"/>
      <c r="C228" s="969"/>
      <c r="D228" s="969"/>
      <c r="E228" s="969"/>
      <c r="F228" s="969"/>
      <c r="G228" s="969"/>
      <c r="H228" s="969"/>
      <c r="I228" s="969"/>
      <c r="J228" s="970" t="s">
        <v>212</v>
      </c>
      <c r="K228" s="970"/>
      <c r="L228" s="970"/>
      <c r="M228" s="970"/>
      <c r="N228" s="970"/>
      <c r="O228" s="970"/>
      <c r="P228" s="970"/>
      <c r="Q228" s="970"/>
      <c r="R228" s="970"/>
      <c r="S228" s="970"/>
      <c r="T228" s="970"/>
      <c r="U228" s="970"/>
      <c r="V228" s="970"/>
      <c r="W228" s="970"/>
      <c r="X228" s="970"/>
      <c r="Y228" s="970"/>
      <c r="Z228" s="970"/>
      <c r="AA228" s="970"/>
      <c r="AB228" s="970"/>
      <c r="AC228" s="970"/>
      <c r="AD228" s="970"/>
      <c r="AE228" s="970"/>
      <c r="AF228" s="970"/>
      <c r="AG228" s="970"/>
      <c r="AH228" s="970"/>
      <c r="AI228" s="970"/>
      <c r="AJ228" s="971"/>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7" t="s">
        <v>213</v>
      </c>
      <c r="C230" s="957"/>
      <c r="D230" s="957"/>
      <c r="E230" s="957"/>
      <c r="F230" s="957"/>
      <c r="G230" s="957"/>
      <c r="H230" s="957"/>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57"/>
      <c r="AL230" s="155"/>
    </row>
    <row r="231" spans="1:60">
      <c r="A231" s="155"/>
      <c r="B231" s="423" t="s">
        <v>27</v>
      </c>
      <c r="C231" s="958" t="s">
        <v>214</v>
      </c>
      <c r="D231" s="958"/>
      <c r="E231" s="958"/>
      <c r="F231" s="958"/>
      <c r="G231" s="958"/>
      <c r="H231" s="958"/>
      <c r="I231" s="958"/>
      <c r="J231" s="958"/>
      <c r="K231" s="958"/>
      <c r="L231" s="958"/>
      <c r="M231" s="958"/>
      <c r="N231" s="958"/>
      <c r="O231" s="958"/>
      <c r="P231" s="958"/>
      <c r="Q231" s="958"/>
      <c r="R231" s="958"/>
      <c r="S231" s="958"/>
      <c r="T231" s="958"/>
      <c r="U231" s="958"/>
      <c r="V231" s="958"/>
      <c r="W231" s="958"/>
      <c r="X231" s="958"/>
      <c r="Y231" s="958"/>
      <c r="Z231" s="958"/>
      <c r="AA231" s="958"/>
      <c r="AB231" s="958"/>
      <c r="AC231" s="958"/>
      <c r="AD231" s="958"/>
      <c r="AE231" s="958"/>
      <c r="AF231" s="958"/>
      <c r="AG231" s="958"/>
      <c r="AH231" s="958"/>
      <c r="AI231" s="958"/>
      <c r="AJ231" s="959"/>
      <c r="AK231" s="416" t="str">
        <f>AK187</f>
        <v>×</v>
      </c>
      <c r="AL231" s="155"/>
    </row>
    <row r="232" spans="1:60" ht="13.5" customHeight="1">
      <c r="B232" s="424" t="s">
        <v>27</v>
      </c>
      <c r="C232" s="960" t="s">
        <v>2093</v>
      </c>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0"/>
      <c r="AJ232" s="961"/>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password="F576" sheet="1"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2331</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2332</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2" t="s">
        <v>223</v>
      </c>
      <c r="B2" s="1224" t="s">
        <v>2238</v>
      </c>
      <c r="C2" s="1225"/>
      <c r="D2" s="1225"/>
      <c r="E2" s="1226"/>
      <c r="F2" s="1227" t="s">
        <v>2239</v>
      </c>
      <c r="G2" s="1228"/>
      <c r="H2" s="1228"/>
      <c r="I2" s="1222" t="s">
        <v>2240</v>
      </c>
      <c r="J2" s="1229"/>
      <c r="K2" s="1232" t="s">
        <v>2241</v>
      </c>
      <c r="L2" s="1233"/>
      <c r="M2" s="1233"/>
      <c r="N2" s="1233"/>
      <c r="O2" s="1233"/>
      <c r="P2" s="1233"/>
      <c r="Q2" s="1233"/>
      <c r="R2" s="1233"/>
      <c r="S2" s="1233"/>
      <c r="T2" s="1233"/>
      <c r="U2" s="1233"/>
      <c r="V2" s="1233"/>
      <c r="W2" s="1233"/>
      <c r="X2" s="1233"/>
      <c r="Y2" s="1233"/>
      <c r="Z2" s="1233"/>
      <c r="AA2" s="1233"/>
      <c r="AB2" s="1234"/>
      <c r="AC2" s="1252" t="s">
        <v>2242</v>
      </c>
      <c r="AD2" s="447"/>
      <c r="AE2" s="1248" t="s">
        <v>223</v>
      </c>
      <c r="AF2" s="1250" t="s">
        <v>2276</v>
      </c>
      <c r="AH2" s="442" t="s">
        <v>2243</v>
      </c>
      <c r="AI2" s="443" t="s">
        <v>2243</v>
      </c>
      <c r="AK2" s="449" t="s">
        <v>180</v>
      </c>
      <c r="AM2" s="449" t="s">
        <v>16</v>
      </c>
      <c r="AO2" s="450" t="s">
        <v>225</v>
      </c>
      <c r="AQ2" s="1242" t="s">
        <v>2007</v>
      </c>
      <c r="AR2" s="1245" t="s">
        <v>224</v>
      </c>
    </row>
    <row r="3" spans="1:44" ht="51.75" customHeight="1" thickBot="1">
      <c r="A3" s="1223"/>
      <c r="B3" s="1235" t="s">
        <v>227</v>
      </c>
      <c r="C3" s="1236"/>
      <c r="D3" s="1236"/>
      <c r="E3" s="1237"/>
      <c r="F3" s="1238" t="s">
        <v>228</v>
      </c>
      <c r="G3" s="1238"/>
      <c r="H3" s="1238"/>
      <c r="I3" s="1230"/>
      <c r="J3" s="1231"/>
      <c r="K3" s="1239" t="s">
        <v>229</v>
      </c>
      <c r="L3" s="1240"/>
      <c r="M3" s="1240"/>
      <c r="N3" s="1240"/>
      <c r="O3" s="1240"/>
      <c r="P3" s="1240"/>
      <c r="Q3" s="1240"/>
      <c r="R3" s="1240"/>
      <c r="S3" s="1240"/>
      <c r="T3" s="1240"/>
      <c r="U3" s="1240"/>
      <c r="V3" s="1240"/>
      <c r="W3" s="1240"/>
      <c r="X3" s="1240"/>
      <c r="Y3" s="1240"/>
      <c r="Z3" s="1240"/>
      <c r="AA3" s="1240"/>
      <c r="AB3" s="1241"/>
      <c r="AC3" s="1253"/>
      <c r="AD3" s="447"/>
      <c r="AE3" s="1249"/>
      <c r="AF3" s="1251"/>
      <c r="AH3" s="441" t="s">
        <v>2244</v>
      </c>
      <c r="AI3" s="444" t="s">
        <v>2244</v>
      </c>
      <c r="AK3" s="451"/>
      <c r="AM3" s="451"/>
      <c r="AO3" s="452" t="s">
        <v>18</v>
      </c>
      <c r="AQ3" s="1243"/>
      <c r="AR3" s="1246"/>
    </row>
    <row r="4" spans="1:44" ht="41.25" customHeight="1" thickBot="1">
      <c r="A4" s="1223"/>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4"/>
      <c r="AD4" s="447"/>
      <c r="AE4" s="1249"/>
      <c r="AF4" s="1251"/>
      <c r="AH4" s="441" t="s">
        <v>2279</v>
      </c>
      <c r="AI4" s="444" t="s">
        <v>2279</v>
      </c>
      <c r="AO4" s="452" t="s">
        <v>236</v>
      </c>
      <c r="AQ4" s="1244"/>
      <c r="AR4" s="124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6" t="s">
        <v>2238</v>
      </c>
      <c r="C3" s="1255" t="s">
        <v>2239</v>
      </c>
      <c r="D3" s="1255" t="s">
        <v>2240</v>
      </c>
      <c r="E3" s="1255" t="s">
        <v>226</v>
      </c>
      <c r="F3" s="1257" t="s">
        <v>2066</v>
      </c>
      <c r="G3" s="1255" t="s">
        <v>2102</v>
      </c>
      <c r="H3" s="1255"/>
      <c r="I3" s="1255" t="s">
        <v>2103</v>
      </c>
      <c r="J3" s="1255"/>
      <c r="K3" s="1255" t="s">
        <v>2104</v>
      </c>
      <c r="L3" s="1255"/>
      <c r="M3" s="1260" t="s">
        <v>2036</v>
      </c>
      <c r="N3" s="1260" t="s">
        <v>2037</v>
      </c>
      <c r="O3" s="1260" t="s">
        <v>2038</v>
      </c>
      <c r="P3" s="1260" t="s">
        <v>2039</v>
      </c>
      <c r="Q3" s="1260" t="s">
        <v>2040</v>
      </c>
      <c r="R3" s="1260" t="s">
        <v>2041</v>
      </c>
      <c r="S3" s="1260" t="s">
        <v>2042</v>
      </c>
    </row>
    <row r="4" spans="2:19">
      <c r="B4" s="1256"/>
      <c r="C4" s="1255"/>
      <c r="D4" s="1255"/>
      <c r="E4" s="1255"/>
      <c r="F4" s="1258"/>
      <c r="G4" s="1255"/>
      <c r="H4" s="1255"/>
      <c r="I4" s="1255"/>
      <c r="J4" s="1255"/>
      <c r="K4" s="1255"/>
      <c r="L4" s="1255"/>
      <c r="M4" s="1260"/>
      <c r="N4" s="1260"/>
      <c r="O4" s="1260"/>
      <c r="P4" s="1260"/>
      <c r="Q4" s="1260"/>
      <c r="R4" s="1260"/>
      <c r="S4" s="1260"/>
    </row>
    <row r="5" spans="2:19">
      <c r="B5" s="1256"/>
      <c r="C5" s="1255"/>
      <c r="D5" s="1255"/>
      <c r="E5" s="1255"/>
      <c r="F5" s="1259"/>
      <c r="G5" s="1255"/>
      <c r="H5" s="1255"/>
      <c r="I5" s="1255"/>
      <c r="J5" s="1255"/>
      <c r="K5" s="1255"/>
      <c r="L5" s="1255"/>
      <c r="M5" s="1260"/>
      <c r="N5" s="1260"/>
      <c r="O5" s="1260"/>
      <c r="P5" s="1260"/>
      <c r="Q5" s="1260"/>
      <c r="R5" s="1260"/>
      <c r="S5" s="1260"/>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10" sqref="B10:P1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2118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76"/>
      <c r="AR2" s="7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102"/>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103" t="s">
        <v>2110</v>
      </c>
      <c r="F15" s="54">
        <v>4</v>
      </c>
      <c r="G15" s="103" t="s">
        <v>2111</v>
      </c>
      <c r="H15" s="1064" t="s">
        <v>2112</v>
      </c>
      <c r="I15" s="1064"/>
      <c r="J15" s="1077"/>
      <c r="K15" s="54">
        <v>7</v>
      </c>
      <c r="L15" s="103" t="s">
        <v>2110</v>
      </c>
      <c r="M15" s="54">
        <v>3</v>
      </c>
      <c r="N15" s="103" t="s">
        <v>2111</v>
      </c>
      <c r="O15" s="103" t="s">
        <v>2113</v>
      </c>
      <c r="P15" s="104">
        <f>(K15*12+M15)-(D15*12+F15)+1</f>
        <v>12</v>
      </c>
      <c r="Q15" s="1064" t="s">
        <v>2114</v>
      </c>
      <c r="R15" s="1064"/>
      <c r="S15" s="105" t="s">
        <v>69</v>
      </c>
      <c r="U15" s="102"/>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119"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119"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119"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119"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119"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119"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119"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119"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119"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119"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119"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v>1</v>
      </c>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119"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119"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110"/>
      <c r="AB42" s="110"/>
      <c r="AC42" s="136"/>
      <c r="AD42" s="1034" t="s">
        <v>15</v>
      </c>
      <c r="AE42" s="1034"/>
      <c r="AF42" s="1034"/>
      <c r="AG42" s="1034"/>
      <c r="AH42" s="1034"/>
      <c r="AI42" s="110"/>
      <c r="AJ42" s="110"/>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119"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119"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処遇加算Ⅲ</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5" t="s">
        <v>2357</v>
      </c>
      <c r="V56" s="1045"/>
      <c r="W56" s="1045"/>
      <c r="X56" s="1045"/>
      <c r="Y56" s="1045"/>
      <c r="Z56" s="1045"/>
      <c r="AA56" s="145"/>
      <c r="AB56" s="149"/>
      <c r="AC56" s="1045" t="str">
        <f>IF(F15=4,"R6.4～R6.5",IF(F15=5,"R6.5",""))</f>
        <v>R6.4～R6.5</v>
      </c>
      <c r="AD56" s="1045"/>
      <c r="AE56" s="1045"/>
      <c r="AF56" s="1045"/>
      <c r="AG56" s="1045"/>
      <c r="AH56" s="1045"/>
      <c r="AI56" s="150"/>
      <c r="AJ56" s="149"/>
      <c r="AK56" s="1045" t="str">
        <f>IF(OR(F15=4,F15=5),"R6.6","R"&amp;D15&amp;"."&amp;F15)&amp;"～R"&amp;K15&amp;"."&amp;M15</f>
        <v>R6.6～R7.3</v>
      </c>
      <c r="AL56" s="1045"/>
      <c r="AM56" s="1045"/>
      <c r="AN56" s="1045"/>
      <c r="AO56" s="1045"/>
      <c r="AP56" s="1045"/>
      <c r="AQ56" s="145"/>
      <c r="AR56" s="145"/>
      <c r="AS56" s="1054" t="s">
        <v>2202</v>
      </c>
      <c r="AT56" s="1054"/>
      <c r="AU56" s="1054"/>
      <c r="AV56" s="1054"/>
      <c r="AW56" s="1054" t="s">
        <v>2201</v>
      </c>
      <c r="AX56" s="1054"/>
      <c r="AY56" s="1054"/>
      <c r="AZ56" s="1054"/>
    </row>
    <row r="57" spans="2:86" ht="15.95" customHeight="1">
      <c r="U57" s="1042" t="s">
        <v>2358</v>
      </c>
      <c r="V57" s="1042"/>
      <c r="W57" s="1042"/>
      <c r="X57" s="1042"/>
      <c r="Y57" s="1042"/>
      <c r="Z57" s="152" t="str">
        <f>IF(AND(B9&lt;&gt;"処遇加算なし",F15=4),IF(V21="✓",1,IF(V22="✓",2,"")),"")</f>
        <v/>
      </c>
      <c r="AA57" s="145"/>
      <c r="AB57" s="149"/>
      <c r="AC57" s="1042" t="s">
        <v>2358</v>
      </c>
      <c r="AD57" s="1042"/>
      <c r="AE57" s="1042"/>
      <c r="AF57" s="1042"/>
      <c r="AG57" s="1042"/>
      <c r="AH57" s="425">
        <f>IF(AND(F15&lt;&gt;4,F15&lt;&gt;5),0,IF(AT8="○",1,0))</f>
        <v>0</v>
      </c>
      <c r="AI57" s="153"/>
      <c r="AJ57" s="149"/>
      <c r="AK57" s="1042" t="s">
        <v>2358</v>
      </c>
      <c r="AL57" s="1042"/>
      <c r="AM57" s="1042"/>
      <c r="AN57" s="1042"/>
      <c r="AO57" s="1042"/>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049" t="s">
        <v>2359</v>
      </c>
      <c r="V58" s="1049"/>
      <c r="W58" s="1049"/>
      <c r="X58" s="1049"/>
      <c r="Y58" s="1049"/>
      <c r="Z58" s="152" t="str">
        <f>IF(AND(B9&lt;&gt;"処遇加算なし",F15=4),IF(V24="✓",1,IF(V25="✓",2,IF(V26="✓",3,""))),"")</f>
        <v/>
      </c>
      <c r="AA58" s="145"/>
      <c r="AB58" s="149"/>
      <c r="AC58" s="1049" t="s">
        <v>2359</v>
      </c>
      <c r="AD58" s="1049"/>
      <c r="AE58" s="1049"/>
      <c r="AF58" s="1049"/>
      <c r="AG58" s="1049"/>
      <c r="AH58" s="425">
        <f>IF(AND(F15&lt;&gt;4,F15&lt;&gt;5),0,IF(AU8="○",1,3))</f>
        <v>3</v>
      </c>
      <c r="AI58" s="153"/>
      <c r="AJ58" s="149"/>
      <c r="AK58" s="1049" t="s">
        <v>2359</v>
      </c>
      <c r="AL58" s="1049"/>
      <c r="AM58" s="1049"/>
      <c r="AN58" s="1049"/>
      <c r="AO58" s="1049"/>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049" t="s">
        <v>2360</v>
      </c>
      <c r="V59" s="1049"/>
      <c r="W59" s="1049"/>
      <c r="X59" s="1049"/>
      <c r="Y59" s="1049"/>
      <c r="Z59" s="152" t="str">
        <f>IF(AND(B9&lt;&gt;"処遇加算なし",F15=4),IF(V28="✓",1,IF(V29="✓",2,IF(V30="✓",3,""))),"")</f>
        <v/>
      </c>
      <c r="AA59" s="145"/>
      <c r="AB59" s="149"/>
      <c r="AC59" s="1049" t="s">
        <v>2360</v>
      </c>
      <c r="AD59" s="1049"/>
      <c r="AE59" s="1049"/>
      <c r="AF59" s="1049"/>
      <c r="AG59" s="1049"/>
      <c r="AH59" s="425">
        <v>1</v>
      </c>
      <c r="AI59" s="153"/>
      <c r="AJ59" s="149"/>
      <c r="AK59" s="1049" t="s">
        <v>2360</v>
      </c>
      <c r="AL59" s="1049"/>
      <c r="AM59" s="1049"/>
      <c r="AN59" s="1049"/>
      <c r="AO59" s="1049"/>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049" t="s">
        <v>2361</v>
      </c>
      <c r="V60" s="1049"/>
      <c r="W60" s="1049"/>
      <c r="X60" s="1049"/>
      <c r="Y60" s="1049"/>
      <c r="Z60" s="152" t="str">
        <f>IF(AND(B9&lt;&gt;"処遇加算なし",F15=4),IF(V32="✓",1,IF(V33="✓",2,"")),"")</f>
        <v/>
      </c>
      <c r="AA60" s="145"/>
      <c r="AB60" s="149"/>
      <c r="AC60" s="1049" t="s">
        <v>2361</v>
      </c>
      <c r="AD60" s="1049"/>
      <c r="AE60" s="1049"/>
      <c r="AF60" s="1049"/>
      <c r="AG60" s="1049"/>
      <c r="AH60" s="425">
        <f>IF(AND(F15&lt;&gt;4,F15&lt;&gt;5),0,IF(AW8="○",1,3))</f>
        <v>3</v>
      </c>
      <c r="AI60" s="153"/>
      <c r="AJ60" s="149"/>
      <c r="AK60" s="1049" t="s">
        <v>2361</v>
      </c>
      <c r="AL60" s="1049"/>
      <c r="AM60" s="1049"/>
      <c r="AN60" s="1049"/>
      <c r="AO60" s="1049"/>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049" t="s">
        <v>2362</v>
      </c>
      <c r="V61" s="1049"/>
      <c r="W61" s="1049"/>
      <c r="X61" s="1049"/>
      <c r="Y61" s="1049"/>
      <c r="Z61" s="152" t="str">
        <f>IF(AND(B9&lt;&gt;"処遇加算なし",F15=4),IF(V36="✓",1,IF(V37="✓",2,"")),"")</f>
        <v/>
      </c>
      <c r="AA61" s="145"/>
      <c r="AB61" s="149"/>
      <c r="AC61" s="1049" t="s">
        <v>2362</v>
      </c>
      <c r="AD61" s="1049"/>
      <c r="AE61" s="1049"/>
      <c r="AF61" s="1049"/>
      <c r="AG61" s="1049"/>
      <c r="AH61" s="425">
        <f>IF(AND(F15&lt;&gt;4,F15&lt;&gt;5),0,IF(AX8="○",1,2))</f>
        <v>2</v>
      </c>
      <c r="AI61" s="153"/>
      <c r="AJ61" s="149"/>
      <c r="AK61" s="1049" t="s">
        <v>2362</v>
      </c>
      <c r="AL61" s="1049"/>
      <c r="AM61" s="1049"/>
      <c r="AN61" s="1049"/>
      <c r="AO61" s="1049"/>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049" t="s">
        <v>2363</v>
      </c>
      <c r="V62" s="1049"/>
      <c r="W62" s="1049"/>
      <c r="X62" s="1049"/>
      <c r="Y62" s="1049"/>
      <c r="Z62" s="152" t="str">
        <f>IF(AND(B9&lt;&gt;"処遇加算なし",F15=4),IF(V40="✓",1,IF(V41="✓",2,"")),"")</f>
        <v/>
      </c>
      <c r="AA62" s="145"/>
      <c r="AB62" s="149"/>
      <c r="AC62" s="1049" t="s">
        <v>2363</v>
      </c>
      <c r="AD62" s="1049"/>
      <c r="AE62" s="1049"/>
      <c r="AF62" s="1049"/>
      <c r="AG62" s="1049"/>
      <c r="AH62" s="425">
        <f>IF(AND(F15&lt;&gt;4,F15&lt;&gt;5),0,IF(AY8="○",1,2))</f>
        <v>2</v>
      </c>
      <c r="AI62" s="153"/>
      <c r="AJ62" s="149"/>
      <c r="AK62" s="1049" t="s">
        <v>2363</v>
      </c>
      <c r="AL62" s="1049"/>
      <c r="AM62" s="1049"/>
      <c r="AN62" s="1049"/>
      <c r="AO62" s="1049"/>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042" t="s">
        <v>2364</v>
      </c>
      <c r="V63" s="1042"/>
      <c r="W63" s="1042"/>
      <c r="X63" s="1042"/>
      <c r="Y63" s="1042"/>
      <c r="Z63" s="152" t="str">
        <f>IF(AND(B9&lt;&gt;"処遇加算なし",F15=4),IF(V44="✓",1,IF(V45="✓",2,"")),"")</f>
        <v/>
      </c>
      <c r="AA63" s="145"/>
      <c r="AB63" s="149"/>
      <c r="AC63" s="1042" t="s">
        <v>2364</v>
      </c>
      <c r="AD63" s="1042"/>
      <c r="AE63" s="1042"/>
      <c r="AF63" s="1042"/>
      <c r="AG63" s="1042"/>
      <c r="AH63" s="425">
        <f>IF(AND(F15&lt;&gt;4,F15&lt;&gt;5),0,IF(AZ8="○",1,2))</f>
        <v>2</v>
      </c>
      <c r="AI63" s="153"/>
      <c r="AJ63" s="149"/>
      <c r="AK63" s="1042" t="s">
        <v>2364</v>
      </c>
      <c r="AL63" s="1042"/>
      <c r="AM63" s="1042"/>
      <c r="AN63" s="1042"/>
      <c r="AO63" s="1042"/>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2324</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2325</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532"/>
      <c r="AR2" s="532"/>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528"/>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531" t="s">
        <v>2110</v>
      </c>
      <c r="F15" s="54">
        <v>4</v>
      </c>
      <c r="G15" s="531" t="s">
        <v>2111</v>
      </c>
      <c r="H15" s="1064" t="s">
        <v>2112</v>
      </c>
      <c r="I15" s="1064"/>
      <c r="J15" s="1077"/>
      <c r="K15" s="54">
        <v>7</v>
      </c>
      <c r="L15" s="531" t="s">
        <v>2110</v>
      </c>
      <c r="M15" s="54">
        <v>3</v>
      </c>
      <c r="N15" s="531" t="s">
        <v>2111</v>
      </c>
      <c r="O15" s="531" t="s">
        <v>2113</v>
      </c>
      <c r="P15" s="104">
        <f>(K15*12+M15)-(D15*12+F15)+1</f>
        <v>12</v>
      </c>
      <c r="Q15" s="1064" t="s">
        <v>2114</v>
      </c>
      <c r="R15" s="1064"/>
      <c r="S15" s="105" t="s">
        <v>69</v>
      </c>
      <c r="U15" s="528"/>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530"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530"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530"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530"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530"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530"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530"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530"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530"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530"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530"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530"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530"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529"/>
      <c r="AB42" s="529"/>
      <c r="AC42" s="136"/>
      <c r="AD42" s="1034" t="s">
        <v>15</v>
      </c>
      <c r="AE42" s="1034"/>
      <c r="AF42" s="1034"/>
      <c r="AG42" s="1034"/>
      <c r="AH42" s="1034"/>
      <c r="AI42" s="529"/>
      <c r="AJ42" s="529"/>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530"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530"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2326</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2327</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2329</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S32" sqref="AS32:BH3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2330</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F576"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宮城県</cp:lastModifiedBy>
  <cp:lastPrinted>2024-03-18T06:59:04Z</cp:lastPrinted>
  <dcterms:created xsi:type="dcterms:W3CDTF">2015-06-05T18:19:34Z</dcterms:created>
  <dcterms:modified xsi:type="dcterms:W3CDTF">2024-04-11T01:47:41Z</dcterms:modified>
</cp:coreProperties>
</file>